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ASEadmin/Desktop/"/>
    </mc:Choice>
  </mc:AlternateContent>
  <xr:revisionPtr revIDLastSave="0" documentId="8_{BDAD4146-210F-5049-AEB1-9F6EDCD05BCC}" xr6:coauthVersionLast="47" xr6:coauthVersionMax="47" xr10:uidLastSave="{00000000-0000-0000-0000-000000000000}"/>
  <bookViews>
    <workbookView xWindow="0" yWindow="460" windowWidth="51200" windowHeight="26740" activeTab="5"/>
  </bookViews>
  <sheets>
    <sheet name="Notes" sheetId="1" state="hidden" r:id="rId1"/>
    <sheet name="CRF-All_Assessed_bids" sheetId="2" state="hidden" r:id="rId2"/>
    <sheet name="CRF_-_Shortlisted_bids" sheetId="3" state="hidden" r:id="rId3"/>
    <sheet name="CapRev-Output-All" sheetId="4" state="hidden" r:id="rId4"/>
    <sheet name="Sheet1" sheetId="5" state="hidden" r:id="rId5"/>
    <sheet name="England" sheetId="6" r:id="rId6"/>
    <sheet name="England-Excluded" sheetId="7" state="hidden" r:id="rId7"/>
    <sheet name="Scotland" sheetId="8" r:id="rId8"/>
    <sheet name="Wales" sheetId="9" r:id="rId9"/>
    <sheet name="NI" sheetId="10" r:id="rId10"/>
    <sheet name="NI-Old" sheetId="11" state="hidden" r:id="rId11"/>
    <sheet name="Calculation" sheetId="12" state="hidden" r:id="rId12"/>
  </sheets>
  <definedNames>
    <definedName name="_xlnm._FilterDatabase" localSheetId="5" hidden="1">England!$A$1:$D$227</definedName>
    <definedName name="_xlnm._FilterDatabase" localSheetId="9" hidden="1">NI!$A$1:$C$33</definedName>
    <definedName name="_xlnm._FilterDatabase" localSheetId="8" hidden="1">Wales!$A$1:$C$167</definedName>
    <definedName name="Connection1" localSheetId="3" hidden="1">'CapRev-Output-All'!$A$1:$AS$1077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74" i="5" l="1"/>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686" i="5"/>
  <c r="E685" i="5"/>
  <c r="E684" i="5"/>
  <c r="E683" i="5"/>
  <c r="E682" i="5"/>
  <c r="E681" i="5"/>
  <c r="E680" i="5"/>
  <c r="E678" i="5"/>
  <c r="E677" i="5"/>
  <c r="E676" i="5"/>
  <c r="E675" i="5"/>
  <c r="E674" i="5"/>
  <c r="E672" i="5"/>
  <c r="E669" i="5"/>
  <c r="E668" i="5"/>
  <c r="E667" i="5"/>
  <c r="E666" i="5"/>
  <c r="E665" i="5"/>
  <c r="E664" i="5"/>
  <c r="E663" i="5"/>
  <c r="E662" i="5"/>
  <c r="E660" i="5"/>
  <c r="E659" i="5"/>
  <c r="E658" i="5"/>
  <c r="E657" i="5"/>
  <c r="E656" i="5"/>
  <c r="E652" i="5"/>
  <c r="E651" i="5"/>
  <c r="E650" i="5"/>
  <c r="E649" i="5"/>
  <c r="E647" i="5"/>
  <c r="E646" i="5"/>
  <c r="E645" i="5"/>
  <c r="E644" i="5"/>
  <c r="E643" i="5"/>
  <c r="E642" i="5"/>
  <c r="E641" i="5"/>
  <c r="E639" i="5"/>
  <c r="E638" i="5"/>
  <c r="E637" i="5"/>
  <c r="E636" i="5"/>
  <c r="E635" i="5"/>
  <c r="E634" i="5"/>
  <c r="E633" i="5"/>
  <c r="E631" i="5"/>
  <c r="E630" i="5"/>
  <c r="E629" i="5"/>
  <c r="E628" i="5"/>
  <c r="E627" i="5"/>
  <c r="E626" i="5"/>
  <c r="E625" i="5"/>
  <c r="E624" i="5"/>
  <c r="E623" i="5"/>
  <c r="E622" i="5"/>
  <c r="E621" i="5"/>
  <c r="E620" i="5"/>
  <c r="E619" i="5"/>
  <c r="E618" i="5"/>
  <c r="E617" i="5"/>
  <c r="E616" i="5"/>
  <c r="E615" i="5"/>
  <c r="E614" i="5"/>
  <c r="E263" i="5"/>
  <c r="E262" i="5"/>
  <c r="E261" i="5"/>
  <c r="E260" i="5"/>
  <c r="E256" i="5"/>
  <c r="E252" i="5"/>
  <c r="E251" i="5"/>
  <c r="E249" i="5"/>
  <c r="E248" i="5"/>
  <c r="E246" i="5"/>
  <c r="E245" i="5"/>
  <c r="E238" i="5"/>
  <c r="E237" i="5"/>
  <c r="E235" i="5"/>
  <c r="E234" i="5"/>
  <c r="E231" i="5"/>
  <c r="E230" i="5"/>
  <c r="E229" i="5"/>
  <c r="E228" i="5"/>
  <c r="E227" i="5"/>
  <c r="E224" i="5"/>
  <c r="E223" i="5"/>
  <c r="E222" i="5"/>
  <c r="E221" i="5"/>
  <c r="E220" i="5"/>
  <c r="E219" i="5"/>
  <c r="E218" i="5"/>
  <c r="E217" i="5"/>
  <c r="E216" i="5"/>
  <c r="E215" i="5"/>
  <c r="E213" i="5"/>
  <c r="E212" i="5"/>
  <c r="E211" i="5"/>
  <c r="E210" i="5"/>
  <c r="E209" i="5"/>
  <c r="E208" i="5"/>
  <c r="E207"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AQ973" i="4"/>
  <c r="AQ930" i="4"/>
  <c r="AQ885" i="4"/>
  <c r="AQ883" i="4"/>
  <c r="AQ861" i="4"/>
  <c r="AQ807" i="4"/>
  <c r="AQ806" i="4"/>
  <c r="AQ799" i="4"/>
  <c r="AQ787" i="4"/>
  <c r="AQ744" i="4"/>
  <c r="AQ734" i="4"/>
  <c r="AQ715" i="4"/>
  <c r="AQ706" i="4"/>
  <c r="AQ699" i="4"/>
  <c r="AQ695" i="4"/>
  <c r="AQ606" i="4"/>
  <c r="AQ559" i="4"/>
  <c r="AQ500" i="4"/>
  <c r="AQ437" i="4"/>
  <c r="AQ408" i="4"/>
  <c r="AQ373" i="4"/>
  <c r="AQ370" i="4"/>
  <c r="AQ289" i="4"/>
  <c r="AQ225" i="4"/>
  <c r="AQ197" i="4"/>
  <c r="AQ169" i="4"/>
  <c r="AQ168" i="4"/>
  <c r="AQ122" i="4"/>
  <c r="AQ113" i="4"/>
  <c r="AQ70" i="4"/>
  <c r="AG317" i="3" s="1"/>
  <c r="AQ63" i="4"/>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G327" i="3"/>
  <c r="AG326" i="3"/>
  <c r="AG325" i="3"/>
  <c r="AG324" i="3"/>
  <c r="AG323" i="3"/>
  <c r="AG322" i="3"/>
  <c r="AG321" i="3"/>
  <c r="AG320" i="3"/>
  <c r="AG319" i="3"/>
  <c r="AG318"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AG203" i="3"/>
  <c r="AG202" i="3"/>
  <c r="AG201" i="3"/>
  <c r="AG200" i="3"/>
  <c r="AG199" i="3"/>
  <c r="AG198" i="3"/>
  <c r="AG197" i="3"/>
  <c r="AG196" i="3"/>
  <c r="AG195" i="3"/>
  <c r="AG194" i="3"/>
  <c r="AG193" i="3"/>
  <c r="AG192" i="3"/>
  <c r="AG191" i="3"/>
  <c r="AG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4" i="3"/>
  <c r="AG3" i="3"/>
  <c r="AG2" i="3"/>
  <c r="F20" i="12"/>
  <c r="E18" i="12"/>
  <c r="F7" i="12"/>
  <c r="O24" i="11"/>
  <c r="S15" i="7"/>
  <c r="F974" i="5"/>
  <c r="F973" i="5"/>
  <c r="F972" i="5"/>
  <c r="F971" i="5"/>
  <c r="F970" i="5"/>
  <c r="F969" i="5"/>
  <c r="F968" i="5"/>
  <c r="F967" i="5"/>
  <c r="F966" i="5"/>
  <c r="F965" i="5"/>
  <c r="F964" i="5"/>
  <c r="F963" i="5"/>
  <c r="F962" i="5"/>
  <c r="F961" i="5"/>
  <c r="F960" i="5"/>
  <c r="F959" i="5"/>
  <c r="D959" i="5"/>
  <c r="D958" i="5"/>
  <c r="F958" i="5" s="1"/>
  <c r="D957" i="5"/>
  <c r="F957" i="5" s="1"/>
  <c r="F956" i="5"/>
  <c r="D956" i="5"/>
  <c r="D955" i="5"/>
  <c r="F955" i="5" s="1"/>
  <c r="F954" i="5"/>
  <c r="D954" i="5"/>
  <c r="D953" i="5"/>
  <c r="F953" i="5" s="1"/>
  <c r="F952" i="5"/>
  <c r="F951" i="5"/>
  <c r="F950" i="5"/>
  <c r="F949" i="5"/>
  <c r="D949" i="5"/>
  <c r="D948" i="5"/>
  <c r="F948" i="5" s="1"/>
  <c r="F947" i="5"/>
  <c r="D947" i="5"/>
  <c r="F946" i="5"/>
  <c r="D946" i="5"/>
  <c r="D945" i="5"/>
  <c r="F945" i="5" s="1"/>
  <c r="D944" i="5"/>
  <c r="F944" i="5" s="1"/>
  <c r="F943" i="5"/>
  <c r="D943" i="5"/>
  <c r="F942" i="5"/>
  <c r="F941" i="5"/>
  <c r="D941" i="5"/>
  <c r="F940" i="5"/>
  <c r="F939" i="5"/>
  <c r="D938" i="5"/>
  <c r="F938" i="5" s="1"/>
  <c r="F937" i="5"/>
  <c r="F936" i="5"/>
  <c r="F935" i="5"/>
  <c r="F934" i="5"/>
  <c r="D934" i="5"/>
  <c r="F933" i="5"/>
  <c r="F932" i="5"/>
  <c r="F931" i="5"/>
  <c r="F930" i="5"/>
  <c r="D929" i="5"/>
  <c r="F929" i="5" s="1"/>
  <c r="F928" i="5"/>
  <c r="D928" i="5"/>
  <c r="F927" i="5"/>
  <c r="F926" i="5"/>
  <c r="F925" i="5"/>
  <c r="F924" i="5"/>
  <c r="D924" i="5"/>
  <c r="F923" i="5"/>
  <c r="F922" i="5"/>
  <c r="F921" i="5"/>
  <c r="D920" i="5"/>
  <c r="F920" i="5" s="1"/>
  <c r="F919" i="5"/>
  <c r="F918" i="5"/>
  <c r="F917" i="5"/>
  <c r="F916" i="5"/>
  <c r="F915" i="5"/>
  <c r="F914" i="5"/>
  <c r="F913" i="5"/>
  <c r="F912" i="5"/>
  <c r="F911" i="5"/>
  <c r="F910" i="5"/>
  <c r="F909" i="5"/>
  <c r="F908" i="5"/>
  <c r="D907" i="5"/>
  <c r="F907" i="5" s="1"/>
  <c r="F906" i="5"/>
  <c r="D906" i="5"/>
  <c r="F905" i="5"/>
  <c r="F904" i="5"/>
  <c r="F903" i="5"/>
  <c r="F902" i="5"/>
  <c r="F901" i="5"/>
  <c r="F900" i="5"/>
  <c r="F899" i="5"/>
  <c r="F898" i="5"/>
  <c r="F897" i="5"/>
  <c r="F896" i="5"/>
  <c r="F895" i="5"/>
  <c r="F894" i="5"/>
  <c r="F893" i="5"/>
  <c r="F892" i="5"/>
  <c r="D891" i="5"/>
  <c r="F891" i="5" s="1"/>
  <c r="F890" i="5"/>
  <c r="F889" i="5"/>
  <c r="F888" i="5"/>
  <c r="D888" i="5"/>
  <c r="F887" i="5"/>
  <c r="F886" i="5"/>
  <c r="F885" i="5"/>
  <c r="F884" i="5"/>
  <c r="D884" i="5"/>
  <c r="D883" i="5"/>
  <c r="F883" i="5" s="1"/>
  <c r="F882" i="5"/>
  <c r="D882" i="5"/>
  <c r="F881" i="5"/>
  <c r="F880" i="5"/>
  <c r="F879" i="5"/>
  <c r="F878" i="5"/>
  <c r="F877" i="5"/>
  <c r="F876" i="5"/>
  <c r="D875" i="5"/>
  <c r="F875" i="5" s="1"/>
  <c r="F874" i="5"/>
  <c r="F873" i="5"/>
  <c r="F872" i="5"/>
  <c r="F871" i="5"/>
  <c r="F870" i="5"/>
  <c r="D869" i="5"/>
  <c r="F869" i="5" s="1"/>
  <c r="F868" i="5"/>
  <c r="D868" i="5"/>
  <c r="F867" i="5"/>
  <c r="F866" i="5"/>
  <c r="F865" i="5"/>
  <c r="F864" i="5"/>
  <c r="F863" i="5"/>
  <c r="F862" i="5"/>
  <c r="F861" i="5"/>
  <c r="D861" i="5"/>
  <c r="D860" i="5"/>
  <c r="F860" i="5" s="1"/>
  <c r="F859" i="5"/>
  <c r="F858" i="5"/>
  <c r="F857" i="5"/>
  <c r="F856" i="5"/>
  <c r="F855" i="5"/>
  <c r="F854" i="5"/>
  <c r="F853" i="5"/>
  <c r="F852" i="5"/>
  <c r="F851" i="5"/>
  <c r="D850" i="5"/>
  <c r="F850" i="5" s="1"/>
  <c r="F849" i="5"/>
  <c r="F848" i="5"/>
  <c r="F847" i="5"/>
  <c r="D846" i="5"/>
  <c r="F846" i="5" s="1"/>
  <c r="F845" i="5"/>
  <c r="F844" i="5"/>
  <c r="D844" i="5"/>
  <c r="F843" i="5"/>
  <c r="F842" i="5"/>
  <c r="F841" i="5"/>
  <c r="F840" i="5"/>
  <c r="F839" i="5"/>
  <c r="F838" i="5"/>
  <c r="F837" i="5"/>
  <c r="D836" i="5"/>
  <c r="F836" i="5" s="1"/>
  <c r="F835" i="5"/>
  <c r="F834" i="5"/>
  <c r="F833" i="5"/>
  <c r="F832" i="5"/>
  <c r="F831" i="5"/>
  <c r="F830" i="5"/>
  <c r="F829" i="5"/>
  <c r="F828" i="5"/>
  <c r="F827" i="5"/>
  <c r="F826" i="5"/>
  <c r="F825" i="5"/>
  <c r="F824" i="5"/>
  <c r="F823" i="5"/>
  <c r="F822" i="5"/>
  <c r="F821" i="5"/>
  <c r="F820" i="5"/>
  <c r="F819" i="5"/>
  <c r="F818" i="5"/>
  <c r="F817" i="5"/>
  <c r="F816" i="5"/>
  <c r="F815" i="5"/>
  <c r="D815" i="5"/>
  <c r="D814" i="5"/>
  <c r="F814" i="5" s="1"/>
  <c r="F813" i="5"/>
  <c r="F812" i="5"/>
  <c r="F811" i="5"/>
  <c r="F810" i="5"/>
  <c r="F809" i="5"/>
  <c r="F808" i="5"/>
  <c r="F807" i="5"/>
  <c r="F806" i="5"/>
  <c r="F805" i="5"/>
  <c r="F804" i="5"/>
  <c r="F803" i="5"/>
  <c r="F802" i="5"/>
  <c r="F801" i="5"/>
  <c r="F800" i="5"/>
  <c r="F799" i="5"/>
  <c r="F798" i="5"/>
  <c r="F797" i="5"/>
  <c r="F796" i="5"/>
  <c r="F795" i="5"/>
  <c r="F794" i="5"/>
  <c r="F793" i="5"/>
  <c r="F792" i="5"/>
  <c r="F791" i="5"/>
  <c r="F790" i="5"/>
  <c r="D789" i="5"/>
  <c r="F789" i="5" s="1"/>
  <c r="C789" i="5"/>
  <c r="B789" i="5"/>
  <c r="D788" i="5"/>
  <c r="F788" i="5" s="1"/>
  <c r="C788" i="5"/>
  <c r="B788" i="5"/>
  <c r="D787" i="5"/>
  <c r="C787" i="5"/>
  <c r="B787" i="5"/>
  <c r="D786" i="5"/>
  <c r="C786" i="5"/>
  <c r="B786" i="5"/>
  <c r="D785" i="5"/>
  <c r="C785" i="5"/>
  <c r="B785" i="5"/>
  <c r="D784" i="5"/>
  <c r="C784" i="5"/>
  <c r="B784" i="5"/>
  <c r="D783" i="5"/>
  <c r="F783" i="5" s="1"/>
  <c r="C783" i="5"/>
  <c r="B783" i="5"/>
  <c r="D782" i="5"/>
  <c r="C782" i="5"/>
  <c r="B782" i="5"/>
  <c r="D781" i="5"/>
  <c r="C781" i="5"/>
  <c r="B781" i="5"/>
  <c r="D780" i="5"/>
  <c r="C780" i="5"/>
  <c r="B780" i="5"/>
  <c r="D779" i="5"/>
  <c r="C779" i="5"/>
  <c r="B779" i="5"/>
  <c r="D778" i="5"/>
  <c r="F778" i="5" s="1"/>
  <c r="C778" i="5"/>
  <c r="B778" i="5"/>
  <c r="D777" i="5"/>
  <c r="C777" i="5"/>
  <c r="B777" i="5"/>
  <c r="D776" i="5"/>
  <c r="C776" i="5"/>
  <c r="B776" i="5"/>
  <c r="D775" i="5"/>
  <c r="C775" i="5"/>
  <c r="B775" i="5"/>
  <c r="D774" i="5"/>
  <c r="C774" i="5"/>
  <c r="B774" i="5"/>
  <c r="D773" i="5"/>
  <c r="F773" i="5" s="1"/>
  <c r="C773" i="5"/>
  <c r="B773" i="5"/>
  <c r="D772" i="5"/>
  <c r="C772" i="5"/>
  <c r="B772" i="5"/>
  <c r="F771" i="5"/>
  <c r="D771" i="5"/>
  <c r="C771" i="5"/>
  <c r="B771" i="5"/>
  <c r="D770" i="5"/>
  <c r="C770" i="5"/>
  <c r="B770" i="5"/>
  <c r="D769" i="5"/>
  <c r="C769" i="5"/>
  <c r="B769" i="5"/>
  <c r="D768" i="5"/>
  <c r="F768" i="5" s="1"/>
  <c r="C768" i="5"/>
  <c r="B768" i="5"/>
  <c r="D767" i="5"/>
  <c r="C767" i="5"/>
  <c r="B767" i="5"/>
  <c r="D766" i="5"/>
  <c r="C766" i="5"/>
  <c r="B766" i="5"/>
  <c r="D765" i="5"/>
  <c r="C765" i="5"/>
  <c r="B765" i="5"/>
  <c r="D764" i="5"/>
  <c r="C764" i="5"/>
  <c r="B764" i="5"/>
  <c r="D763" i="5"/>
  <c r="F763" i="5" s="1"/>
  <c r="C763" i="5"/>
  <c r="B763" i="5"/>
  <c r="D762" i="5"/>
  <c r="C762" i="5"/>
  <c r="B762" i="5"/>
  <c r="D761" i="5"/>
  <c r="C761" i="5"/>
  <c r="B761" i="5"/>
  <c r="D760" i="5"/>
  <c r="C760" i="5"/>
  <c r="B760" i="5"/>
  <c r="D759" i="5"/>
  <c r="C759" i="5"/>
  <c r="B759" i="5"/>
  <c r="D758" i="5"/>
  <c r="F758" i="5" s="1"/>
  <c r="C758" i="5"/>
  <c r="B758" i="5"/>
  <c r="D757" i="5"/>
  <c r="C757" i="5"/>
  <c r="B757" i="5"/>
  <c r="D756" i="5"/>
  <c r="C756" i="5"/>
  <c r="B756" i="5"/>
  <c r="D755" i="5"/>
  <c r="C755" i="5"/>
  <c r="B755" i="5"/>
  <c r="D754" i="5"/>
  <c r="C754" i="5"/>
  <c r="B754" i="5"/>
  <c r="D753" i="5"/>
  <c r="F753" i="5" s="1"/>
  <c r="C753" i="5"/>
  <c r="B753" i="5"/>
  <c r="D752" i="5"/>
  <c r="C752" i="5"/>
  <c r="B752" i="5"/>
  <c r="D751" i="5"/>
  <c r="C751" i="5"/>
  <c r="B751" i="5"/>
  <c r="D750" i="5"/>
  <c r="C750" i="5"/>
  <c r="B750" i="5"/>
  <c r="D749" i="5"/>
  <c r="C749" i="5"/>
  <c r="B749" i="5"/>
  <c r="D748" i="5"/>
  <c r="F748" i="5" s="1"/>
  <c r="C748" i="5"/>
  <c r="B748" i="5"/>
  <c r="D747" i="5"/>
  <c r="C747" i="5"/>
  <c r="B747" i="5"/>
  <c r="D746" i="5"/>
  <c r="C746" i="5"/>
  <c r="B746" i="5"/>
  <c r="D745" i="5"/>
  <c r="C745" i="5"/>
  <c r="B745" i="5"/>
  <c r="D744" i="5"/>
  <c r="C744" i="5"/>
  <c r="B744" i="5"/>
  <c r="D743" i="5"/>
  <c r="F743" i="5" s="1"/>
  <c r="C743" i="5"/>
  <c r="B743" i="5"/>
  <c r="D742" i="5"/>
  <c r="C742" i="5"/>
  <c r="B742" i="5"/>
  <c r="D741" i="5"/>
  <c r="C741" i="5"/>
  <c r="B741" i="5"/>
  <c r="D740" i="5"/>
  <c r="C740" i="5"/>
  <c r="B740" i="5"/>
  <c r="D739" i="5"/>
  <c r="C739" i="5"/>
  <c r="B739" i="5"/>
  <c r="D738" i="5"/>
  <c r="F738" i="5" s="1"/>
  <c r="C738" i="5"/>
  <c r="B738" i="5"/>
  <c r="D737" i="5"/>
  <c r="C737" i="5"/>
  <c r="B737" i="5"/>
  <c r="D736" i="5"/>
  <c r="C736" i="5"/>
  <c r="B736" i="5"/>
  <c r="D735" i="5"/>
  <c r="C735" i="5"/>
  <c r="B735" i="5"/>
  <c r="D734" i="5"/>
  <c r="C734" i="5"/>
  <c r="B734" i="5"/>
  <c r="D733" i="5"/>
  <c r="F733" i="5" s="1"/>
  <c r="C733" i="5"/>
  <c r="B733" i="5"/>
  <c r="D732" i="5"/>
  <c r="C732" i="5"/>
  <c r="B732" i="5"/>
  <c r="D731" i="5"/>
  <c r="C731" i="5"/>
  <c r="B731" i="5"/>
  <c r="D730" i="5"/>
  <c r="C730" i="5"/>
  <c r="B730" i="5"/>
  <c r="D729" i="5"/>
  <c r="C729" i="5"/>
  <c r="B729" i="5"/>
  <c r="D728" i="5"/>
  <c r="F728" i="5" s="1"/>
  <c r="C728" i="5"/>
  <c r="B728" i="5"/>
  <c r="D727" i="5"/>
  <c r="C727" i="5"/>
  <c r="B727" i="5"/>
  <c r="D726" i="5"/>
  <c r="C726" i="5"/>
  <c r="B726" i="5"/>
  <c r="D725" i="5"/>
  <c r="C725" i="5"/>
  <c r="B725" i="5"/>
  <c r="D724" i="5"/>
  <c r="C724" i="5"/>
  <c r="B724" i="5"/>
  <c r="D723" i="5"/>
  <c r="F723" i="5" s="1"/>
  <c r="C723" i="5"/>
  <c r="B723" i="5"/>
  <c r="D722" i="5"/>
  <c r="C722" i="5"/>
  <c r="B722" i="5"/>
  <c r="D721" i="5"/>
  <c r="C721" i="5"/>
  <c r="B721" i="5"/>
  <c r="D720" i="5"/>
  <c r="C720" i="5"/>
  <c r="B720" i="5"/>
  <c r="D719" i="5"/>
  <c r="C719" i="5"/>
  <c r="B719" i="5"/>
  <c r="D718" i="5"/>
  <c r="F718" i="5" s="1"/>
  <c r="C718" i="5"/>
  <c r="B718" i="5"/>
  <c r="D717" i="5"/>
  <c r="C717" i="5"/>
  <c r="B717" i="5"/>
  <c r="D716" i="5"/>
  <c r="C716" i="5"/>
  <c r="B716" i="5"/>
  <c r="D715" i="5"/>
  <c r="C715" i="5"/>
  <c r="B715" i="5"/>
  <c r="D714" i="5"/>
  <c r="C714" i="5"/>
  <c r="B714" i="5"/>
  <c r="D713" i="5"/>
  <c r="F713" i="5" s="1"/>
  <c r="C713" i="5"/>
  <c r="B713" i="5"/>
  <c r="D712" i="5"/>
  <c r="C712" i="5"/>
  <c r="B712" i="5"/>
  <c r="D711" i="5"/>
  <c r="C711" i="5"/>
  <c r="B711" i="5"/>
  <c r="D710" i="5"/>
  <c r="C710" i="5"/>
  <c r="B710" i="5"/>
  <c r="D709" i="5"/>
  <c r="C709" i="5"/>
  <c r="B709" i="5"/>
  <c r="D708" i="5"/>
  <c r="F708" i="5" s="1"/>
  <c r="C708" i="5"/>
  <c r="B708" i="5"/>
  <c r="D707" i="5"/>
  <c r="C707" i="5"/>
  <c r="B707" i="5"/>
  <c r="D706" i="5"/>
  <c r="C706" i="5"/>
  <c r="B706" i="5"/>
  <c r="D705" i="5"/>
  <c r="C705" i="5"/>
  <c r="B705" i="5"/>
  <c r="D704" i="5"/>
  <c r="C704" i="5"/>
  <c r="B704" i="5"/>
  <c r="D703" i="5"/>
  <c r="F703" i="5" s="1"/>
  <c r="C703" i="5"/>
  <c r="B703" i="5"/>
  <c r="D702" i="5"/>
  <c r="C702" i="5"/>
  <c r="B702" i="5"/>
  <c r="D701" i="5"/>
  <c r="C701" i="5"/>
  <c r="B701" i="5"/>
  <c r="D700" i="5"/>
  <c r="C700" i="5"/>
  <c r="B700" i="5"/>
  <c r="D699" i="5"/>
  <c r="C699" i="5"/>
  <c r="B699" i="5"/>
  <c r="D698" i="5"/>
  <c r="F698" i="5" s="1"/>
  <c r="C698" i="5"/>
  <c r="B698" i="5"/>
  <c r="D697" i="5"/>
  <c r="C697" i="5"/>
  <c r="B697" i="5"/>
  <c r="D696" i="5"/>
  <c r="C696" i="5"/>
  <c r="B696" i="5"/>
  <c r="D695" i="5"/>
  <c r="C695" i="5"/>
  <c r="B695" i="5"/>
  <c r="D694" i="5"/>
  <c r="F694" i="5" s="1"/>
  <c r="C694" i="5"/>
  <c r="B694" i="5"/>
  <c r="D693" i="5"/>
  <c r="F693" i="5" s="1"/>
  <c r="C693" i="5"/>
  <c r="B693" i="5"/>
  <c r="D692" i="5"/>
  <c r="C692" i="5"/>
  <c r="B692" i="5"/>
  <c r="D691" i="5"/>
  <c r="C691" i="5"/>
  <c r="B691" i="5"/>
  <c r="D690" i="5"/>
  <c r="C690" i="5"/>
  <c r="B690" i="5"/>
  <c r="D689" i="5"/>
  <c r="F689" i="5" s="1"/>
  <c r="C689" i="5"/>
  <c r="B689" i="5"/>
  <c r="D688" i="5"/>
  <c r="F688" i="5" s="1"/>
  <c r="C688" i="5"/>
  <c r="B688" i="5"/>
  <c r="D687" i="5"/>
  <c r="C687" i="5"/>
  <c r="B687" i="5"/>
  <c r="F686" i="5"/>
  <c r="F685" i="5"/>
  <c r="F684" i="5"/>
  <c r="F683" i="5"/>
  <c r="F682" i="5"/>
  <c r="F681" i="5"/>
  <c r="F680" i="5"/>
  <c r="D679" i="5"/>
  <c r="C679" i="5"/>
  <c r="B679" i="5"/>
  <c r="F678" i="5"/>
  <c r="F677" i="5"/>
  <c r="F676" i="5"/>
  <c r="F675" i="5"/>
  <c r="F674" i="5"/>
  <c r="D673" i="5"/>
  <c r="C673" i="5"/>
  <c r="B673" i="5"/>
  <c r="F672" i="5"/>
  <c r="D671" i="5"/>
  <c r="C671" i="5"/>
  <c r="B671" i="5"/>
  <c r="D670" i="5"/>
  <c r="C670" i="5"/>
  <c r="B670" i="5"/>
  <c r="F669" i="5"/>
  <c r="F668" i="5"/>
  <c r="F667" i="5"/>
  <c r="F666" i="5"/>
  <c r="F665" i="5"/>
  <c r="F664" i="5"/>
  <c r="F663" i="5"/>
  <c r="F662" i="5"/>
  <c r="D661" i="5"/>
  <c r="C661" i="5"/>
  <c r="B661" i="5"/>
  <c r="F660" i="5"/>
  <c r="F659" i="5"/>
  <c r="F658" i="5"/>
  <c r="F657" i="5"/>
  <c r="F656" i="5"/>
  <c r="D655" i="5"/>
  <c r="C655" i="5"/>
  <c r="B655" i="5"/>
  <c r="D654" i="5"/>
  <c r="C654" i="5"/>
  <c r="B654" i="5"/>
  <c r="D653" i="5"/>
  <c r="C653" i="5"/>
  <c r="B653" i="5"/>
  <c r="F652" i="5"/>
  <c r="F651" i="5"/>
  <c r="F650" i="5"/>
  <c r="F649" i="5"/>
  <c r="D648" i="5"/>
  <c r="C648" i="5"/>
  <c r="B648" i="5"/>
  <c r="F647" i="5"/>
  <c r="F646" i="5"/>
  <c r="F645" i="5"/>
  <c r="F644" i="5"/>
  <c r="F643" i="5"/>
  <c r="F642" i="5"/>
  <c r="F641" i="5"/>
  <c r="D640" i="5"/>
  <c r="C640" i="5"/>
  <c r="B640" i="5"/>
  <c r="F639" i="5"/>
  <c r="F638" i="5"/>
  <c r="F637" i="5"/>
  <c r="F636" i="5"/>
  <c r="F635" i="5"/>
  <c r="F634" i="5"/>
  <c r="F633" i="5"/>
  <c r="D632" i="5"/>
  <c r="F632" i="5" s="1"/>
  <c r="C632" i="5"/>
  <c r="B632" i="5"/>
  <c r="F631" i="5"/>
  <c r="F630" i="5"/>
  <c r="F629" i="5"/>
  <c r="F628" i="5"/>
  <c r="F627" i="5"/>
  <c r="F626" i="5"/>
  <c r="F625" i="5"/>
  <c r="F624" i="5"/>
  <c r="F623" i="5"/>
  <c r="F622" i="5"/>
  <c r="F621" i="5"/>
  <c r="F620" i="5"/>
  <c r="F619" i="5"/>
  <c r="F618" i="5"/>
  <c r="F617" i="5"/>
  <c r="F616" i="5"/>
  <c r="F615" i="5"/>
  <c r="F614" i="5"/>
  <c r="D613" i="5"/>
  <c r="F613" i="5" s="1"/>
  <c r="C613" i="5"/>
  <c r="B613" i="5"/>
  <c r="D612" i="5"/>
  <c r="F612" i="5" s="1"/>
  <c r="C612" i="5"/>
  <c r="B612" i="5"/>
  <c r="F611" i="5"/>
  <c r="D611" i="5"/>
  <c r="C611" i="5"/>
  <c r="B611" i="5"/>
  <c r="D610" i="5"/>
  <c r="C610" i="5"/>
  <c r="B610" i="5"/>
  <c r="D609" i="5"/>
  <c r="F609" i="5" s="1"/>
  <c r="C609" i="5"/>
  <c r="B609" i="5"/>
  <c r="D608" i="5"/>
  <c r="C608" i="5"/>
  <c r="B608" i="5"/>
  <c r="D607" i="5"/>
  <c r="C607" i="5"/>
  <c r="B607" i="5"/>
  <c r="D606" i="5"/>
  <c r="C606" i="5"/>
  <c r="B606" i="5"/>
  <c r="D605" i="5"/>
  <c r="C605" i="5"/>
  <c r="B605" i="5"/>
  <c r="D604" i="5"/>
  <c r="F604" i="5" s="1"/>
  <c r="C604" i="5"/>
  <c r="B604" i="5"/>
  <c r="D603" i="5"/>
  <c r="C603" i="5"/>
  <c r="B603" i="5"/>
  <c r="D602" i="5"/>
  <c r="F602" i="5" s="1"/>
  <c r="C602" i="5"/>
  <c r="B602" i="5"/>
  <c r="D601" i="5"/>
  <c r="C601" i="5"/>
  <c r="B601" i="5"/>
  <c r="D600" i="5"/>
  <c r="F600" i="5" s="1"/>
  <c r="C600" i="5"/>
  <c r="B600" i="5"/>
  <c r="D599" i="5"/>
  <c r="F599" i="5" s="1"/>
  <c r="C599" i="5"/>
  <c r="B599" i="5"/>
  <c r="D598" i="5"/>
  <c r="C598" i="5"/>
  <c r="B598" i="5"/>
  <c r="F597" i="5"/>
  <c r="D597" i="5"/>
  <c r="C597" i="5"/>
  <c r="B597" i="5"/>
  <c r="D596" i="5"/>
  <c r="C596" i="5"/>
  <c r="B596" i="5"/>
  <c r="D595" i="5"/>
  <c r="C595" i="5"/>
  <c r="B595" i="5"/>
  <c r="D594" i="5"/>
  <c r="C594" i="5"/>
  <c r="B594" i="5"/>
  <c r="D593" i="5"/>
  <c r="C593" i="5"/>
  <c r="B593" i="5"/>
  <c r="D592" i="5"/>
  <c r="F592" i="5" s="1"/>
  <c r="C592" i="5"/>
  <c r="B592" i="5"/>
  <c r="D591" i="5"/>
  <c r="C591" i="5"/>
  <c r="B591" i="5"/>
  <c r="D590" i="5"/>
  <c r="C590" i="5"/>
  <c r="B590" i="5"/>
  <c r="D589" i="5"/>
  <c r="F589" i="5" s="1"/>
  <c r="C589" i="5"/>
  <c r="B589" i="5"/>
  <c r="D588" i="5"/>
  <c r="C588" i="5"/>
  <c r="B588" i="5"/>
  <c r="D587" i="5"/>
  <c r="C587" i="5"/>
  <c r="B587" i="5"/>
  <c r="F586" i="5"/>
  <c r="D586" i="5"/>
  <c r="C586" i="5"/>
  <c r="B586" i="5"/>
  <c r="D585" i="5"/>
  <c r="C585" i="5"/>
  <c r="B585" i="5"/>
  <c r="D584" i="5"/>
  <c r="C584" i="5"/>
  <c r="B584" i="5"/>
  <c r="D583" i="5"/>
  <c r="C583" i="5"/>
  <c r="B583" i="5"/>
  <c r="D582" i="5"/>
  <c r="C582" i="5"/>
  <c r="B582" i="5"/>
  <c r="F581" i="5"/>
  <c r="D581" i="5"/>
  <c r="C581" i="5"/>
  <c r="B581" i="5"/>
  <c r="D580" i="5"/>
  <c r="C580" i="5"/>
  <c r="B580" i="5"/>
  <c r="D579" i="5"/>
  <c r="C579" i="5"/>
  <c r="B579" i="5"/>
  <c r="D578" i="5"/>
  <c r="C578" i="5"/>
  <c r="B578" i="5"/>
  <c r="D577" i="5"/>
  <c r="F577" i="5" s="1"/>
  <c r="C577" i="5"/>
  <c r="B577" i="5"/>
  <c r="D576" i="5"/>
  <c r="C576" i="5"/>
  <c r="B576" i="5"/>
  <c r="D575" i="5"/>
  <c r="F575" i="5" s="1"/>
  <c r="C575" i="5"/>
  <c r="B575" i="5"/>
  <c r="D574" i="5"/>
  <c r="F574" i="5" s="1"/>
  <c r="C574" i="5"/>
  <c r="B574" i="5"/>
  <c r="D573" i="5"/>
  <c r="C573" i="5"/>
  <c r="B573" i="5"/>
  <c r="F572" i="5"/>
  <c r="D572" i="5"/>
  <c r="C572" i="5"/>
  <c r="B572" i="5"/>
  <c r="D571" i="5"/>
  <c r="C571" i="5"/>
  <c r="B571" i="5"/>
  <c r="D570" i="5"/>
  <c r="C570" i="5"/>
  <c r="B570" i="5"/>
  <c r="D569" i="5"/>
  <c r="F569" i="5" s="1"/>
  <c r="C569" i="5"/>
  <c r="B569" i="5"/>
  <c r="D568" i="5"/>
  <c r="C568" i="5"/>
  <c r="B568" i="5"/>
  <c r="D567" i="5"/>
  <c r="F567" i="5" s="1"/>
  <c r="C567" i="5"/>
  <c r="B567" i="5"/>
  <c r="D566" i="5"/>
  <c r="C566" i="5"/>
  <c r="B566" i="5"/>
  <c r="D565" i="5"/>
  <c r="C565" i="5"/>
  <c r="B565" i="5"/>
  <c r="D564" i="5"/>
  <c r="C564" i="5"/>
  <c r="B564" i="5"/>
  <c r="D563" i="5"/>
  <c r="C563" i="5"/>
  <c r="B563" i="5"/>
  <c r="D562" i="5"/>
  <c r="F562" i="5" s="1"/>
  <c r="C562" i="5"/>
  <c r="B562" i="5"/>
  <c r="F561" i="5"/>
  <c r="D561" i="5"/>
  <c r="C561" i="5"/>
  <c r="B561" i="5"/>
  <c r="D560" i="5"/>
  <c r="C560" i="5"/>
  <c r="B560" i="5"/>
  <c r="D559" i="5"/>
  <c r="F559" i="5" s="1"/>
  <c r="C559" i="5"/>
  <c r="B559" i="5"/>
  <c r="D558" i="5"/>
  <c r="C558" i="5"/>
  <c r="B558" i="5"/>
  <c r="D557" i="5"/>
  <c r="C557" i="5"/>
  <c r="B557" i="5"/>
  <c r="D556" i="5"/>
  <c r="C556" i="5"/>
  <c r="B556" i="5"/>
  <c r="D555" i="5"/>
  <c r="C555" i="5"/>
  <c r="B555" i="5"/>
  <c r="D554" i="5"/>
  <c r="F554" i="5" s="1"/>
  <c r="C554" i="5"/>
  <c r="B554" i="5"/>
  <c r="D553" i="5"/>
  <c r="C553" i="5"/>
  <c r="B553" i="5"/>
  <c r="D552" i="5"/>
  <c r="F552" i="5" s="1"/>
  <c r="C552" i="5"/>
  <c r="B552" i="5"/>
  <c r="D551" i="5"/>
  <c r="C551" i="5"/>
  <c r="B551" i="5"/>
  <c r="D550" i="5"/>
  <c r="C550" i="5"/>
  <c r="B550" i="5"/>
  <c r="D549" i="5"/>
  <c r="F549" i="5" s="1"/>
  <c r="C549" i="5"/>
  <c r="B549" i="5"/>
  <c r="D548" i="5"/>
  <c r="C548" i="5"/>
  <c r="B548" i="5"/>
  <c r="D547" i="5"/>
  <c r="C547" i="5"/>
  <c r="B547" i="5"/>
  <c r="D546" i="5"/>
  <c r="C546" i="5"/>
  <c r="B546" i="5"/>
  <c r="D545" i="5"/>
  <c r="C545" i="5"/>
  <c r="B545" i="5"/>
  <c r="D544" i="5"/>
  <c r="C544" i="5"/>
  <c r="B544" i="5"/>
  <c r="D543" i="5"/>
  <c r="C543" i="5"/>
  <c r="B543" i="5"/>
  <c r="D542" i="5"/>
  <c r="F542" i="5" s="1"/>
  <c r="C542" i="5"/>
  <c r="B542" i="5"/>
  <c r="D541" i="5"/>
  <c r="C541" i="5"/>
  <c r="B541" i="5"/>
  <c r="D540" i="5"/>
  <c r="C540" i="5"/>
  <c r="B540" i="5"/>
  <c r="D539" i="5"/>
  <c r="F539" i="5" s="1"/>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F527" i="5" s="1"/>
  <c r="C527" i="5"/>
  <c r="B527" i="5"/>
  <c r="D526" i="5"/>
  <c r="C526" i="5"/>
  <c r="B526" i="5"/>
  <c r="D525" i="5"/>
  <c r="C525" i="5"/>
  <c r="B525" i="5"/>
  <c r="D524" i="5"/>
  <c r="F524" i="5" s="1"/>
  <c r="C524" i="5"/>
  <c r="B524" i="5"/>
  <c r="D523" i="5"/>
  <c r="C523" i="5"/>
  <c r="B523" i="5"/>
  <c r="D522" i="5"/>
  <c r="C522" i="5"/>
  <c r="B522" i="5"/>
  <c r="D521" i="5"/>
  <c r="C521" i="5"/>
  <c r="B521" i="5"/>
  <c r="D520" i="5"/>
  <c r="C520" i="5"/>
  <c r="B520" i="5"/>
  <c r="D519" i="5"/>
  <c r="F519" i="5" s="1"/>
  <c r="C519" i="5"/>
  <c r="B519" i="5"/>
  <c r="D518" i="5"/>
  <c r="C518" i="5"/>
  <c r="B518" i="5"/>
  <c r="D517" i="5"/>
  <c r="F517" i="5" s="1"/>
  <c r="C517" i="5"/>
  <c r="B517" i="5"/>
  <c r="D516" i="5"/>
  <c r="C516" i="5"/>
  <c r="B516" i="5"/>
  <c r="D515" i="5"/>
  <c r="C515" i="5"/>
  <c r="B515" i="5"/>
  <c r="D514" i="5"/>
  <c r="C514" i="5"/>
  <c r="B514" i="5"/>
  <c r="D513" i="5"/>
  <c r="C513" i="5"/>
  <c r="B513" i="5"/>
  <c r="D512" i="5"/>
  <c r="F512" i="5" s="1"/>
  <c r="C512" i="5"/>
  <c r="B512" i="5"/>
  <c r="D511" i="5"/>
  <c r="C511" i="5"/>
  <c r="B511" i="5"/>
  <c r="D510" i="5"/>
  <c r="C510" i="5"/>
  <c r="B510" i="5"/>
  <c r="D509" i="5"/>
  <c r="F509" i="5" s="1"/>
  <c r="C509" i="5"/>
  <c r="B509" i="5"/>
  <c r="D508" i="5"/>
  <c r="C508" i="5"/>
  <c r="B508" i="5"/>
  <c r="D507" i="5"/>
  <c r="C507" i="5"/>
  <c r="B507" i="5"/>
  <c r="D506" i="5"/>
  <c r="C506" i="5"/>
  <c r="B506" i="5"/>
  <c r="D505" i="5"/>
  <c r="C505" i="5"/>
  <c r="B505" i="5"/>
  <c r="D504" i="5"/>
  <c r="F504" i="5" s="1"/>
  <c r="C504" i="5"/>
  <c r="B504" i="5"/>
  <c r="D503" i="5"/>
  <c r="C503" i="5"/>
  <c r="B503" i="5"/>
  <c r="D502" i="5"/>
  <c r="F502" i="5" s="1"/>
  <c r="C502" i="5"/>
  <c r="B502" i="5"/>
  <c r="D501" i="5"/>
  <c r="C501" i="5"/>
  <c r="B501" i="5"/>
  <c r="D500" i="5"/>
  <c r="C500" i="5"/>
  <c r="B500" i="5"/>
  <c r="D499" i="5"/>
  <c r="F499" i="5" s="1"/>
  <c r="C499" i="5"/>
  <c r="B499" i="5"/>
  <c r="D498" i="5"/>
  <c r="C498" i="5"/>
  <c r="B498" i="5"/>
  <c r="D497" i="5"/>
  <c r="C497" i="5"/>
  <c r="B497" i="5"/>
  <c r="D496" i="5"/>
  <c r="C496" i="5"/>
  <c r="B496" i="5"/>
  <c r="D495" i="5"/>
  <c r="C495" i="5"/>
  <c r="B495" i="5"/>
  <c r="D494" i="5"/>
  <c r="C494" i="5"/>
  <c r="B494" i="5"/>
  <c r="D493" i="5"/>
  <c r="C493" i="5"/>
  <c r="B493" i="5"/>
  <c r="D492" i="5"/>
  <c r="F492" i="5" s="1"/>
  <c r="C492" i="5"/>
  <c r="B492" i="5"/>
  <c r="D491" i="5"/>
  <c r="C491" i="5"/>
  <c r="B491" i="5"/>
  <c r="D490" i="5"/>
  <c r="C490" i="5"/>
  <c r="B490" i="5"/>
  <c r="D489" i="5"/>
  <c r="F489" i="5" s="1"/>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F477" i="5" s="1"/>
  <c r="C477" i="5"/>
  <c r="B477" i="5"/>
  <c r="D476" i="5"/>
  <c r="C476" i="5"/>
  <c r="B476" i="5"/>
  <c r="D475" i="5"/>
  <c r="C475" i="5"/>
  <c r="B475" i="5"/>
  <c r="D474" i="5"/>
  <c r="F474" i="5" s="1"/>
  <c r="C474" i="5"/>
  <c r="B474" i="5"/>
  <c r="D473" i="5"/>
  <c r="C473" i="5"/>
  <c r="B473" i="5"/>
  <c r="F472" i="5"/>
  <c r="D472" i="5"/>
  <c r="C472" i="5"/>
  <c r="B472" i="5"/>
  <c r="D471" i="5"/>
  <c r="C471" i="5"/>
  <c r="B471" i="5"/>
  <c r="D470" i="5"/>
  <c r="C470" i="5"/>
  <c r="B470" i="5"/>
  <c r="D469" i="5"/>
  <c r="F469" i="5" s="1"/>
  <c r="C469" i="5"/>
  <c r="B469" i="5"/>
  <c r="D468" i="5"/>
  <c r="C468" i="5"/>
  <c r="B468" i="5"/>
  <c r="D467" i="5"/>
  <c r="F467" i="5" s="1"/>
  <c r="C467" i="5"/>
  <c r="B467" i="5"/>
  <c r="D466" i="5"/>
  <c r="C466" i="5"/>
  <c r="B466" i="5"/>
  <c r="D465" i="5"/>
  <c r="C465" i="5"/>
  <c r="B465" i="5"/>
  <c r="D464" i="5"/>
  <c r="C464" i="5"/>
  <c r="B464" i="5"/>
  <c r="D463" i="5"/>
  <c r="C463" i="5"/>
  <c r="B463" i="5"/>
  <c r="D462" i="5"/>
  <c r="F462" i="5" s="1"/>
  <c r="C462" i="5"/>
  <c r="B462" i="5"/>
  <c r="D461" i="5"/>
  <c r="C461" i="5"/>
  <c r="B461" i="5"/>
  <c r="D460" i="5"/>
  <c r="C460" i="5"/>
  <c r="B460" i="5"/>
  <c r="D459" i="5"/>
  <c r="F459" i="5" s="1"/>
  <c r="C459" i="5"/>
  <c r="B459" i="5"/>
  <c r="D458" i="5"/>
  <c r="C458" i="5"/>
  <c r="B458" i="5"/>
  <c r="D457" i="5"/>
  <c r="C457" i="5"/>
  <c r="B457" i="5"/>
  <c r="D456" i="5"/>
  <c r="C456" i="5"/>
  <c r="B456" i="5"/>
  <c r="D455" i="5"/>
  <c r="C455" i="5"/>
  <c r="B455" i="5"/>
  <c r="D454" i="5"/>
  <c r="F454" i="5" s="1"/>
  <c r="C454" i="5"/>
  <c r="B454" i="5"/>
  <c r="D453" i="5"/>
  <c r="C453" i="5"/>
  <c r="B453" i="5"/>
  <c r="D452" i="5"/>
  <c r="F452" i="5" s="1"/>
  <c r="C452" i="5"/>
  <c r="B452" i="5"/>
  <c r="D451" i="5"/>
  <c r="C451" i="5"/>
  <c r="B451" i="5"/>
  <c r="D450" i="5"/>
  <c r="C450" i="5"/>
  <c r="B450" i="5"/>
  <c r="D449" i="5"/>
  <c r="F449" i="5" s="1"/>
  <c r="C449" i="5"/>
  <c r="B449" i="5"/>
  <c r="D448" i="5"/>
  <c r="C448" i="5"/>
  <c r="B448" i="5"/>
  <c r="D447" i="5"/>
  <c r="C447" i="5"/>
  <c r="B447" i="5"/>
  <c r="D446" i="5"/>
  <c r="C446" i="5"/>
  <c r="B446" i="5"/>
  <c r="D445" i="5"/>
  <c r="C445" i="5"/>
  <c r="B445" i="5"/>
  <c r="D444" i="5"/>
  <c r="C444" i="5"/>
  <c r="B444" i="5"/>
  <c r="D443" i="5"/>
  <c r="C443" i="5"/>
  <c r="B443" i="5"/>
  <c r="D442" i="5"/>
  <c r="F442" i="5" s="1"/>
  <c r="C442" i="5"/>
  <c r="B442" i="5"/>
  <c r="D441" i="5"/>
  <c r="C441" i="5"/>
  <c r="B441" i="5"/>
  <c r="D440" i="5"/>
  <c r="C440" i="5"/>
  <c r="B440" i="5"/>
  <c r="D439" i="5"/>
  <c r="F439" i="5" s="1"/>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F427" i="5" s="1"/>
  <c r="C427" i="5"/>
  <c r="B427" i="5"/>
  <c r="D426" i="5"/>
  <c r="C426" i="5"/>
  <c r="B426" i="5"/>
  <c r="D425" i="5"/>
  <c r="C425" i="5"/>
  <c r="B425" i="5"/>
  <c r="D424" i="5"/>
  <c r="F424" i="5" s="1"/>
  <c r="C424" i="5"/>
  <c r="B424" i="5"/>
  <c r="D423" i="5"/>
  <c r="C423" i="5"/>
  <c r="B423" i="5"/>
  <c r="D422" i="5"/>
  <c r="C422" i="5"/>
  <c r="B422" i="5"/>
  <c r="D421" i="5"/>
  <c r="C421" i="5"/>
  <c r="B421" i="5"/>
  <c r="D420" i="5"/>
  <c r="C420" i="5"/>
  <c r="B420" i="5"/>
  <c r="D419" i="5"/>
  <c r="F419" i="5" s="1"/>
  <c r="C419" i="5"/>
  <c r="B419" i="5"/>
  <c r="D418" i="5"/>
  <c r="C418" i="5"/>
  <c r="B418" i="5"/>
  <c r="D417" i="5"/>
  <c r="F417" i="5" s="1"/>
  <c r="C417" i="5"/>
  <c r="B417" i="5"/>
  <c r="D416" i="5"/>
  <c r="C416" i="5"/>
  <c r="B416" i="5"/>
  <c r="D415" i="5"/>
  <c r="C415" i="5"/>
  <c r="B415" i="5"/>
  <c r="D414" i="5"/>
  <c r="C414" i="5"/>
  <c r="B414" i="5"/>
  <c r="D413" i="5"/>
  <c r="C413" i="5"/>
  <c r="B413" i="5"/>
  <c r="D412" i="5"/>
  <c r="F412" i="5" s="1"/>
  <c r="C412" i="5"/>
  <c r="B412" i="5"/>
  <c r="D411" i="5"/>
  <c r="C411" i="5"/>
  <c r="B411" i="5"/>
  <c r="D410" i="5"/>
  <c r="C410" i="5"/>
  <c r="B410" i="5"/>
  <c r="D409" i="5"/>
  <c r="F409" i="5" s="1"/>
  <c r="C409" i="5"/>
  <c r="B409" i="5"/>
  <c r="D408" i="5"/>
  <c r="C408" i="5"/>
  <c r="B408" i="5"/>
  <c r="D407" i="5"/>
  <c r="C407" i="5"/>
  <c r="B407" i="5"/>
  <c r="D406" i="5"/>
  <c r="C406" i="5"/>
  <c r="B406" i="5"/>
  <c r="D405" i="5"/>
  <c r="C405" i="5"/>
  <c r="B405" i="5"/>
  <c r="D404" i="5"/>
  <c r="F404" i="5" s="1"/>
  <c r="C404" i="5"/>
  <c r="B404" i="5"/>
  <c r="D403" i="5"/>
  <c r="C403" i="5"/>
  <c r="B403" i="5"/>
  <c r="D402" i="5"/>
  <c r="F402" i="5" s="1"/>
  <c r="C402" i="5"/>
  <c r="B402" i="5"/>
  <c r="D401" i="5"/>
  <c r="C401" i="5"/>
  <c r="B401" i="5"/>
  <c r="D400" i="5"/>
  <c r="C400" i="5"/>
  <c r="B400" i="5"/>
  <c r="D399" i="5"/>
  <c r="F399" i="5" s="1"/>
  <c r="C399" i="5"/>
  <c r="B399" i="5"/>
  <c r="D398" i="5"/>
  <c r="C398" i="5"/>
  <c r="B398" i="5"/>
  <c r="D397" i="5"/>
  <c r="C397" i="5"/>
  <c r="B397" i="5"/>
  <c r="D396" i="5"/>
  <c r="C396" i="5"/>
  <c r="B396" i="5"/>
  <c r="D395" i="5"/>
  <c r="C395" i="5"/>
  <c r="B395" i="5"/>
  <c r="D394" i="5"/>
  <c r="C394" i="5"/>
  <c r="B394" i="5"/>
  <c r="D393" i="5"/>
  <c r="C393" i="5"/>
  <c r="B393" i="5"/>
  <c r="D392" i="5"/>
  <c r="F392" i="5" s="1"/>
  <c r="C392" i="5"/>
  <c r="B392" i="5"/>
  <c r="D391" i="5"/>
  <c r="C391" i="5"/>
  <c r="B391" i="5"/>
  <c r="D390" i="5"/>
  <c r="C390" i="5"/>
  <c r="B390" i="5"/>
  <c r="D389" i="5"/>
  <c r="F389" i="5" s="1"/>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F378" i="5" s="1"/>
  <c r="C378" i="5"/>
  <c r="B378" i="5"/>
  <c r="D377" i="5"/>
  <c r="F377" i="5" s="1"/>
  <c r="C377" i="5"/>
  <c r="B377" i="5"/>
  <c r="D376" i="5"/>
  <c r="C376" i="5"/>
  <c r="B376" i="5"/>
  <c r="D375" i="5"/>
  <c r="C375" i="5"/>
  <c r="B375" i="5"/>
  <c r="D374" i="5"/>
  <c r="C374" i="5"/>
  <c r="B374" i="5"/>
  <c r="D373" i="5"/>
  <c r="F373" i="5" s="1"/>
  <c r="C373" i="5"/>
  <c r="B373" i="5"/>
  <c r="D372" i="5"/>
  <c r="F372" i="5" s="1"/>
  <c r="C372" i="5"/>
  <c r="B372" i="5"/>
  <c r="D371" i="5"/>
  <c r="C371" i="5"/>
  <c r="B371" i="5"/>
  <c r="D370" i="5"/>
  <c r="C370" i="5"/>
  <c r="B370" i="5"/>
  <c r="D369" i="5"/>
  <c r="F369" i="5" s="1"/>
  <c r="C369" i="5"/>
  <c r="B369" i="5"/>
  <c r="D368" i="5"/>
  <c r="C368" i="5"/>
  <c r="B368" i="5"/>
  <c r="D367" i="5"/>
  <c r="C367" i="5"/>
  <c r="B367" i="5"/>
  <c r="D366" i="5"/>
  <c r="C366" i="5"/>
  <c r="B366" i="5"/>
  <c r="D365" i="5"/>
  <c r="C365" i="5"/>
  <c r="B365" i="5"/>
  <c r="D364" i="5"/>
  <c r="F364" i="5" s="1"/>
  <c r="C364" i="5"/>
  <c r="B364" i="5"/>
  <c r="D363" i="5"/>
  <c r="F363" i="5" s="1"/>
  <c r="C363" i="5"/>
  <c r="B363" i="5"/>
  <c r="D362" i="5"/>
  <c r="C362" i="5"/>
  <c r="B362" i="5"/>
  <c r="D361" i="5"/>
  <c r="C361" i="5"/>
  <c r="B361" i="5"/>
  <c r="D360" i="5"/>
  <c r="C360" i="5"/>
  <c r="B360" i="5"/>
  <c r="D359" i="5"/>
  <c r="F359" i="5" s="1"/>
  <c r="C359" i="5"/>
  <c r="B359" i="5"/>
  <c r="D358" i="5"/>
  <c r="C358" i="5"/>
  <c r="B358" i="5"/>
  <c r="D357" i="5"/>
  <c r="F357" i="5" s="1"/>
  <c r="C357" i="5"/>
  <c r="B357" i="5"/>
  <c r="D356" i="5"/>
  <c r="C356" i="5"/>
  <c r="B356" i="5"/>
  <c r="D355" i="5"/>
  <c r="C355" i="5"/>
  <c r="B355" i="5"/>
  <c r="D354" i="5"/>
  <c r="C354" i="5"/>
  <c r="B354" i="5"/>
  <c r="F353" i="5"/>
  <c r="D353" i="5"/>
  <c r="C353" i="5"/>
  <c r="B353" i="5"/>
  <c r="D352" i="5"/>
  <c r="F352" i="5" s="1"/>
  <c r="C352" i="5"/>
  <c r="B352" i="5"/>
  <c r="D351" i="5"/>
  <c r="C351" i="5"/>
  <c r="B351" i="5"/>
  <c r="D350" i="5"/>
  <c r="C350" i="5"/>
  <c r="B350" i="5"/>
  <c r="D349" i="5"/>
  <c r="C349" i="5"/>
  <c r="B349" i="5"/>
  <c r="D348" i="5"/>
  <c r="F348" i="5" s="1"/>
  <c r="C348" i="5"/>
  <c r="B348" i="5"/>
  <c r="D347" i="5"/>
  <c r="C347" i="5"/>
  <c r="B347" i="5"/>
  <c r="D346" i="5"/>
  <c r="C346" i="5"/>
  <c r="B346" i="5"/>
  <c r="D345" i="5"/>
  <c r="C345" i="5"/>
  <c r="B345" i="5"/>
  <c r="D344" i="5"/>
  <c r="F344" i="5" s="1"/>
  <c r="C344" i="5"/>
  <c r="B344" i="5"/>
  <c r="D343" i="5"/>
  <c r="F343" i="5" s="1"/>
  <c r="C343" i="5"/>
  <c r="B343" i="5"/>
  <c r="D342" i="5"/>
  <c r="F342" i="5" s="1"/>
  <c r="C342" i="5"/>
  <c r="B342" i="5"/>
  <c r="D341" i="5"/>
  <c r="C341" i="5"/>
  <c r="B341" i="5"/>
  <c r="D340" i="5"/>
  <c r="C340" i="5"/>
  <c r="B340" i="5"/>
  <c r="D339" i="5"/>
  <c r="F339" i="5" s="1"/>
  <c r="C339" i="5"/>
  <c r="B339" i="5"/>
  <c r="D338" i="5"/>
  <c r="F338" i="5" s="1"/>
  <c r="C338" i="5"/>
  <c r="B338" i="5"/>
  <c r="D337" i="5"/>
  <c r="C337" i="5"/>
  <c r="B337" i="5"/>
  <c r="D336" i="5"/>
  <c r="F336" i="5" s="1"/>
  <c r="C336" i="5"/>
  <c r="B336" i="5"/>
  <c r="D335" i="5"/>
  <c r="C335" i="5"/>
  <c r="B335" i="5"/>
  <c r="D334" i="5"/>
  <c r="C334" i="5"/>
  <c r="B334" i="5"/>
  <c r="D333" i="5"/>
  <c r="C333" i="5"/>
  <c r="B333" i="5"/>
  <c r="D332" i="5"/>
  <c r="C332" i="5"/>
  <c r="B332" i="5"/>
  <c r="D331" i="5"/>
  <c r="F331" i="5" s="1"/>
  <c r="C331" i="5"/>
  <c r="B331" i="5"/>
  <c r="D330" i="5"/>
  <c r="C330" i="5"/>
  <c r="B330" i="5"/>
  <c r="D329" i="5"/>
  <c r="F329" i="5" s="1"/>
  <c r="C329" i="5"/>
  <c r="B329" i="5"/>
  <c r="D328" i="5"/>
  <c r="C328" i="5"/>
  <c r="B328" i="5"/>
  <c r="D327" i="5"/>
  <c r="F327" i="5" s="1"/>
  <c r="C327" i="5"/>
  <c r="B327" i="5"/>
  <c r="D326" i="5"/>
  <c r="C326" i="5"/>
  <c r="B326" i="5"/>
  <c r="D325" i="5"/>
  <c r="C325" i="5"/>
  <c r="B325" i="5"/>
  <c r="D324" i="5"/>
  <c r="F324" i="5" s="1"/>
  <c r="C324" i="5"/>
  <c r="B324" i="5"/>
  <c r="D323" i="5"/>
  <c r="C323" i="5"/>
  <c r="B323" i="5"/>
  <c r="D322" i="5"/>
  <c r="F322" i="5" s="1"/>
  <c r="C322" i="5"/>
  <c r="B322" i="5"/>
  <c r="D321" i="5"/>
  <c r="C321" i="5"/>
  <c r="B321" i="5"/>
  <c r="D320" i="5"/>
  <c r="C320" i="5"/>
  <c r="B320" i="5"/>
  <c r="D319" i="5"/>
  <c r="F319" i="5" s="1"/>
  <c r="C319" i="5"/>
  <c r="B319" i="5"/>
  <c r="D318" i="5"/>
  <c r="C318" i="5"/>
  <c r="B318" i="5"/>
  <c r="D317" i="5"/>
  <c r="F317" i="5" s="1"/>
  <c r="C317" i="5"/>
  <c r="B317" i="5"/>
  <c r="D316" i="5"/>
  <c r="C316" i="5"/>
  <c r="B316" i="5"/>
  <c r="D315" i="5"/>
  <c r="C315" i="5"/>
  <c r="B315" i="5"/>
  <c r="D314" i="5"/>
  <c r="F314" i="5" s="1"/>
  <c r="C314" i="5"/>
  <c r="B314" i="5"/>
  <c r="D313" i="5"/>
  <c r="C313" i="5"/>
  <c r="B313" i="5"/>
  <c r="D312" i="5"/>
  <c r="F312" i="5" s="1"/>
  <c r="C312" i="5"/>
  <c r="B312" i="5"/>
  <c r="D311" i="5"/>
  <c r="C311" i="5"/>
  <c r="B311" i="5"/>
  <c r="D310" i="5"/>
  <c r="C310" i="5"/>
  <c r="B310" i="5"/>
  <c r="D309" i="5"/>
  <c r="F309" i="5" s="1"/>
  <c r="C309" i="5"/>
  <c r="B309" i="5"/>
  <c r="D308" i="5"/>
  <c r="C308" i="5"/>
  <c r="B308" i="5"/>
  <c r="D307" i="5"/>
  <c r="F307" i="5" s="1"/>
  <c r="C307" i="5"/>
  <c r="B307" i="5"/>
  <c r="D306" i="5"/>
  <c r="C306" i="5"/>
  <c r="B306" i="5"/>
  <c r="D305" i="5"/>
  <c r="C305" i="5"/>
  <c r="B305" i="5"/>
  <c r="D304" i="5"/>
  <c r="F304" i="5" s="1"/>
  <c r="C304" i="5"/>
  <c r="B304" i="5"/>
  <c r="D303" i="5"/>
  <c r="C303" i="5"/>
  <c r="B303" i="5"/>
  <c r="D302" i="5"/>
  <c r="F302" i="5" s="1"/>
  <c r="C302" i="5"/>
  <c r="B302" i="5"/>
  <c r="D301" i="5"/>
  <c r="C301" i="5"/>
  <c r="B301" i="5"/>
  <c r="D300" i="5"/>
  <c r="C300" i="5"/>
  <c r="B300" i="5"/>
  <c r="D299" i="5"/>
  <c r="F299" i="5" s="1"/>
  <c r="C299" i="5"/>
  <c r="B299" i="5"/>
  <c r="D298" i="5"/>
  <c r="C298" i="5"/>
  <c r="B298" i="5"/>
  <c r="D297" i="5"/>
  <c r="F297" i="5" s="1"/>
  <c r="C297" i="5"/>
  <c r="B297" i="5"/>
  <c r="D296" i="5"/>
  <c r="C296" i="5"/>
  <c r="B296" i="5"/>
  <c r="D295" i="5"/>
  <c r="C295" i="5"/>
  <c r="B295" i="5"/>
  <c r="D294" i="5"/>
  <c r="F294" i="5" s="1"/>
  <c r="C294" i="5"/>
  <c r="B294" i="5"/>
  <c r="D293" i="5"/>
  <c r="C293" i="5"/>
  <c r="B293" i="5"/>
  <c r="D292" i="5"/>
  <c r="F292" i="5" s="1"/>
  <c r="C292" i="5"/>
  <c r="B292" i="5"/>
  <c r="D291" i="5"/>
  <c r="C291" i="5"/>
  <c r="B291" i="5"/>
  <c r="D290" i="5"/>
  <c r="C290" i="5"/>
  <c r="B290" i="5"/>
  <c r="D289" i="5"/>
  <c r="F289" i="5" s="1"/>
  <c r="C289" i="5"/>
  <c r="B289" i="5"/>
  <c r="D288" i="5"/>
  <c r="C288" i="5"/>
  <c r="B288" i="5"/>
  <c r="D287" i="5"/>
  <c r="F287" i="5" s="1"/>
  <c r="C287" i="5"/>
  <c r="B287" i="5"/>
  <c r="D286" i="5"/>
  <c r="C286" i="5"/>
  <c r="B286" i="5"/>
  <c r="D285" i="5"/>
  <c r="C285" i="5"/>
  <c r="B285" i="5"/>
  <c r="D284" i="5"/>
  <c r="F284" i="5" s="1"/>
  <c r="C284" i="5"/>
  <c r="B284" i="5"/>
  <c r="D283" i="5"/>
  <c r="C283" i="5"/>
  <c r="B283" i="5"/>
  <c r="D282" i="5"/>
  <c r="F282" i="5" s="1"/>
  <c r="C282" i="5"/>
  <c r="B282" i="5"/>
  <c r="D281" i="5"/>
  <c r="C281" i="5"/>
  <c r="B281" i="5"/>
  <c r="D280" i="5"/>
  <c r="C280" i="5"/>
  <c r="B280" i="5"/>
  <c r="D279" i="5"/>
  <c r="F279" i="5" s="1"/>
  <c r="C279" i="5"/>
  <c r="B279" i="5"/>
  <c r="D278" i="5"/>
  <c r="C278" i="5"/>
  <c r="B278" i="5"/>
  <c r="D277" i="5"/>
  <c r="F277" i="5" s="1"/>
  <c r="C277" i="5"/>
  <c r="B277" i="5"/>
  <c r="D276" i="5"/>
  <c r="C276" i="5"/>
  <c r="B276" i="5"/>
  <c r="D275" i="5"/>
  <c r="C275" i="5"/>
  <c r="B275" i="5"/>
  <c r="D274" i="5"/>
  <c r="F274" i="5" s="1"/>
  <c r="C274" i="5"/>
  <c r="B274" i="5"/>
  <c r="D273" i="5"/>
  <c r="C273" i="5"/>
  <c r="B273" i="5"/>
  <c r="D272" i="5"/>
  <c r="F272" i="5" s="1"/>
  <c r="C272" i="5"/>
  <c r="B272" i="5"/>
  <c r="D271" i="5"/>
  <c r="C271" i="5"/>
  <c r="B271" i="5"/>
  <c r="D270" i="5"/>
  <c r="C270" i="5"/>
  <c r="B270" i="5"/>
  <c r="D269" i="5"/>
  <c r="F269" i="5" s="1"/>
  <c r="C269" i="5"/>
  <c r="B269" i="5"/>
  <c r="D268" i="5"/>
  <c r="C268" i="5"/>
  <c r="B268" i="5"/>
  <c r="D267" i="5"/>
  <c r="C267" i="5"/>
  <c r="B267" i="5"/>
  <c r="D266" i="5"/>
  <c r="C266" i="5"/>
  <c r="B266" i="5"/>
  <c r="D265" i="5"/>
  <c r="C265" i="5"/>
  <c r="B265" i="5"/>
  <c r="D264" i="5"/>
  <c r="F264" i="5" s="1"/>
  <c r="C264" i="5"/>
  <c r="B264" i="5"/>
  <c r="F263" i="5"/>
  <c r="F262" i="5"/>
  <c r="F261" i="5"/>
  <c r="F260" i="5"/>
  <c r="D259" i="5"/>
  <c r="F259" i="5" s="1"/>
  <c r="C259" i="5"/>
  <c r="B259" i="5"/>
  <c r="D258" i="5"/>
  <c r="C258" i="5"/>
  <c r="B258" i="5"/>
  <c r="D257" i="5"/>
  <c r="C257" i="5"/>
  <c r="B257" i="5"/>
  <c r="F256" i="5"/>
  <c r="D255" i="5"/>
  <c r="C255" i="5"/>
  <c r="B255" i="5"/>
  <c r="D254" i="5"/>
  <c r="C254" i="5"/>
  <c r="B254" i="5"/>
  <c r="D253" i="5"/>
  <c r="C253" i="5"/>
  <c r="B253" i="5"/>
  <c r="F252" i="5"/>
  <c r="F251" i="5"/>
  <c r="D250" i="5"/>
  <c r="C250" i="5"/>
  <c r="B250" i="5"/>
  <c r="F249" i="5"/>
  <c r="F248" i="5"/>
  <c r="D247" i="5"/>
  <c r="F247" i="5" s="1"/>
  <c r="C247" i="5"/>
  <c r="B247" i="5"/>
  <c r="F246" i="5"/>
  <c r="F245" i="5"/>
  <c r="D244" i="5"/>
  <c r="F244" i="5" s="1"/>
  <c r="C244" i="5"/>
  <c r="B244" i="5"/>
  <c r="D243" i="5"/>
  <c r="C243" i="5"/>
  <c r="B243" i="5"/>
  <c r="D242" i="5"/>
  <c r="C242" i="5"/>
  <c r="B242" i="5"/>
  <c r="D241" i="5"/>
  <c r="C241" i="5"/>
  <c r="B241" i="5"/>
  <c r="D240" i="5"/>
  <c r="F240" i="5" s="1"/>
  <c r="C240" i="5"/>
  <c r="B240" i="5"/>
  <c r="D239" i="5"/>
  <c r="C239" i="5"/>
  <c r="B239" i="5"/>
  <c r="F238" i="5"/>
  <c r="F237" i="5"/>
  <c r="D236" i="5"/>
  <c r="C236" i="5"/>
  <c r="B236" i="5"/>
  <c r="F235" i="5"/>
  <c r="F234" i="5"/>
  <c r="D233" i="5"/>
  <c r="C233" i="5"/>
  <c r="B233" i="5"/>
  <c r="D232" i="5"/>
  <c r="C232" i="5"/>
  <c r="B232" i="5"/>
  <c r="F231" i="5"/>
  <c r="F230" i="5"/>
  <c r="F229" i="5"/>
  <c r="F228" i="5"/>
  <c r="F227" i="5"/>
  <c r="D226" i="5"/>
  <c r="F226" i="5" s="1"/>
  <c r="C226" i="5"/>
  <c r="B226" i="5"/>
  <c r="D225" i="5"/>
  <c r="C225" i="5"/>
  <c r="B225" i="5"/>
  <c r="F224" i="5"/>
  <c r="F223" i="5"/>
  <c r="F222" i="5"/>
  <c r="F221" i="5"/>
  <c r="F220" i="5"/>
  <c r="F219" i="5"/>
  <c r="F218" i="5"/>
  <c r="F217" i="5"/>
  <c r="F216" i="5"/>
  <c r="F215" i="5"/>
  <c r="D214" i="5"/>
  <c r="F214" i="5" s="1"/>
  <c r="C214" i="5"/>
  <c r="B214" i="5"/>
  <c r="F213" i="5"/>
  <c r="F212" i="5"/>
  <c r="F211" i="5"/>
  <c r="F210" i="5"/>
  <c r="F209" i="5"/>
  <c r="F208" i="5"/>
  <c r="F207" i="5"/>
  <c r="D206" i="5"/>
  <c r="F206" i="5" s="1"/>
  <c r="C206" i="5"/>
  <c r="B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D130" i="5"/>
  <c r="C130" i="5"/>
  <c r="B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D93" i="5"/>
  <c r="C93" i="5"/>
  <c r="B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E341" i="3"/>
  <c r="E218" i="3"/>
  <c r="E217" i="3"/>
  <c r="E105" i="3"/>
  <c r="AG1047" i="2"/>
  <c r="S1047" i="2"/>
  <c r="R1047" i="2"/>
  <c r="E613" i="5" s="1"/>
  <c r="Q1047" i="2"/>
  <c r="AG1046" i="2"/>
  <c r="E1046" i="2"/>
  <c r="AG1045" i="2"/>
  <c r="S1045" i="2"/>
  <c r="R1045" i="2"/>
  <c r="E612" i="5" s="1"/>
  <c r="Q1045" i="2"/>
  <c r="AG1044" i="2"/>
  <c r="S1044" i="2"/>
  <c r="R1044" i="2"/>
  <c r="E611" i="5" s="1"/>
  <c r="Q1044" i="2"/>
  <c r="AG1043" i="2"/>
  <c r="AG1042" i="2"/>
  <c r="AG1041" i="2"/>
  <c r="S1041" i="2"/>
  <c r="R1041" i="2"/>
  <c r="E789" i="5" s="1"/>
  <c r="Q1041" i="2"/>
  <c r="AG1040" i="2"/>
  <c r="AG1039" i="2"/>
  <c r="S1039" i="2"/>
  <c r="R1039" i="2"/>
  <c r="E788" i="5" s="1"/>
  <c r="Q1039" i="2"/>
  <c r="AG1038" i="2"/>
  <c r="AG1037" i="2"/>
  <c r="AG1036" i="2"/>
  <c r="AG1035" i="2"/>
  <c r="S1035" i="2"/>
  <c r="R1035" i="2"/>
  <c r="E787" i="5" s="1"/>
  <c r="F787" i="5" s="1"/>
  <c r="Q1035" i="2"/>
  <c r="AG1034" i="2"/>
  <c r="S1034" i="2"/>
  <c r="R1034" i="2"/>
  <c r="E610" i="5" s="1"/>
  <c r="Q1034" i="2"/>
  <c r="AG1033" i="2"/>
  <c r="S1033" i="2"/>
  <c r="R1033" i="2"/>
  <c r="E609" i="5" s="1"/>
  <c r="Q1033" i="2"/>
  <c r="AG1032" i="2"/>
  <c r="S1032" i="2"/>
  <c r="R1032" i="2"/>
  <c r="E608" i="5" s="1"/>
  <c r="Q1032" i="2"/>
  <c r="AG1031" i="2"/>
  <c r="AG1030" i="2"/>
  <c r="S1030" i="2"/>
  <c r="R1030" i="2"/>
  <c r="E786" i="5" s="1"/>
  <c r="F786" i="5" s="1"/>
  <c r="Q1030" i="2"/>
  <c r="AG1029" i="2"/>
  <c r="S1029" i="2"/>
  <c r="R1029" i="2"/>
  <c r="E607" i="5" s="1"/>
  <c r="F607" i="5" s="1"/>
  <c r="Q1029" i="2"/>
  <c r="AG1028" i="2"/>
  <c r="AG1027" i="2"/>
  <c r="AG1026" i="2"/>
  <c r="S1026" i="2"/>
  <c r="R1026" i="2"/>
  <c r="E606" i="5" s="1"/>
  <c r="F606" i="5" s="1"/>
  <c r="Q1026" i="2"/>
  <c r="AG1025" i="2"/>
  <c r="S1025" i="2"/>
  <c r="R1025" i="2"/>
  <c r="E605" i="5" s="1"/>
  <c r="Q1025" i="2"/>
  <c r="AG1024" i="2"/>
  <c r="S1024" i="2"/>
  <c r="R1024" i="2"/>
  <c r="E604" i="5" s="1"/>
  <c r="Q1024" i="2"/>
  <c r="AG1023" i="2"/>
  <c r="S1023" i="2"/>
  <c r="R1023" i="2"/>
  <c r="E785" i="5" s="1"/>
  <c r="F785" i="5" s="1"/>
  <c r="Q1023" i="2"/>
  <c r="AG1022" i="2"/>
  <c r="S1022" i="2"/>
  <c r="R1022" i="2"/>
  <c r="E603" i="5" s="1"/>
  <c r="Q1022" i="2"/>
  <c r="AG1021" i="2"/>
  <c r="S1021" i="2"/>
  <c r="R1021" i="2"/>
  <c r="E602" i="5" s="1"/>
  <c r="Q1021" i="2"/>
  <c r="AG1020" i="2"/>
  <c r="S1020" i="2"/>
  <c r="R1020" i="2"/>
  <c r="E601" i="5" s="1"/>
  <c r="F601" i="5" s="1"/>
  <c r="Q1020" i="2"/>
  <c r="AG1019" i="2"/>
  <c r="AG1018" i="2"/>
  <c r="AG1017" i="2"/>
  <c r="S1017" i="2"/>
  <c r="R1017" i="2"/>
  <c r="E600" i="5" s="1"/>
  <c r="Q1017" i="2"/>
  <c r="AG1016" i="2"/>
  <c r="S1016" i="2"/>
  <c r="R1016" i="2"/>
  <c r="E599" i="5" s="1"/>
  <c r="Q1016" i="2"/>
  <c r="AG1015" i="2"/>
  <c r="S1015" i="2"/>
  <c r="R1015" i="2"/>
  <c r="E598" i="5" s="1"/>
  <c r="Q1015" i="2"/>
  <c r="AG1014" i="2"/>
  <c r="S1014" i="2"/>
  <c r="R1014" i="2"/>
  <c r="E597" i="5" s="1"/>
  <c r="Q1014" i="2"/>
  <c r="AG1013" i="2"/>
  <c r="S1013" i="2"/>
  <c r="R1013" i="2"/>
  <c r="E596" i="5" s="1"/>
  <c r="F596" i="5" s="1"/>
  <c r="Q1013" i="2"/>
  <c r="AG1012" i="2"/>
  <c r="AG1011" i="2"/>
  <c r="S1011" i="2"/>
  <c r="R1011" i="2"/>
  <c r="E784" i="5" s="1"/>
  <c r="F784" i="5" s="1"/>
  <c r="Q1011" i="2"/>
  <c r="AG1010" i="2"/>
  <c r="S1010" i="2"/>
  <c r="R1010" i="2"/>
  <c r="E783" i="5" s="1"/>
  <c r="Q1010" i="2"/>
  <c r="AG1009" i="2"/>
  <c r="AG1008" i="2"/>
  <c r="AG1007" i="2"/>
  <c r="AG1006" i="2"/>
  <c r="AG1005" i="2"/>
  <c r="AG1004" i="2"/>
  <c r="E1004" i="2"/>
  <c r="AG1003" i="2"/>
  <c r="AG1002" i="2"/>
  <c r="S1002" i="2"/>
  <c r="R1002" i="2"/>
  <c r="E595" i="5" s="1"/>
  <c r="Q1002" i="2"/>
  <c r="AG1001" i="2"/>
  <c r="S1001" i="2"/>
  <c r="R1001" i="2"/>
  <c r="E594" i="5" s="1"/>
  <c r="F594" i="5" s="1"/>
  <c r="Q1001" i="2"/>
  <c r="AG1000" i="2"/>
  <c r="S1000" i="2"/>
  <c r="R1000" i="2"/>
  <c r="E593" i="5" s="1"/>
  <c r="Q1000" i="2"/>
  <c r="AG999" i="2"/>
  <c r="S999" i="2"/>
  <c r="R999" i="2"/>
  <c r="E592" i="5" s="1"/>
  <c r="Q999" i="2"/>
  <c r="AG998" i="2"/>
  <c r="S998" i="2"/>
  <c r="R998" i="2"/>
  <c r="E591" i="5" s="1"/>
  <c r="F591" i="5" s="1"/>
  <c r="Q998" i="2"/>
  <c r="AG997" i="2"/>
  <c r="E997" i="2"/>
  <c r="AG996" i="2"/>
  <c r="S996" i="2"/>
  <c r="R996" i="2"/>
  <c r="E590" i="5" s="1"/>
  <c r="Q996" i="2"/>
  <c r="AG995" i="2"/>
  <c r="S995" i="2"/>
  <c r="R995" i="2"/>
  <c r="E589" i="5" s="1"/>
  <c r="Q995" i="2"/>
  <c r="AG994" i="2"/>
  <c r="S994" i="2"/>
  <c r="R994" i="2"/>
  <c r="E588" i="5" s="1"/>
  <c r="Q994" i="2"/>
  <c r="AG993" i="2"/>
  <c r="AG992" i="2"/>
  <c r="AG991" i="2"/>
  <c r="AG990" i="2"/>
  <c r="AG989" i="2"/>
  <c r="AG988" i="2"/>
  <c r="AG987" i="2"/>
  <c r="S987" i="2"/>
  <c r="R987" i="2"/>
  <c r="E782" i="5" s="1"/>
  <c r="F782" i="5" s="1"/>
  <c r="Q987" i="2"/>
  <c r="AG986" i="2"/>
  <c r="E986" i="2"/>
  <c r="AG985" i="2"/>
  <c r="AG984" i="2"/>
  <c r="AG983" i="2"/>
  <c r="E983" i="2"/>
  <c r="AG982" i="2"/>
  <c r="S982" i="2"/>
  <c r="R982" i="2"/>
  <c r="E587" i="5" s="1"/>
  <c r="F587" i="5" s="1"/>
  <c r="Q982" i="2"/>
  <c r="AG981" i="2"/>
  <c r="S981" i="2"/>
  <c r="R981" i="2"/>
  <c r="E586" i="5" s="1"/>
  <c r="Q981" i="2"/>
  <c r="AG980" i="2"/>
  <c r="S980" i="2"/>
  <c r="R980" i="2"/>
  <c r="E585" i="5" s="1"/>
  <c r="Q980" i="2"/>
  <c r="AG979" i="2"/>
  <c r="S979" i="2"/>
  <c r="R979" i="2"/>
  <c r="E584" i="5" s="1"/>
  <c r="F584" i="5" s="1"/>
  <c r="Q979" i="2"/>
  <c r="AG978" i="2"/>
  <c r="S978" i="2"/>
  <c r="R978" i="2"/>
  <c r="E583" i="5" s="1"/>
  <c r="Q978" i="2"/>
  <c r="AG977" i="2"/>
  <c r="S977" i="2"/>
  <c r="R977" i="2"/>
  <c r="E582" i="5" s="1"/>
  <c r="F582" i="5" s="1"/>
  <c r="Q977" i="2"/>
  <c r="AG976" i="2"/>
  <c r="AG975" i="2"/>
  <c r="S975" i="2"/>
  <c r="R975" i="2"/>
  <c r="E581" i="5" s="1"/>
  <c r="Q975" i="2"/>
  <c r="AG974" i="2"/>
  <c r="S974" i="2"/>
  <c r="R974" i="2"/>
  <c r="E781" i="5" s="1"/>
  <c r="F781" i="5" s="1"/>
  <c r="Q974" i="2"/>
  <c r="AG973" i="2"/>
  <c r="S973" i="2"/>
  <c r="R973" i="2"/>
  <c r="E580" i="5" s="1"/>
  <c r="Q973" i="2"/>
  <c r="AG972" i="2"/>
  <c r="AG971" i="2"/>
  <c r="AG970" i="2"/>
  <c r="S970" i="2"/>
  <c r="R970" i="2"/>
  <c r="E780" i="5" s="1"/>
  <c r="F780" i="5" s="1"/>
  <c r="Q970" i="2"/>
  <c r="AG969" i="2"/>
  <c r="S969" i="2"/>
  <c r="R969" i="2"/>
  <c r="E779" i="5" s="1"/>
  <c r="F779" i="5" s="1"/>
  <c r="Q969" i="2"/>
  <c r="AG968" i="2"/>
  <c r="AG967" i="2"/>
  <c r="S967" i="2"/>
  <c r="R967" i="2"/>
  <c r="E579" i="5" s="1"/>
  <c r="F579" i="5" s="1"/>
  <c r="Q967" i="2"/>
  <c r="AG966" i="2"/>
  <c r="S966" i="2"/>
  <c r="R966" i="2"/>
  <c r="E578" i="5" s="1"/>
  <c r="Q966" i="2"/>
  <c r="AG965" i="2"/>
  <c r="S965" i="2"/>
  <c r="R965" i="2"/>
  <c r="E577" i="5" s="1"/>
  <c r="Q965" i="2"/>
  <c r="AG964" i="2"/>
  <c r="S964" i="2"/>
  <c r="R964" i="2"/>
  <c r="E576" i="5" s="1"/>
  <c r="F576" i="5" s="1"/>
  <c r="Q964" i="2"/>
  <c r="AG963" i="2"/>
  <c r="S963" i="2"/>
  <c r="R963" i="2"/>
  <c r="E575" i="5" s="1"/>
  <c r="Q963" i="2"/>
  <c r="AG962" i="2"/>
  <c r="S962" i="2"/>
  <c r="R962" i="2"/>
  <c r="E574" i="5" s="1"/>
  <c r="Q962" i="2"/>
  <c r="AG961" i="2"/>
  <c r="S961" i="2"/>
  <c r="R961" i="2"/>
  <c r="E573" i="5" s="1"/>
  <c r="Q961" i="2"/>
  <c r="AG960" i="2"/>
  <c r="S960" i="2"/>
  <c r="R960" i="2"/>
  <c r="E572" i="5" s="1"/>
  <c r="Q960" i="2"/>
  <c r="AG959" i="2"/>
  <c r="S959" i="2"/>
  <c r="R959" i="2"/>
  <c r="E571" i="5" s="1"/>
  <c r="F571" i="5" s="1"/>
  <c r="Q959" i="2"/>
  <c r="AG958" i="2"/>
  <c r="S958" i="2"/>
  <c r="R958" i="2"/>
  <c r="E778" i="5" s="1"/>
  <c r="Q958" i="2"/>
  <c r="AG957" i="2"/>
  <c r="AG949" i="2"/>
  <c r="S949" i="2"/>
  <c r="R949" i="2"/>
  <c r="E777" i="5" s="1"/>
  <c r="F777" i="5" s="1"/>
  <c r="Q949" i="2"/>
  <c r="AG948" i="2"/>
  <c r="S948" i="2"/>
  <c r="R948" i="2"/>
  <c r="E776" i="5" s="1"/>
  <c r="F776" i="5" s="1"/>
  <c r="Q948" i="2"/>
  <c r="AG947" i="2"/>
  <c r="S947" i="2"/>
  <c r="R947" i="2"/>
  <c r="E775" i="5" s="1"/>
  <c r="F775" i="5" s="1"/>
  <c r="Q947" i="2"/>
  <c r="AG946" i="2"/>
  <c r="AG945" i="2"/>
  <c r="E945" i="2"/>
  <c r="AG944" i="2"/>
  <c r="AG943" i="2"/>
  <c r="AG942" i="2"/>
  <c r="S942" i="2"/>
  <c r="R942" i="2"/>
  <c r="E570" i="5" s="1"/>
  <c r="Q942" i="2"/>
  <c r="AG941" i="2"/>
  <c r="S941" i="2"/>
  <c r="R941" i="2"/>
  <c r="E569" i="5" s="1"/>
  <c r="Q941" i="2"/>
  <c r="AG940" i="2"/>
  <c r="S940" i="2"/>
  <c r="R940" i="2"/>
  <c r="E568" i="5" s="1"/>
  <c r="Q940" i="2"/>
  <c r="AG939" i="2"/>
  <c r="S939" i="2"/>
  <c r="R939" i="2"/>
  <c r="E567" i="5" s="1"/>
  <c r="Q939" i="2"/>
  <c r="AG938" i="2"/>
  <c r="S938" i="2"/>
  <c r="R938" i="2"/>
  <c r="E566" i="5" s="1"/>
  <c r="F566" i="5" s="1"/>
  <c r="Q938" i="2"/>
  <c r="AG937" i="2"/>
  <c r="S937" i="2"/>
  <c r="R937" i="2"/>
  <c r="E565" i="5" s="1"/>
  <c r="Q937" i="2"/>
  <c r="AG936" i="2"/>
  <c r="S936" i="2"/>
  <c r="R936" i="2"/>
  <c r="E564" i="5" s="1"/>
  <c r="F564" i="5" s="1"/>
  <c r="Q936" i="2"/>
  <c r="AG935" i="2"/>
  <c r="S935" i="2"/>
  <c r="R935" i="2"/>
  <c r="E563" i="5" s="1"/>
  <c r="Q935" i="2"/>
  <c r="AG934" i="2"/>
  <c r="S934" i="2"/>
  <c r="R934" i="2"/>
  <c r="E562" i="5" s="1"/>
  <c r="Q934" i="2"/>
  <c r="AG933" i="2"/>
  <c r="S933" i="2"/>
  <c r="R933" i="2"/>
  <c r="E774" i="5" s="1"/>
  <c r="F774" i="5" s="1"/>
  <c r="Q933" i="2"/>
  <c r="AG932" i="2"/>
  <c r="E932" i="2"/>
  <c r="AG931" i="2"/>
  <c r="AG930" i="2"/>
  <c r="S930" i="2"/>
  <c r="R930" i="2"/>
  <c r="E561" i="5" s="1"/>
  <c r="Q930" i="2"/>
  <c r="AG929" i="2"/>
  <c r="S929" i="2"/>
  <c r="R929" i="2"/>
  <c r="E560" i="5" s="1"/>
  <c r="Q929" i="2"/>
  <c r="AG924" i="2"/>
  <c r="S924" i="2"/>
  <c r="R924" i="2"/>
  <c r="E773" i="5" s="1"/>
  <c r="Q924" i="2"/>
  <c r="AG923" i="2"/>
  <c r="S923" i="2"/>
  <c r="R923" i="2"/>
  <c r="E772" i="5" s="1"/>
  <c r="F772" i="5" s="1"/>
  <c r="Q923" i="2"/>
  <c r="AG922" i="2"/>
  <c r="S922" i="2"/>
  <c r="R922" i="2"/>
  <c r="E771" i="5" s="1"/>
  <c r="Q922" i="2"/>
  <c r="AG921" i="2"/>
  <c r="S921" i="2"/>
  <c r="R921" i="2"/>
  <c r="E770" i="5" s="1"/>
  <c r="F770" i="5" s="1"/>
  <c r="Q921" i="2"/>
  <c r="AG920" i="2"/>
  <c r="S920" i="2"/>
  <c r="R920" i="2"/>
  <c r="E769" i="5" s="1"/>
  <c r="F769" i="5" s="1"/>
  <c r="Q920" i="2"/>
  <c r="AG919" i="2"/>
  <c r="S919" i="2"/>
  <c r="R919" i="2"/>
  <c r="E768" i="5" s="1"/>
  <c r="Q919" i="2"/>
  <c r="AG918" i="2"/>
  <c r="AG917" i="2"/>
  <c r="S917" i="2"/>
  <c r="R917" i="2"/>
  <c r="E559" i="5" s="1"/>
  <c r="Q917" i="2"/>
  <c r="AG916" i="2"/>
  <c r="S916" i="2"/>
  <c r="R916" i="2"/>
  <c r="E558" i="5" s="1"/>
  <c r="Q916" i="2"/>
  <c r="AG915" i="2"/>
  <c r="S915" i="2"/>
  <c r="R915" i="2"/>
  <c r="E557" i="5" s="1"/>
  <c r="F557" i="5" s="1"/>
  <c r="Q915" i="2"/>
  <c r="AG914" i="2"/>
  <c r="S914" i="2"/>
  <c r="R914" i="2"/>
  <c r="E556" i="5" s="1"/>
  <c r="F556" i="5" s="1"/>
  <c r="Q914" i="2"/>
  <c r="AG913" i="2"/>
  <c r="S913" i="2"/>
  <c r="R913" i="2"/>
  <c r="E555" i="5" s="1"/>
  <c r="Q913" i="2"/>
  <c r="AG912" i="2"/>
  <c r="S912" i="2"/>
  <c r="R912" i="2"/>
  <c r="E554" i="5" s="1"/>
  <c r="Q912" i="2"/>
  <c r="AG911" i="2"/>
  <c r="S911" i="2"/>
  <c r="R911" i="2"/>
  <c r="E553" i="5" s="1"/>
  <c r="Q911" i="2"/>
  <c r="AG910" i="2"/>
  <c r="S910" i="2"/>
  <c r="R910" i="2"/>
  <c r="E552" i="5" s="1"/>
  <c r="Q910" i="2"/>
  <c r="AG909" i="2"/>
  <c r="S909" i="2"/>
  <c r="R909" i="2"/>
  <c r="E551" i="5" s="1"/>
  <c r="F551" i="5" s="1"/>
  <c r="Q909" i="2"/>
  <c r="AG908" i="2"/>
  <c r="S908" i="2"/>
  <c r="R908" i="2"/>
  <c r="E550" i="5" s="1"/>
  <c r="Q908" i="2"/>
  <c r="AG907" i="2"/>
  <c r="S907" i="2"/>
  <c r="R907" i="2"/>
  <c r="E549" i="5" s="1"/>
  <c r="Q907" i="2"/>
  <c r="AG906" i="2"/>
  <c r="S906" i="2"/>
  <c r="R906" i="2"/>
  <c r="E548" i="5" s="1"/>
  <c r="Q906" i="2"/>
  <c r="AG905" i="2"/>
  <c r="S905" i="2"/>
  <c r="R905" i="2"/>
  <c r="E547" i="5" s="1"/>
  <c r="F547" i="5" s="1"/>
  <c r="Q905" i="2"/>
  <c r="AG904" i="2"/>
  <c r="S904" i="2"/>
  <c r="R904" i="2"/>
  <c r="E546" i="5" s="1"/>
  <c r="F546" i="5" s="1"/>
  <c r="Q904" i="2"/>
  <c r="AG903" i="2"/>
  <c r="S903" i="2"/>
  <c r="R903" i="2"/>
  <c r="E545" i="5" s="1"/>
  <c r="Q903" i="2"/>
  <c r="AG901" i="2"/>
  <c r="S901" i="2"/>
  <c r="R901" i="2"/>
  <c r="E544" i="5" s="1"/>
  <c r="F544" i="5" s="1"/>
  <c r="Q901" i="2"/>
  <c r="AG900" i="2"/>
  <c r="S900" i="2"/>
  <c r="R900" i="2"/>
  <c r="E543" i="5" s="1"/>
  <c r="Q900" i="2"/>
  <c r="AG899" i="2"/>
  <c r="S899" i="2"/>
  <c r="R899" i="2"/>
  <c r="E542" i="5" s="1"/>
  <c r="Q899" i="2"/>
  <c r="AG898" i="2"/>
  <c r="S898" i="2"/>
  <c r="R898" i="2"/>
  <c r="E767" i="5" s="1"/>
  <c r="F767" i="5" s="1"/>
  <c r="Q898" i="2"/>
  <c r="AG897" i="2"/>
  <c r="AG896" i="2"/>
  <c r="S896" i="2"/>
  <c r="R896" i="2"/>
  <c r="E541" i="5" s="1"/>
  <c r="F541" i="5" s="1"/>
  <c r="Q896" i="2"/>
  <c r="AG895" i="2"/>
  <c r="S895" i="2"/>
  <c r="R895" i="2"/>
  <c r="E540" i="5" s="1"/>
  <c r="Q895" i="2"/>
  <c r="AG894" i="2"/>
  <c r="S894" i="2"/>
  <c r="R894" i="2"/>
  <c r="E539" i="5" s="1"/>
  <c r="Q894" i="2"/>
  <c r="AG889" i="2"/>
  <c r="S889" i="2"/>
  <c r="R889" i="2"/>
  <c r="E766" i="5" s="1"/>
  <c r="F766" i="5" s="1"/>
  <c r="Q889" i="2"/>
  <c r="AG888" i="2"/>
  <c r="S888" i="2"/>
  <c r="R888" i="2"/>
  <c r="E765" i="5" s="1"/>
  <c r="F765" i="5" s="1"/>
  <c r="Q888" i="2"/>
  <c r="AG887" i="2"/>
  <c r="S887" i="2"/>
  <c r="R887" i="2"/>
  <c r="E764" i="5" s="1"/>
  <c r="F764" i="5" s="1"/>
  <c r="Q887" i="2"/>
  <c r="AG886" i="2"/>
  <c r="S886" i="2"/>
  <c r="R886" i="2"/>
  <c r="E763" i="5" s="1"/>
  <c r="Q886" i="2"/>
  <c r="AG885" i="2"/>
  <c r="AG884" i="2"/>
  <c r="AG883" i="2"/>
  <c r="AG882" i="2"/>
  <c r="S882" i="2"/>
  <c r="R882" i="2"/>
  <c r="E538" i="5" s="1"/>
  <c r="Q882" i="2"/>
  <c r="AG881" i="2"/>
  <c r="S881" i="2"/>
  <c r="R881" i="2"/>
  <c r="E537" i="5" s="1"/>
  <c r="F537" i="5" s="1"/>
  <c r="Q881" i="2"/>
  <c r="AG880" i="2"/>
  <c r="S880" i="2"/>
  <c r="R880" i="2"/>
  <c r="E536" i="5" s="1"/>
  <c r="F536" i="5" s="1"/>
  <c r="Q880" i="2"/>
  <c r="AG879" i="2"/>
  <c r="S879" i="2"/>
  <c r="R879" i="2"/>
  <c r="E535" i="5" s="1"/>
  <c r="Q879" i="2"/>
  <c r="AG878" i="2"/>
  <c r="S878" i="2"/>
  <c r="R878" i="2"/>
  <c r="E534" i="5" s="1"/>
  <c r="F534" i="5" s="1"/>
  <c r="Q878" i="2"/>
  <c r="AG877" i="2"/>
  <c r="S877" i="2"/>
  <c r="R877" i="2"/>
  <c r="E533" i="5" s="1"/>
  <c r="Q877" i="2"/>
  <c r="AG876" i="2"/>
  <c r="S876" i="2"/>
  <c r="R876" i="2"/>
  <c r="E532" i="5" s="1"/>
  <c r="F532" i="5" s="1"/>
  <c r="Q876" i="2"/>
  <c r="AG875" i="2"/>
  <c r="S875" i="2"/>
  <c r="R875" i="2"/>
  <c r="E531" i="5" s="1"/>
  <c r="F531" i="5" s="1"/>
  <c r="Q875" i="2"/>
  <c r="AG874" i="2"/>
  <c r="S874" i="2"/>
  <c r="R874" i="2"/>
  <c r="E530" i="5" s="1"/>
  <c r="Q874" i="2"/>
  <c r="AG873" i="2"/>
  <c r="S873" i="2"/>
  <c r="R873" i="2"/>
  <c r="E529" i="5" s="1"/>
  <c r="F529" i="5" s="1"/>
  <c r="Q873" i="2"/>
  <c r="AG872" i="2"/>
  <c r="S872" i="2"/>
  <c r="R872" i="2"/>
  <c r="E528" i="5" s="1"/>
  <c r="Q872" i="2"/>
  <c r="AG871" i="2"/>
  <c r="S871" i="2"/>
  <c r="R871" i="2"/>
  <c r="E527" i="5" s="1"/>
  <c r="Q871" i="2"/>
  <c r="AG870" i="2"/>
  <c r="AG864" i="2"/>
  <c r="S864" i="2"/>
  <c r="R864" i="2"/>
  <c r="E526" i="5" s="1"/>
  <c r="F526" i="5" s="1"/>
  <c r="Q864" i="2"/>
  <c r="AG863" i="2"/>
  <c r="S863" i="2"/>
  <c r="R863" i="2"/>
  <c r="E525" i="5" s="1"/>
  <c r="Q863" i="2"/>
  <c r="AG862" i="2"/>
  <c r="S862" i="2"/>
  <c r="R862" i="2"/>
  <c r="E524" i="5" s="1"/>
  <c r="Q862" i="2"/>
  <c r="AG855" i="2"/>
  <c r="S855" i="2"/>
  <c r="R855" i="2"/>
  <c r="E762" i="5" s="1"/>
  <c r="F762" i="5" s="1"/>
  <c r="Q855" i="2"/>
  <c r="AG854" i="2"/>
  <c r="S854" i="2"/>
  <c r="R854" i="2"/>
  <c r="E761" i="5" s="1"/>
  <c r="F761" i="5" s="1"/>
  <c r="Q854" i="2"/>
  <c r="AG853" i="2"/>
  <c r="S853" i="2"/>
  <c r="R853" i="2"/>
  <c r="E760" i="5" s="1"/>
  <c r="F760" i="5" s="1"/>
  <c r="Q853" i="2"/>
  <c r="AG852" i="2"/>
  <c r="S852" i="2"/>
  <c r="R852" i="2"/>
  <c r="E759" i="5" s="1"/>
  <c r="F759" i="5" s="1"/>
  <c r="Q852" i="2"/>
  <c r="AG851" i="2"/>
  <c r="S851" i="2"/>
  <c r="R851" i="2"/>
  <c r="E758" i="5" s="1"/>
  <c r="Q851" i="2"/>
  <c r="AG850" i="2"/>
  <c r="S850" i="2"/>
  <c r="R850" i="2"/>
  <c r="E757" i="5" s="1"/>
  <c r="F757" i="5" s="1"/>
  <c r="Q850" i="2"/>
  <c r="AG849" i="2"/>
  <c r="S849" i="2"/>
  <c r="R849" i="2"/>
  <c r="E756" i="5" s="1"/>
  <c r="F756" i="5" s="1"/>
  <c r="Q849" i="2"/>
  <c r="AG848" i="2"/>
  <c r="S848" i="2"/>
  <c r="R848" i="2"/>
  <c r="E755" i="5" s="1"/>
  <c r="F755" i="5" s="1"/>
  <c r="Q848" i="2"/>
  <c r="AG847" i="2"/>
  <c r="S847" i="2"/>
  <c r="R847" i="2"/>
  <c r="E754" i="5" s="1"/>
  <c r="F754" i="5" s="1"/>
  <c r="Q847" i="2"/>
  <c r="AG846" i="2"/>
  <c r="E846" i="2"/>
  <c r="AG845" i="2"/>
  <c r="E845" i="2"/>
  <c r="AG844" i="2"/>
  <c r="S844" i="2"/>
  <c r="R844" i="2"/>
  <c r="E523" i="5" s="1"/>
  <c r="Q844" i="2"/>
  <c r="AG843" i="2"/>
  <c r="S843" i="2"/>
  <c r="R843" i="2"/>
  <c r="E522" i="5" s="1"/>
  <c r="F522" i="5" s="1"/>
  <c r="Q843" i="2"/>
  <c r="AG842" i="2"/>
  <c r="S842" i="2"/>
  <c r="R842" i="2"/>
  <c r="E521" i="5" s="1"/>
  <c r="F521" i="5" s="1"/>
  <c r="Q842" i="2"/>
  <c r="AG841" i="2"/>
  <c r="S841" i="2"/>
  <c r="R841" i="2"/>
  <c r="E520" i="5" s="1"/>
  <c r="Q841" i="2"/>
  <c r="AG840" i="2"/>
  <c r="S840" i="2"/>
  <c r="R840" i="2"/>
  <c r="E519" i="5" s="1"/>
  <c r="Q840" i="2"/>
  <c r="AG839" i="2"/>
  <c r="S839" i="2"/>
  <c r="R839" i="2"/>
  <c r="E518" i="5" s="1"/>
  <c r="Q839" i="2"/>
  <c r="AG838" i="2"/>
  <c r="S838" i="2"/>
  <c r="R838" i="2"/>
  <c r="E517" i="5" s="1"/>
  <c r="Q838" i="2"/>
  <c r="AG837" i="2"/>
  <c r="S837" i="2"/>
  <c r="R837" i="2"/>
  <c r="E516" i="5" s="1"/>
  <c r="F516" i="5" s="1"/>
  <c r="Q837" i="2"/>
  <c r="AG836" i="2"/>
  <c r="S836" i="2"/>
  <c r="R836" i="2"/>
  <c r="E515" i="5" s="1"/>
  <c r="Q836" i="2"/>
  <c r="AG835" i="2"/>
  <c r="S835" i="2"/>
  <c r="R835" i="2"/>
  <c r="E514" i="5" s="1"/>
  <c r="F514" i="5" s="1"/>
  <c r="Q835" i="2"/>
  <c r="AG834" i="2"/>
  <c r="S834" i="2"/>
  <c r="R834" i="2"/>
  <c r="E513" i="5" s="1"/>
  <c r="Q834" i="2"/>
  <c r="AG833" i="2"/>
  <c r="S833" i="2"/>
  <c r="R833" i="2"/>
  <c r="E512" i="5" s="1"/>
  <c r="Q833" i="2"/>
  <c r="AG832" i="2"/>
  <c r="S832" i="2"/>
  <c r="R832" i="2"/>
  <c r="E511" i="5" s="1"/>
  <c r="F511" i="5" s="1"/>
  <c r="Q832" i="2"/>
  <c r="AG831" i="2"/>
  <c r="S831" i="2"/>
  <c r="R831" i="2"/>
  <c r="E510" i="5" s="1"/>
  <c r="Q831" i="2"/>
  <c r="AG830" i="2"/>
  <c r="S830" i="2"/>
  <c r="R830" i="2"/>
  <c r="E509" i="5" s="1"/>
  <c r="Q830" i="2"/>
  <c r="AG829" i="2"/>
  <c r="S829" i="2"/>
  <c r="R829" i="2"/>
  <c r="E508" i="5" s="1"/>
  <c r="Q829" i="2"/>
  <c r="AG828" i="2"/>
  <c r="S828" i="2"/>
  <c r="R828" i="2"/>
  <c r="E507" i="5" s="1"/>
  <c r="F507" i="5" s="1"/>
  <c r="Q828" i="2"/>
  <c r="AG827" i="2"/>
  <c r="S827" i="2"/>
  <c r="R827" i="2"/>
  <c r="E506" i="5" s="1"/>
  <c r="F506" i="5" s="1"/>
  <c r="Q827" i="2"/>
  <c r="AG826" i="2"/>
  <c r="S826" i="2"/>
  <c r="R826" i="2"/>
  <c r="E505" i="5" s="1"/>
  <c r="Q826" i="2"/>
  <c r="AG825" i="2"/>
  <c r="S825" i="2"/>
  <c r="R825" i="2"/>
  <c r="E504" i="5" s="1"/>
  <c r="Q825" i="2"/>
  <c r="AG824" i="2"/>
  <c r="S824" i="2"/>
  <c r="R824" i="2"/>
  <c r="E503" i="5" s="1"/>
  <c r="Q824" i="2"/>
  <c r="AG820" i="2"/>
  <c r="S820" i="2"/>
  <c r="R820" i="2"/>
  <c r="E753" i="5" s="1"/>
  <c r="Q820" i="2"/>
  <c r="AG816" i="2"/>
  <c r="S816" i="2"/>
  <c r="R816" i="2"/>
  <c r="E752" i="5" s="1"/>
  <c r="F752" i="5" s="1"/>
  <c r="Q816" i="2"/>
  <c r="AG815" i="2"/>
  <c r="S815" i="2"/>
  <c r="R815" i="2"/>
  <c r="E751" i="5" s="1"/>
  <c r="F751" i="5" s="1"/>
  <c r="Q815" i="2"/>
  <c r="AG814" i="2"/>
  <c r="S814" i="2"/>
  <c r="R814" i="2"/>
  <c r="E750" i="5" s="1"/>
  <c r="F750" i="5" s="1"/>
  <c r="Q814" i="2"/>
  <c r="AG813" i="2"/>
  <c r="S813" i="2"/>
  <c r="R813" i="2"/>
  <c r="E749" i="5" s="1"/>
  <c r="F749" i="5" s="1"/>
  <c r="Q813" i="2"/>
  <c r="AG812" i="2"/>
  <c r="S812" i="2"/>
  <c r="R812" i="2"/>
  <c r="E748" i="5" s="1"/>
  <c r="Q812" i="2"/>
  <c r="AG811" i="2"/>
  <c r="S811" i="2"/>
  <c r="R811" i="2"/>
  <c r="E747" i="5" s="1"/>
  <c r="F747" i="5" s="1"/>
  <c r="Q811" i="2"/>
  <c r="AG810" i="2"/>
  <c r="S810" i="2"/>
  <c r="R810" i="2"/>
  <c r="E746" i="5" s="1"/>
  <c r="F746" i="5" s="1"/>
  <c r="Q810" i="2"/>
  <c r="AG809" i="2"/>
  <c r="E809" i="2"/>
  <c r="AG808" i="2"/>
  <c r="E808" i="2"/>
  <c r="AG807" i="2"/>
  <c r="AG806" i="2"/>
  <c r="AG805" i="2"/>
  <c r="E805" i="2"/>
  <c r="AG804" i="2"/>
  <c r="S804" i="2"/>
  <c r="R804" i="2"/>
  <c r="E502" i="5" s="1"/>
  <c r="Q804" i="2"/>
  <c r="AG803" i="2"/>
  <c r="S803" i="2"/>
  <c r="R803" i="2"/>
  <c r="E501" i="5" s="1"/>
  <c r="F501" i="5" s="1"/>
  <c r="Q803" i="2"/>
  <c r="AG802" i="2"/>
  <c r="S802" i="2"/>
  <c r="R802" i="2"/>
  <c r="E500" i="5" s="1"/>
  <c r="Q802" i="2"/>
  <c r="AG801" i="2"/>
  <c r="S801" i="2"/>
  <c r="R801" i="2"/>
  <c r="E499" i="5" s="1"/>
  <c r="Q801" i="2"/>
  <c r="AG800" i="2"/>
  <c r="S800" i="2"/>
  <c r="R800" i="2"/>
  <c r="E498" i="5" s="1"/>
  <c r="Q800" i="2"/>
  <c r="AG799" i="2"/>
  <c r="S799" i="2"/>
  <c r="R799" i="2"/>
  <c r="E497" i="5" s="1"/>
  <c r="F497" i="5" s="1"/>
  <c r="Q799" i="2"/>
  <c r="AG798" i="2"/>
  <c r="S798" i="2"/>
  <c r="R798" i="2"/>
  <c r="E496" i="5" s="1"/>
  <c r="F496" i="5" s="1"/>
  <c r="Q798" i="2"/>
  <c r="AG797" i="2"/>
  <c r="S797" i="2"/>
  <c r="R797" i="2"/>
  <c r="E495" i="5" s="1"/>
  <c r="Q797" i="2"/>
  <c r="AG796" i="2"/>
  <c r="S796" i="2"/>
  <c r="R796" i="2"/>
  <c r="E494" i="5" s="1"/>
  <c r="F494" i="5" s="1"/>
  <c r="Q796" i="2"/>
  <c r="AG795" i="2"/>
  <c r="S795" i="2"/>
  <c r="R795" i="2"/>
  <c r="E493" i="5" s="1"/>
  <c r="Q795" i="2"/>
  <c r="AG794" i="2"/>
  <c r="S794" i="2"/>
  <c r="R794" i="2"/>
  <c r="E492" i="5" s="1"/>
  <c r="Q794" i="2"/>
  <c r="AG793" i="2"/>
  <c r="S793" i="2"/>
  <c r="R793" i="2"/>
  <c r="E491" i="5" s="1"/>
  <c r="F491" i="5" s="1"/>
  <c r="Q793" i="2"/>
  <c r="AG792" i="2"/>
  <c r="S792" i="2"/>
  <c r="R792" i="2"/>
  <c r="E490" i="5" s="1"/>
  <c r="Q792" i="2"/>
  <c r="AG791" i="2"/>
  <c r="S791" i="2"/>
  <c r="R791" i="2"/>
  <c r="E489" i="5" s="1"/>
  <c r="Q791" i="2"/>
  <c r="AG790" i="2"/>
  <c r="S790" i="2"/>
  <c r="R790" i="2"/>
  <c r="E488" i="5" s="1"/>
  <c r="Q790" i="2"/>
  <c r="AG789" i="2"/>
  <c r="S789" i="2"/>
  <c r="R789" i="2"/>
  <c r="E487" i="5" s="1"/>
  <c r="F487" i="5" s="1"/>
  <c r="Q789" i="2"/>
  <c r="AG788" i="2"/>
  <c r="S788" i="2"/>
  <c r="R788" i="2"/>
  <c r="E486" i="5" s="1"/>
  <c r="F486" i="5" s="1"/>
  <c r="Q788" i="2"/>
  <c r="AG787" i="2"/>
  <c r="S787" i="2"/>
  <c r="R787" i="2"/>
  <c r="E485" i="5" s="1"/>
  <c r="Q787" i="2"/>
  <c r="AG786" i="2"/>
  <c r="S786" i="2"/>
  <c r="R786" i="2"/>
  <c r="E484" i="5" s="1"/>
  <c r="F484" i="5" s="1"/>
  <c r="Q786" i="2"/>
  <c r="AG785" i="2"/>
  <c r="S785" i="2"/>
  <c r="R785" i="2"/>
  <c r="E483" i="5" s="1"/>
  <c r="Q785" i="2"/>
  <c r="AG784" i="2"/>
  <c r="S784" i="2"/>
  <c r="R784" i="2"/>
  <c r="E482" i="5" s="1"/>
  <c r="F482" i="5" s="1"/>
  <c r="Q784" i="2"/>
  <c r="AG783" i="2"/>
  <c r="S783" i="2"/>
  <c r="R783" i="2"/>
  <c r="E481" i="5" s="1"/>
  <c r="F481" i="5" s="1"/>
  <c r="Q783" i="2"/>
  <c r="AG782" i="2"/>
  <c r="S782" i="2"/>
  <c r="R782" i="2"/>
  <c r="E480" i="5" s="1"/>
  <c r="Q782" i="2"/>
  <c r="AG781" i="2"/>
  <c r="S781" i="2"/>
  <c r="R781" i="2"/>
  <c r="E479" i="5" s="1"/>
  <c r="F479" i="5" s="1"/>
  <c r="Q781" i="2"/>
  <c r="AG780" i="2"/>
  <c r="S780" i="2"/>
  <c r="R780" i="2"/>
  <c r="E478" i="5" s="1"/>
  <c r="Q780" i="2"/>
  <c r="AG779" i="2"/>
  <c r="S779" i="2"/>
  <c r="R779" i="2"/>
  <c r="E477" i="5" s="1"/>
  <c r="Q779" i="2"/>
  <c r="AG777" i="2"/>
  <c r="S777" i="2"/>
  <c r="R777" i="2"/>
  <c r="E745" i="5" s="1"/>
  <c r="F745" i="5" s="1"/>
  <c r="Q777" i="2"/>
  <c r="AG776" i="2"/>
  <c r="S776" i="2"/>
  <c r="R776" i="2"/>
  <c r="E744" i="5" s="1"/>
  <c r="F744" i="5" s="1"/>
  <c r="Q776" i="2"/>
  <c r="AG775" i="2"/>
  <c r="E775" i="2"/>
  <c r="AG774" i="2"/>
  <c r="S774" i="2"/>
  <c r="R774" i="2"/>
  <c r="E476" i="5" s="1"/>
  <c r="F476" i="5" s="1"/>
  <c r="Q774" i="2"/>
  <c r="AG773" i="2"/>
  <c r="S773" i="2"/>
  <c r="R773" i="2"/>
  <c r="E475" i="5" s="1"/>
  <c r="Q773" i="2"/>
  <c r="AG772" i="2"/>
  <c r="S772" i="2"/>
  <c r="R772" i="2"/>
  <c r="E474" i="5" s="1"/>
  <c r="Q772" i="2"/>
  <c r="AG771" i="2"/>
  <c r="S771" i="2"/>
  <c r="R771" i="2"/>
  <c r="E473" i="5" s="1"/>
  <c r="Q771" i="2"/>
  <c r="AG769" i="2"/>
  <c r="S769" i="2"/>
  <c r="R769" i="2"/>
  <c r="E472" i="5" s="1"/>
  <c r="Q769" i="2"/>
  <c r="AG762" i="2"/>
  <c r="S762" i="2"/>
  <c r="R762" i="2"/>
  <c r="E743" i="5" s="1"/>
  <c r="Q762" i="2"/>
  <c r="AG761" i="2"/>
  <c r="S761" i="2"/>
  <c r="R761" i="2"/>
  <c r="E742" i="5" s="1"/>
  <c r="F742" i="5" s="1"/>
  <c r="Q761" i="2"/>
  <c r="AG760" i="2"/>
  <c r="S760" i="2"/>
  <c r="R760" i="2"/>
  <c r="E741" i="5" s="1"/>
  <c r="F741" i="5" s="1"/>
  <c r="Q760" i="2"/>
  <c r="AG759" i="2"/>
  <c r="S759" i="2"/>
  <c r="R759" i="2"/>
  <c r="E740" i="5" s="1"/>
  <c r="F740" i="5" s="1"/>
  <c r="Q759" i="2"/>
  <c r="AG758" i="2"/>
  <c r="S758" i="2"/>
  <c r="R758" i="2"/>
  <c r="E739" i="5" s="1"/>
  <c r="F739" i="5" s="1"/>
  <c r="Q758" i="2"/>
  <c r="AG757" i="2"/>
  <c r="S757" i="2"/>
  <c r="R757" i="2"/>
  <c r="E738" i="5" s="1"/>
  <c r="Q757" i="2"/>
  <c r="AG756" i="2"/>
  <c r="S756" i="2"/>
  <c r="R756" i="2"/>
  <c r="E737" i="5" s="1"/>
  <c r="F737" i="5" s="1"/>
  <c r="Q756" i="2"/>
  <c r="AG755" i="2"/>
  <c r="S755" i="2"/>
  <c r="R755" i="2"/>
  <c r="E736" i="5" s="1"/>
  <c r="F736" i="5" s="1"/>
  <c r="Q755" i="2"/>
  <c r="E754" i="2"/>
  <c r="E752" i="2"/>
  <c r="AG749" i="2"/>
  <c r="S749" i="2"/>
  <c r="R749" i="2"/>
  <c r="E471" i="5" s="1"/>
  <c r="F471" i="5" s="1"/>
  <c r="Q749" i="2"/>
  <c r="AG748" i="2"/>
  <c r="S748" i="2"/>
  <c r="R748" i="2"/>
  <c r="E470" i="5" s="1"/>
  <c r="Q748" i="2"/>
  <c r="AG747" i="2"/>
  <c r="S747" i="2"/>
  <c r="R747" i="2"/>
  <c r="E469" i="5" s="1"/>
  <c r="Q747" i="2"/>
  <c r="AG746" i="2"/>
  <c r="S746" i="2"/>
  <c r="R746" i="2"/>
  <c r="E468" i="5" s="1"/>
  <c r="Q746" i="2"/>
  <c r="AG745" i="2"/>
  <c r="S745" i="2"/>
  <c r="R745" i="2"/>
  <c r="E467" i="5" s="1"/>
  <c r="Q745" i="2"/>
  <c r="AG744" i="2"/>
  <c r="S744" i="2"/>
  <c r="R744" i="2"/>
  <c r="E466" i="5" s="1"/>
  <c r="F466" i="5" s="1"/>
  <c r="Q744" i="2"/>
  <c r="AG743" i="2"/>
  <c r="S743" i="2"/>
  <c r="R743" i="2"/>
  <c r="E465" i="5" s="1"/>
  <c r="Q743" i="2"/>
  <c r="AG742" i="2"/>
  <c r="S742" i="2"/>
  <c r="R742" i="2"/>
  <c r="E464" i="5" s="1"/>
  <c r="F464" i="5" s="1"/>
  <c r="Q742" i="2"/>
  <c r="AG741" i="2"/>
  <c r="S741" i="2"/>
  <c r="R741" i="2"/>
  <c r="E463" i="5" s="1"/>
  <c r="Q741" i="2"/>
  <c r="AG740" i="2"/>
  <c r="S740" i="2"/>
  <c r="R740" i="2"/>
  <c r="E462" i="5" s="1"/>
  <c r="Q740" i="2"/>
  <c r="AG739" i="2"/>
  <c r="S739" i="2"/>
  <c r="R739" i="2"/>
  <c r="E461" i="5" s="1"/>
  <c r="F461" i="5" s="1"/>
  <c r="Q739" i="2"/>
  <c r="AG738" i="2"/>
  <c r="S738" i="2"/>
  <c r="R738" i="2"/>
  <c r="E460" i="5" s="1"/>
  <c r="Q738" i="2"/>
  <c r="AG737" i="2"/>
  <c r="S737" i="2"/>
  <c r="R737" i="2"/>
  <c r="E459" i="5" s="1"/>
  <c r="Q737" i="2"/>
  <c r="AG736" i="2"/>
  <c r="S736" i="2"/>
  <c r="R736" i="2"/>
  <c r="E458" i="5" s="1"/>
  <c r="Q736" i="2"/>
  <c r="AG735" i="2"/>
  <c r="S735" i="2"/>
  <c r="R735" i="2"/>
  <c r="E457" i="5" s="1"/>
  <c r="F457" i="5" s="1"/>
  <c r="Q735" i="2"/>
  <c r="AG734" i="2"/>
  <c r="S734" i="2"/>
  <c r="R734" i="2"/>
  <c r="E456" i="5" s="1"/>
  <c r="F456" i="5" s="1"/>
  <c r="Q734" i="2"/>
  <c r="AG733" i="2"/>
  <c r="S733" i="2"/>
  <c r="R733" i="2"/>
  <c r="E455" i="5" s="1"/>
  <c r="Q733" i="2"/>
  <c r="AG732" i="2"/>
  <c r="S732" i="2"/>
  <c r="R732" i="2"/>
  <c r="E454" i="5" s="1"/>
  <c r="Q732" i="2"/>
  <c r="AG731" i="2"/>
  <c r="S731" i="2"/>
  <c r="R731" i="2"/>
  <c r="E453" i="5" s="1"/>
  <c r="Q731" i="2"/>
  <c r="AG730" i="2"/>
  <c r="S730" i="2"/>
  <c r="R730" i="2"/>
  <c r="E452" i="5" s="1"/>
  <c r="Q730" i="2"/>
  <c r="AG729" i="2"/>
  <c r="S729" i="2"/>
  <c r="R729" i="2"/>
  <c r="E451" i="5" s="1"/>
  <c r="F451" i="5" s="1"/>
  <c r="Q729" i="2"/>
  <c r="AG728" i="2"/>
  <c r="S728" i="2"/>
  <c r="R728" i="2"/>
  <c r="E450" i="5" s="1"/>
  <c r="Q728" i="2"/>
  <c r="AG727" i="2"/>
  <c r="S727" i="2"/>
  <c r="R727" i="2"/>
  <c r="E449" i="5" s="1"/>
  <c r="Q727" i="2"/>
  <c r="AG726" i="2"/>
  <c r="S726" i="2"/>
  <c r="R726" i="2"/>
  <c r="E448" i="5" s="1"/>
  <c r="Q726" i="2"/>
  <c r="AG725" i="2"/>
  <c r="S725" i="2"/>
  <c r="R725" i="2"/>
  <c r="E447" i="5" s="1"/>
  <c r="F447" i="5" s="1"/>
  <c r="Q725" i="2"/>
  <c r="AG724" i="2"/>
  <c r="S724" i="2"/>
  <c r="R724" i="2"/>
  <c r="E446" i="5" s="1"/>
  <c r="F446" i="5" s="1"/>
  <c r="Q724" i="2"/>
  <c r="AG723" i="2"/>
  <c r="S723" i="2"/>
  <c r="R723" i="2"/>
  <c r="E445" i="5" s="1"/>
  <c r="Q723" i="2"/>
  <c r="AG722" i="2"/>
  <c r="S722" i="2"/>
  <c r="R722" i="2"/>
  <c r="E444" i="5" s="1"/>
  <c r="F444" i="5" s="1"/>
  <c r="Q722" i="2"/>
  <c r="AG719" i="2"/>
  <c r="S719" i="2"/>
  <c r="R719" i="2"/>
  <c r="E735" i="5" s="1"/>
  <c r="F735" i="5" s="1"/>
  <c r="Q719" i="2"/>
  <c r="AG718" i="2"/>
  <c r="S718" i="2"/>
  <c r="R718" i="2"/>
  <c r="E734" i="5" s="1"/>
  <c r="F734" i="5" s="1"/>
  <c r="Q718" i="2"/>
  <c r="AG717" i="2"/>
  <c r="S717" i="2"/>
  <c r="R717" i="2"/>
  <c r="E443" i="5" s="1"/>
  <c r="Q717" i="2"/>
  <c r="AG716" i="2"/>
  <c r="S716" i="2"/>
  <c r="R716" i="2"/>
  <c r="E442" i="5" s="1"/>
  <c r="Q716" i="2"/>
  <c r="AG715" i="2"/>
  <c r="S715" i="2"/>
  <c r="R715" i="2"/>
  <c r="E441" i="5" s="1"/>
  <c r="F441" i="5" s="1"/>
  <c r="Q715" i="2"/>
  <c r="AG714" i="2"/>
  <c r="S714" i="2"/>
  <c r="R714" i="2"/>
  <c r="E440" i="5" s="1"/>
  <c r="Q714" i="2"/>
  <c r="AG703" i="2"/>
  <c r="S703" i="2"/>
  <c r="R703" i="2"/>
  <c r="E733" i="5" s="1"/>
  <c r="Q703" i="2"/>
  <c r="AG702" i="2"/>
  <c r="S702" i="2"/>
  <c r="R702" i="2"/>
  <c r="E732" i="5" s="1"/>
  <c r="F732" i="5" s="1"/>
  <c r="Q702" i="2"/>
  <c r="AG701" i="2"/>
  <c r="S701" i="2"/>
  <c r="R701" i="2"/>
  <c r="E731" i="5" s="1"/>
  <c r="F731" i="5" s="1"/>
  <c r="Q701" i="2"/>
  <c r="AG700" i="2"/>
  <c r="S700" i="2"/>
  <c r="R700" i="2"/>
  <c r="E730" i="5" s="1"/>
  <c r="F730" i="5" s="1"/>
  <c r="Q700" i="2"/>
  <c r="AG699" i="2"/>
  <c r="S699" i="2"/>
  <c r="R699" i="2"/>
  <c r="E729" i="5" s="1"/>
  <c r="F729" i="5" s="1"/>
  <c r="Q699" i="2"/>
  <c r="AG698" i="2"/>
  <c r="S698" i="2"/>
  <c r="R698" i="2"/>
  <c r="E728" i="5" s="1"/>
  <c r="Q698" i="2"/>
  <c r="AG697" i="2"/>
  <c r="S697" i="2"/>
  <c r="R697" i="2"/>
  <c r="E727" i="5" s="1"/>
  <c r="F727" i="5" s="1"/>
  <c r="Q697" i="2"/>
  <c r="AG696" i="2"/>
  <c r="S696" i="2"/>
  <c r="R696" i="2"/>
  <c r="E726" i="5" s="1"/>
  <c r="F726" i="5" s="1"/>
  <c r="Q696" i="2"/>
  <c r="AG695" i="2"/>
  <c r="S695" i="2"/>
  <c r="R695" i="2"/>
  <c r="E725" i="5" s="1"/>
  <c r="F725" i="5" s="1"/>
  <c r="Q695" i="2"/>
  <c r="AG694" i="2"/>
  <c r="S694" i="2"/>
  <c r="R694" i="2"/>
  <c r="E724" i="5" s="1"/>
  <c r="F724" i="5" s="1"/>
  <c r="Q694" i="2"/>
  <c r="AG693" i="2"/>
  <c r="S693" i="2"/>
  <c r="R693" i="2"/>
  <c r="E723" i="5" s="1"/>
  <c r="Q693" i="2"/>
  <c r="AG692" i="2"/>
  <c r="S692" i="2"/>
  <c r="R692" i="2"/>
  <c r="E722" i="5" s="1"/>
  <c r="F722" i="5" s="1"/>
  <c r="Q692" i="2"/>
  <c r="AG690" i="2"/>
  <c r="S690" i="2"/>
  <c r="R690" i="2"/>
  <c r="E439" i="5" s="1"/>
  <c r="Q690" i="2"/>
  <c r="AG689" i="2"/>
  <c r="S689" i="2"/>
  <c r="R689" i="2"/>
  <c r="E438" i="5" s="1"/>
  <c r="Q689" i="2"/>
  <c r="AG688" i="2"/>
  <c r="S688" i="2"/>
  <c r="R688" i="2"/>
  <c r="E437" i="5" s="1"/>
  <c r="F437" i="5" s="1"/>
  <c r="Q688" i="2"/>
  <c r="AG687" i="2"/>
  <c r="S687" i="2"/>
  <c r="R687" i="2"/>
  <c r="E436" i="5" s="1"/>
  <c r="F436" i="5" s="1"/>
  <c r="Q687" i="2"/>
  <c r="AG686" i="2"/>
  <c r="S686" i="2"/>
  <c r="R686" i="2"/>
  <c r="E435" i="5" s="1"/>
  <c r="Q686" i="2"/>
  <c r="AG685" i="2"/>
  <c r="S685" i="2"/>
  <c r="R685" i="2"/>
  <c r="E434" i="5" s="1"/>
  <c r="F434" i="5" s="1"/>
  <c r="Q685" i="2"/>
  <c r="AG684" i="2"/>
  <c r="S684" i="2"/>
  <c r="R684" i="2"/>
  <c r="E433" i="5" s="1"/>
  <c r="Q684" i="2"/>
  <c r="AG683" i="2"/>
  <c r="S683" i="2"/>
  <c r="R683" i="2"/>
  <c r="E432" i="5" s="1"/>
  <c r="F432" i="5" s="1"/>
  <c r="Q683" i="2"/>
  <c r="AG682" i="2"/>
  <c r="S682" i="2"/>
  <c r="R682" i="2"/>
  <c r="E431" i="5" s="1"/>
  <c r="F431" i="5" s="1"/>
  <c r="Q682" i="2"/>
  <c r="AG681" i="2"/>
  <c r="S681" i="2"/>
  <c r="R681" i="2"/>
  <c r="E430" i="5" s="1"/>
  <c r="Q681" i="2"/>
  <c r="AG680" i="2"/>
  <c r="S680" i="2"/>
  <c r="R680" i="2"/>
  <c r="E429" i="5" s="1"/>
  <c r="F429" i="5" s="1"/>
  <c r="Q680" i="2"/>
  <c r="AG679" i="2"/>
  <c r="S679" i="2"/>
  <c r="R679" i="2"/>
  <c r="E428" i="5" s="1"/>
  <c r="Q679" i="2"/>
  <c r="AG678" i="2"/>
  <c r="S678" i="2"/>
  <c r="R678" i="2"/>
  <c r="E427" i="5" s="1"/>
  <c r="Q678" i="2"/>
  <c r="AG677" i="2"/>
  <c r="S677" i="2"/>
  <c r="R677" i="2"/>
  <c r="E426" i="5" s="1"/>
  <c r="F426" i="5" s="1"/>
  <c r="Q677" i="2"/>
  <c r="AG676" i="2"/>
  <c r="S676" i="2"/>
  <c r="R676" i="2"/>
  <c r="E425" i="5" s="1"/>
  <c r="Q676" i="2"/>
  <c r="AG675" i="2"/>
  <c r="S675" i="2"/>
  <c r="R675" i="2"/>
  <c r="E424" i="5" s="1"/>
  <c r="Q675" i="2"/>
  <c r="AG674" i="2"/>
  <c r="S674" i="2"/>
  <c r="R674" i="2"/>
  <c r="E423" i="5" s="1"/>
  <c r="Q674" i="2"/>
  <c r="AG673" i="2"/>
  <c r="S673" i="2"/>
  <c r="R673" i="2"/>
  <c r="E422" i="5" s="1"/>
  <c r="F422" i="5" s="1"/>
  <c r="Q673" i="2"/>
  <c r="AG672" i="2"/>
  <c r="S672" i="2"/>
  <c r="R672" i="2"/>
  <c r="E421" i="5" s="1"/>
  <c r="F421" i="5" s="1"/>
  <c r="Q672" i="2"/>
  <c r="AG671" i="2"/>
  <c r="S671" i="2"/>
  <c r="R671" i="2"/>
  <c r="E420" i="5" s="1"/>
  <c r="Q671" i="2"/>
  <c r="AG670" i="2"/>
  <c r="S670" i="2"/>
  <c r="R670" i="2"/>
  <c r="E419" i="5" s="1"/>
  <c r="Q670" i="2"/>
  <c r="AG669" i="2"/>
  <c r="S669" i="2"/>
  <c r="R669" i="2"/>
  <c r="E418" i="5" s="1"/>
  <c r="Q669" i="2"/>
  <c r="AG668" i="2"/>
  <c r="S668" i="2"/>
  <c r="R668" i="2"/>
  <c r="E417" i="5" s="1"/>
  <c r="Q668" i="2"/>
  <c r="AG667" i="2"/>
  <c r="S667" i="2"/>
  <c r="R667" i="2"/>
  <c r="E416" i="5" s="1"/>
  <c r="F416" i="5" s="1"/>
  <c r="Q667" i="2"/>
  <c r="AG666" i="2"/>
  <c r="S666" i="2"/>
  <c r="R666" i="2"/>
  <c r="E415" i="5" s="1"/>
  <c r="Q666" i="2"/>
  <c r="AG665" i="2"/>
  <c r="S665" i="2"/>
  <c r="R665" i="2"/>
  <c r="E414" i="5" s="1"/>
  <c r="F414" i="5" s="1"/>
  <c r="Q665" i="2"/>
  <c r="AG664" i="2"/>
  <c r="S664" i="2"/>
  <c r="R664" i="2"/>
  <c r="E413" i="5" s="1"/>
  <c r="Q664" i="2"/>
  <c r="AG663" i="2"/>
  <c r="S663" i="2"/>
  <c r="R663" i="2"/>
  <c r="E412" i="5" s="1"/>
  <c r="Q663" i="2"/>
  <c r="AG662" i="2"/>
  <c r="S662" i="2"/>
  <c r="R662" i="2"/>
  <c r="E411" i="5" s="1"/>
  <c r="F411" i="5" s="1"/>
  <c r="Q662" i="2"/>
  <c r="AG661" i="2"/>
  <c r="S661" i="2"/>
  <c r="R661" i="2"/>
  <c r="E410" i="5" s="1"/>
  <c r="Q661" i="2"/>
  <c r="AG660" i="2"/>
  <c r="S660" i="2"/>
  <c r="R660" i="2"/>
  <c r="E409" i="5" s="1"/>
  <c r="Q660" i="2"/>
  <c r="AG659" i="2"/>
  <c r="S659" i="2"/>
  <c r="R659" i="2"/>
  <c r="E408" i="5" s="1"/>
  <c r="Q659" i="2"/>
  <c r="AG658" i="2"/>
  <c r="S658" i="2"/>
  <c r="R658" i="2"/>
  <c r="E407" i="5" s="1"/>
  <c r="F407" i="5" s="1"/>
  <c r="Q658" i="2"/>
  <c r="AG657" i="2"/>
  <c r="S657" i="2"/>
  <c r="R657" i="2"/>
  <c r="E406" i="5" s="1"/>
  <c r="F406" i="5" s="1"/>
  <c r="Q657" i="2"/>
  <c r="AG656" i="2"/>
  <c r="S656" i="2"/>
  <c r="R656" i="2"/>
  <c r="E405" i="5" s="1"/>
  <c r="Q656" i="2"/>
  <c r="AG645" i="2"/>
  <c r="S645" i="2"/>
  <c r="R645" i="2"/>
  <c r="E721" i="5" s="1"/>
  <c r="F721" i="5" s="1"/>
  <c r="Q645" i="2"/>
  <c r="AG644" i="2"/>
  <c r="S644" i="2"/>
  <c r="R644" i="2"/>
  <c r="E720" i="5" s="1"/>
  <c r="F720" i="5" s="1"/>
  <c r="Q644" i="2"/>
  <c r="AG643" i="2"/>
  <c r="S643" i="2"/>
  <c r="R643" i="2"/>
  <c r="E719" i="5" s="1"/>
  <c r="F719" i="5" s="1"/>
  <c r="Q643" i="2"/>
  <c r="AG642" i="2"/>
  <c r="S642" i="2"/>
  <c r="R642" i="2"/>
  <c r="E718" i="5" s="1"/>
  <c r="Q642" i="2"/>
  <c r="AG641" i="2"/>
  <c r="S641" i="2"/>
  <c r="R641" i="2"/>
  <c r="E717" i="5" s="1"/>
  <c r="F717" i="5" s="1"/>
  <c r="Q641" i="2"/>
  <c r="AG640" i="2"/>
  <c r="S640" i="2"/>
  <c r="R640" i="2"/>
  <c r="E716" i="5" s="1"/>
  <c r="F716" i="5" s="1"/>
  <c r="Q640" i="2"/>
  <c r="AG639" i="2"/>
  <c r="S639" i="2"/>
  <c r="R639" i="2"/>
  <c r="E715" i="5" s="1"/>
  <c r="F715" i="5" s="1"/>
  <c r="Q639" i="2"/>
  <c r="AG638" i="2"/>
  <c r="S638" i="2"/>
  <c r="R638" i="2"/>
  <c r="E714" i="5" s="1"/>
  <c r="F714" i="5" s="1"/>
  <c r="Q638" i="2"/>
  <c r="AG637" i="2"/>
  <c r="S637" i="2"/>
  <c r="R637" i="2"/>
  <c r="E713" i="5" s="1"/>
  <c r="Q637" i="2"/>
  <c r="AG636" i="2"/>
  <c r="S636" i="2"/>
  <c r="R636" i="2"/>
  <c r="E712" i="5" s="1"/>
  <c r="F712" i="5" s="1"/>
  <c r="Q636" i="2"/>
  <c r="AG635" i="2"/>
  <c r="S635" i="2"/>
  <c r="R635" i="2"/>
  <c r="E711" i="5" s="1"/>
  <c r="F711" i="5" s="1"/>
  <c r="Q635" i="2"/>
  <c r="AG632" i="2"/>
  <c r="S632" i="2"/>
  <c r="R632" i="2"/>
  <c r="E404" i="5" s="1"/>
  <c r="Q632" i="2"/>
  <c r="AG631" i="2"/>
  <c r="S631" i="2"/>
  <c r="R631" i="2"/>
  <c r="E403" i="5" s="1"/>
  <c r="Q631" i="2"/>
  <c r="AG630" i="2"/>
  <c r="S630" i="2"/>
  <c r="R630" i="2"/>
  <c r="E402" i="5" s="1"/>
  <c r="Q630" i="2"/>
  <c r="AG629" i="2"/>
  <c r="S629" i="2"/>
  <c r="R629" i="2"/>
  <c r="E401" i="5" s="1"/>
  <c r="F401" i="5" s="1"/>
  <c r="Q629" i="2"/>
  <c r="AG628" i="2"/>
  <c r="S628" i="2"/>
  <c r="R628" i="2"/>
  <c r="E400" i="5" s="1"/>
  <c r="Q628" i="2"/>
  <c r="AG627" i="2"/>
  <c r="S627" i="2"/>
  <c r="R627" i="2"/>
  <c r="E399" i="5" s="1"/>
  <c r="Q627" i="2"/>
  <c r="AG626" i="2"/>
  <c r="S626" i="2"/>
  <c r="R626" i="2"/>
  <c r="E398" i="5" s="1"/>
  <c r="Q626" i="2"/>
  <c r="AG625" i="2"/>
  <c r="S625" i="2"/>
  <c r="R625" i="2"/>
  <c r="E397" i="5" s="1"/>
  <c r="F397" i="5" s="1"/>
  <c r="Q625" i="2"/>
  <c r="AG624" i="2"/>
  <c r="S624" i="2"/>
  <c r="R624" i="2"/>
  <c r="E396" i="5" s="1"/>
  <c r="F396" i="5" s="1"/>
  <c r="Q624" i="2"/>
  <c r="AG623" i="2"/>
  <c r="S623" i="2"/>
  <c r="R623" i="2"/>
  <c r="E395" i="5" s="1"/>
  <c r="Q623" i="2"/>
  <c r="AG622" i="2"/>
  <c r="S622" i="2"/>
  <c r="R622" i="2"/>
  <c r="E394" i="5" s="1"/>
  <c r="F394" i="5" s="1"/>
  <c r="Q622" i="2"/>
  <c r="AG621" i="2"/>
  <c r="S621" i="2"/>
  <c r="R621" i="2"/>
  <c r="E393" i="5" s="1"/>
  <c r="Q621" i="2"/>
  <c r="AG620" i="2"/>
  <c r="S620" i="2"/>
  <c r="R620" i="2"/>
  <c r="E392" i="5" s="1"/>
  <c r="Q620" i="2"/>
  <c r="AG619" i="2"/>
  <c r="S619" i="2"/>
  <c r="R619" i="2"/>
  <c r="E391" i="5" s="1"/>
  <c r="F391" i="5" s="1"/>
  <c r="Q619" i="2"/>
  <c r="AG618" i="2"/>
  <c r="S618" i="2"/>
  <c r="R618" i="2"/>
  <c r="E390" i="5" s="1"/>
  <c r="Q618" i="2"/>
  <c r="AG617" i="2"/>
  <c r="S617" i="2"/>
  <c r="R617" i="2"/>
  <c r="E389" i="5" s="1"/>
  <c r="Q617" i="2"/>
  <c r="AG616" i="2"/>
  <c r="S616" i="2"/>
  <c r="R616" i="2"/>
  <c r="E388" i="5" s="1"/>
  <c r="Q616" i="2"/>
  <c r="AG615" i="2"/>
  <c r="S615" i="2"/>
  <c r="R615" i="2"/>
  <c r="E387" i="5" s="1"/>
  <c r="F387" i="5" s="1"/>
  <c r="Q615" i="2"/>
  <c r="AG614" i="2"/>
  <c r="S614" i="2"/>
  <c r="R614" i="2"/>
  <c r="E386" i="5" s="1"/>
  <c r="F386" i="5" s="1"/>
  <c r="Q614" i="2"/>
  <c r="AG613" i="2"/>
  <c r="S613" i="2"/>
  <c r="R613" i="2"/>
  <c r="E385" i="5" s="1"/>
  <c r="Q613" i="2"/>
  <c r="AG612" i="2"/>
  <c r="S612" i="2"/>
  <c r="R612" i="2"/>
  <c r="E384" i="5" s="1"/>
  <c r="F384" i="5" s="1"/>
  <c r="Q612" i="2"/>
  <c r="AG611" i="2"/>
  <c r="S611" i="2"/>
  <c r="R611" i="2"/>
  <c r="E383" i="5" s="1"/>
  <c r="Q611" i="2"/>
  <c r="AG610" i="2"/>
  <c r="S610" i="2"/>
  <c r="R610" i="2"/>
  <c r="E382" i="5" s="1"/>
  <c r="F382" i="5" s="1"/>
  <c r="Q610" i="2"/>
  <c r="AG609" i="2"/>
  <c r="S609" i="2"/>
  <c r="R609" i="2"/>
  <c r="E381" i="5" s="1"/>
  <c r="F381" i="5" s="1"/>
  <c r="Q609" i="2"/>
  <c r="AG607" i="2"/>
  <c r="S607" i="2"/>
  <c r="R607" i="2"/>
  <c r="E710" i="5" s="1"/>
  <c r="F710" i="5" s="1"/>
  <c r="Q607" i="2"/>
  <c r="AG606" i="2"/>
  <c r="S606" i="2"/>
  <c r="R606" i="2"/>
  <c r="E380" i="5" s="1"/>
  <c r="Q606" i="2"/>
  <c r="AG604" i="2"/>
  <c r="S604" i="2"/>
  <c r="R604" i="2"/>
  <c r="E379" i="5" s="1"/>
  <c r="F379" i="5" s="1"/>
  <c r="Q604" i="2"/>
  <c r="AG603" i="2"/>
  <c r="S603" i="2"/>
  <c r="R603" i="2"/>
  <c r="E378" i="5" s="1"/>
  <c r="Q603" i="2"/>
  <c r="AG602" i="2"/>
  <c r="S602" i="2"/>
  <c r="R602" i="2"/>
  <c r="E377" i="5" s="1"/>
  <c r="Q602" i="2"/>
  <c r="AG586" i="2"/>
  <c r="S586" i="2"/>
  <c r="R586" i="2"/>
  <c r="E709" i="5" s="1"/>
  <c r="F709" i="5" s="1"/>
  <c r="Q586" i="2"/>
  <c r="AG585" i="2"/>
  <c r="S585" i="2"/>
  <c r="R585" i="2"/>
  <c r="E708" i="5" s="1"/>
  <c r="Q585" i="2"/>
  <c r="AG584" i="2"/>
  <c r="S584" i="2"/>
  <c r="R584" i="2"/>
  <c r="E707" i="5" s="1"/>
  <c r="F707" i="5" s="1"/>
  <c r="Q584" i="2"/>
  <c r="AG583" i="2"/>
  <c r="S583" i="2"/>
  <c r="R583" i="2"/>
  <c r="E706" i="5" s="1"/>
  <c r="F706" i="5" s="1"/>
  <c r="Q583" i="2"/>
  <c r="AG581" i="2"/>
  <c r="S581" i="2"/>
  <c r="R581" i="2"/>
  <c r="E376" i="5" s="1"/>
  <c r="F376" i="5" s="1"/>
  <c r="Q581" i="2"/>
  <c r="AG580" i="2"/>
  <c r="S580" i="2"/>
  <c r="R580" i="2"/>
  <c r="E375" i="5" s="1"/>
  <c r="Q580" i="2"/>
  <c r="AG579" i="2"/>
  <c r="S579" i="2"/>
  <c r="R579" i="2"/>
  <c r="E374" i="5" s="1"/>
  <c r="F374" i="5" s="1"/>
  <c r="Q579" i="2"/>
  <c r="AG578" i="2"/>
  <c r="S578" i="2"/>
  <c r="R578" i="2"/>
  <c r="E373" i="5" s="1"/>
  <c r="Q578" i="2"/>
  <c r="AG577" i="2"/>
  <c r="S577" i="2"/>
  <c r="R577" i="2"/>
  <c r="E372" i="5" s="1"/>
  <c r="Q577" i="2"/>
  <c r="AG576" i="2"/>
  <c r="S576" i="2"/>
  <c r="R576" i="2"/>
  <c r="E371" i="5" s="1"/>
  <c r="F371" i="5" s="1"/>
  <c r="Q576" i="2"/>
  <c r="AG575" i="2"/>
  <c r="S575" i="2"/>
  <c r="R575" i="2"/>
  <c r="E370" i="5" s="1"/>
  <c r="Q575" i="2"/>
  <c r="AG574" i="2"/>
  <c r="S574" i="2"/>
  <c r="R574" i="2"/>
  <c r="E369" i="5" s="1"/>
  <c r="Q574" i="2"/>
  <c r="AG573" i="2"/>
  <c r="S573" i="2"/>
  <c r="R573" i="2"/>
  <c r="E368" i="5" s="1"/>
  <c r="F368" i="5" s="1"/>
  <c r="Q573" i="2"/>
  <c r="AG572" i="2"/>
  <c r="S572" i="2"/>
  <c r="R572" i="2"/>
  <c r="E367" i="5" s="1"/>
  <c r="F367" i="5" s="1"/>
  <c r="Q572" i="2"/>
  <c r="AG571" i="2"/>
  <c r="S571" i="2"/>
  <c r="R571" i="2"/>
  <c r="E366" i="5" s="1"/>
  <c r="F366" i="5" s="1"/>
  <c r="Q571" i="2"/>
  <c r="AG570" i="2"/>
  <c r="S570" i="2"/>
  <c r="R570" i="2"/>
  <c r="E365" i="5" s="1"/>
  <c r="Q570" i="2"/>
  <c r="AG569" i="2"/>
  <c r="S569" i="2"/>
  <c r="R569" i="2"/>
  <c r="E364" i="5" s="1"/>
  <c r="Q569" i="2"/>
  <c r="AG568" i="2"/>
  <c r="S568" i="2"/>
  <c r="R568" i="2"/>
  <c r="E363" i="5" s="1"/>
  <c r="Q568" i="2"/>
  <c r="AG567" i="2"/>
  <c r="S567" i="2"/>
  <c r="R567" i="2"/>
  <c r="E362" i="5" s="1"/>
  <c r="F362" i="5" s="1"/>
  <c r="Q567" i="2"/>
  <c r="AG566" i="2"/>
  <c r="S566" i="2"/>
  <c r="R566" i="2"/>
  <c r="E361" i="5" s="1"/>
  <c r="F361" i="5" s="1"/>
  <c r="Q566" i="2"/>
  <c r="AG565" i="2"/>
  <c r="S565" i="2"/>
  <c r="R565" i="2"/>
  <c r="E360" i="5" s="1"/>
  <c r="Q565" i="2"/>
  <c r="AG564" i="2"/>
  <c r="S564" i="2"/>
  <c r="R564" i="2"/>
  <c r="E359" i="5" s="1"/>
  <c r="Q564" i="2"/>
  <c r="AG563" i="2"/>
  <c r="S563" i="2"/>
  <c r="R563" i="2"/>
  <c r="E358" i="5" s="1"/>
  <c r="F358" i="5" s="1"/>
  <c r="Q563" i="2"/>
  <c r="AG562" i="2"/>
  <c r="S562" i="2"/>
  <c r="R562" i="2"/>
  <c r="E357" i="5" s="1"/>
  <c r="Q562" i="2"/>
  <c r="AG559" i="2"/>
  <c r="S559" i="2"/>
  <c r="R559" i="2"/>
  <c r="E705" i="5" s="1"/>
  <c r="F705" i="5" s="1"/>
  <c r="Q559" i="2"/>
  <c r="AG558" i="2"/>
  <c r="S558" i="2"/>
  <c r="R558" i="2"/>
  <c r="E704" i="5" s="1"/>
  <c r="F704" i="5" s="1"/>
  <c r="Q558" i="2"/>
  <c r="AG556" i="2"/>
  <c r="S556" i="2"/>
  <c r="R556" i="2"/>
  <c r="E356" i="5" s="1"/>
  <c r="F356" i="5" s="1"/>
  <c r="Q556" i="2"/>
  <c r="AG555" i="2"/>
  <c r="S555" i="2"/>
  <c r="R555" i="2"/>
  <c r="E355" i="5" s="1"/>
  <c r="Q555" i="2"/>
  <c r="AG554" i="2"/>
  <c r="S554" i="2"/>
  <c r="R554" i="2"/>
  <c r="E354" i="5" s="1"/>
  <c r="F354" i="5" s="1"/>
  <c r="Q554" i="2"/>
  <c r="E552" i="2"/>
  <c r="E551" i="2"/>
  <c r="AG550" i="2"/>
  <c r="S550" i="2"/>
  <c r="R550" i="2"/>
  <c r="E353" i="5" s="1"/>
  <c r="Q550" i="2"/>
  <c r="AG544" i="2"/>
  <c r="S544" i="2"/>
  <c r="R544" i="2"/>
  <c r="E352" i="5" s="1"/>
  <c r="Q544" i="2"/>
  <c r="AG543" i="2"/>
  <c r="S543" i="2"/>
  <c r="R543" i="2"/>
  <c r="E351" i="5" s="1"/>
  <c r="F351" i="5" s="1"/>
  <c r="Q543" i="2"/>
  <c r="AG542" i="2"/>
  <c r="S542" i="2"/>
  <c r="R542" i="2"/>
  <c r="E350" i="5" s="1"/>
  <c r="Q542" i="2"/>
  <c r="AG541" i="2"/>
  <c r="S541" i="2"/>
  <c r="R541" i="2"/>
  <c r="E349" i="5" s="1"/>
  <c r="F349" i="5" s="1"/>
  <c r="Q541" i="2"/>
  <c r="AG532" i="2"/>
  <c r="S532" i="2"/>
  <c r="R532" i="2"/>
  <c r="E703" i="5" s="1"/>
  <c r="Q532" i="2"/>
  <c r="AG531" i="2"/>
  <c r="S531" i="2"/>
  <c r="R531" i="2"/>
  <c r="E702" i="5" s="1"/>
  <c r="F702" i="5" s="1"/>
  <c r="Q531" i="2"/>
  <c r="AG530" i="2"/>
  <c r="S530" i="2"/>
  <c r="R530" i="2"/>
  <c r="E701" i="5" s="1"/>
  <c r="F701" i="5" s="1"/>
  <c r="Q530" i="2"/>
  <c r="AG529" i="2"/>
  <c r="S529" i="2"/>
  <c r="R529" i="2"/>
  <c r="E700" i="5" s="1"/>
  <c r="F700" i="5" s="1"/>
  <c r="Q529" i="2"/>
  <c r="AG528" i="2"/>
  <c r="S528" i="2"/>
  <c r="R528" i="2"/>
  <c r="E699" i="5" s="1"/>
  <c r="F699" i="5" s="1"/>
  <c r="Q528" i="2"/>
  <c r="AG527" i="2"/>
  <c r="S527" i="2"/>
  <c r="R527" i="2"/>
  <c r="E698" i="5" s="1"/>
  <c r="Q527" i="2"/>
  <c r="AG526" i="2"/>
  <c r="S526" i="2"/>
  <c r="R526" i="2"/>
  <c r="E697" i="5" s="1"/>
  <c r="F697" i="5" s="1"/>
  <c r="Q526" i="2"/>
  <c r="AG525" i="2"/>
  <c r="S525" i="2"/>
  <c r="R525" i="2"/>
  <c r="E696" i="5" s="1"/>
  <c r="F696" i="5" s="1"/>
  <c r="Q525" i="2"/>
  <c r="AG524" i="2"/>
  <c r="S524" i="2"/>
  <c r="R524" i="2"/>
  <c r="E695" i="5" s="1"/>
  <c r="F695" i="5" s="1"/>
  <c r="Q524" i="2"/>
  <c r="AG523" i="2"/>
  <c r="S523" i="2"/>
  <c r="R523" i="2"/>
  <c r="E694" i="5" s="1"/>
  <c r="Q523" i="2"/>
  <c r="AG522" i="2"/>
  <c r="S522" i="2"/>
  <c r="R522" i="2"/>
  <c r="E693" i="5" s="1"/>
  <c r="Q522" i="2"/>
  <c r="AG521" i="2"/>
  <c r="S521" i="2"/>
  <c r="R521" i="2"/>
  <c r="E692" i="5" s="1"/>
  <c r="F692" i="5" s="1"/>
  <c r="Q521" i="2"/>
  <c r="AG520" i="2"/>
  <c r="S520" i="2"/>
  <c r="R520" i="2"/>
  <c r="E691" i="5" s="1"/>
  <c r="F691" i="5" s="1"/>
  <c r="Q520" i="2"/>
  <c r="AG517" i="2"/>
  <c r="E517" i="2"/>
  <c r="AG514" i="2"/>
  <c r="S514" i="2"/>
  <c r="R514" i="2"/>
  <c r="E348" i="5" s="1"/>
  <c r="Q514" i="2"/>
  <c r="AG513" i="2"/>
  <c r="S513" i="2"/>
  <c r="R513" i="2"/>
  <c r="E347" i="5" s="1"/>
  <c r="F347" i="5" s="1"/>
  <c r="Q513" i="2"/>
  <c r="AG512" i="2"/>
  <c r="S512" i="2"/>
  <c r="R512" i="2"/>
  <c r="E346" i="5" s="1"/>
  <c r="F346" i="5" s="1"/>
  <c r="Q512" i="2"/>
  <c r="AG511" i="2"/>
  <c r="S511" i="2"/>
  <c r="R511" i="2"/>
  <c r="E345" i="5" s="1"/>
  <c r="Q511" i="2"/>
  <c r="AG510" i="2"/>
  <c r="S510" i="2"/>
  <c r="R510" i="2"/>
  <c r="E344" i="5" s="1"/>
  <c r="Q510" i="2"/>
  <c r="AG509" i="2"/>
  <c r="S509" i="2"/>
  <c r="R509" i="2"/>
  <c r="E343" i="5" s="1"/>
  <c r="Q509" i="2"/>
  <c r="AG508" i="2"/>
  <c r="S508" i="2"/>
  <c r="R508" i="2"/>
  <c r="E342" i="5" s="1"/>
  <c r="Q508" i="2"/>
  <c r="AG507" i="2"/>
  <c r="S507" i="2"/>
  <c r="R507" i="2"/>
  <c r="E341" i="5" s="1"/>
  <c r="F341" i="5" s="1"/>
  <c r="Q507" i="2"/>
  <c r="AG506" i="2"/>
  <c r="S506" i="2"/>
  <c r="R506" i="2"/>
  <c r="E340" i="5" s="1"/>
  <c r="Q506" i="2"/>
  <c r="AG505" i="2"/>
  <c r="S505" i="2"/>
  <c r="R505" i="2"/>
  <c r="E339" i="5" s="1"/>
  <c r="Q505" i="2"/>
  <c r="AG504" i="2"/>
  <c r="S504" i="2"/>
  <c r="R504" i="2"/>
  <c r="E338" i="5" s="1"/>
  <c r="Q504" i="2"/>
  <c r="AG503" i="2"/>
  <c r="S503" i="2"/>
  <c r="R503" i="2"/>
  <c r="E337" i="5" s="1"/>
  <c r="F337" i="5" s="1"/>
  <c r="Q503" i="2"/>
  <c r="AG502" i="2"/>
  <c r="S502" i="2"/>
  <c r="R502" i="2"/>
  <c r="E336" i="5" s="1"/>
  <c r="Q502" i="2"/>
  <c r="AG501" i="2"/>
  <c r="S501" i="2"/>
  <c r="R501" i="2"/>
  <c r="E335" i="5" s="1"/>
  <c r="Q501" i="2"/>
  <c r="AG500" i="2"/>
  <c r="S500" i="2"/>
  <c r="R500" i="2"/>
  <c r="E334" i="5" s="1"/>
  <c r="F334" i="5" s="1"/>
  <c r="Q500" i="2"/>
  <c r="AG499" i="2"/>
  <c r="S499" i="2"/>
  <c r="R499" i="2"/>
  <c r="E333" i="5" s="1"/>
  <c r="F333" i="5" s="1"/>
  <c r="Q499" i="2"/>
  <c r="AG498" i="2"/>
  <c r="S498" i="2"/>
  <c r="R498" i="2"/>
  <c r="E332" i="5" s="1"/>
  <c r="F332" i="5" s="1"/>
  <c r="Q498" i="2"/>
  <c r="AG497" i="2"/>
  <c r="S497" i="2"/>
  <c r="R497" i="2"/>
  <c r="E331" i="5" s="1"/>
  <c r="Q497" i="2"/>
  <c r="AG496" i="2"/>
  <c r="S496" i="2"/>
  <c r="R496" i="2"/>
  <c r="E330" i="5" s="1"/>
  <c r="Q496" i="2"/>
  <c r="AG495" i="2"/>
  <c r="S495" i="2"/>
  <c r="R495" i="2"/>
  <c r="E329" i="5" s="1"/>
  <c r="Q495" i="2"/>
  <c r="AG494" i="2"/>
  <c r="S494" i="2"/>
  <c r="R494" i="2"/>
  <c r="E328" i="5" s="1"/>
  <c r="F328" i="5" s="1"/>
  <c r="Q494" i="2"/>
  <c r="AG493" i="2"/>
  <c r="S493" i="2"/>
  <c r="R493" i="2"/>
  <c r="E327" i="5" s="1"/>
  <c r="Q493" i="2"/>
  <c r="AG491" i="2"/>
  <c r="S491" i="2"/>
  <c r="R491" i="2"/>
  <c r="E690" i="5" s="1"/>
  <c r="F690" i="5" s="1"/>
  <c r="Q491" i="2"/>
  <c r="AG489" i="2"/>
  <c r="S489" i="2"/>
  <c r="R489" i="2"/>
  <c r="E689" i="5" s="1"/>
  <c r="Q489" i="2"/>
  <c r="AG488" i="2"/>
  <c r="S488" i="2"/>
  <c r="R488" i="2"/>
  <c r="E326" i="5" s="1"/>
  <c r="F326" i="5" s="1"/>
  <c r="Q488" i="2"/>
  <c r="AG487" i="2"/>
  <c r="S487" i="2"/>
  <c r="R487" i="2"/>
  <c r="E325" i="5" s="1"/>
  <c r="F325" i="5" s="1"/>
  <c r="Q487" i="2"/>
  <c r="AG484" i="2"/>
  <c r="S484" i="2"/>
  <c r="R484" i="2"/>
  <c r="E688" i="5" s="1"/>
  <c r="Q484" i="2"/>
  <c r="AG483" i="2"/>
  <c r="S483" i="2"/>
  <c r="R483" i="2"/>
  <c r="E687" i="5" s="1"/>
  <c r="F687" i="5" s="1"/>
  <c r="Q483" i="2"/>
  <c r="AG482" i="2"/>
  <c r="S482" i="2"/>
  <c r="R482" i="2"/>
  <c r="E324" i="5" s="1"/>
  <c r="Q482" i="2"/>
  <c r="AG481" i="2"/>
  <c r="S481" i="2"/>
  <c r="R481" i="2"/>
  <c r="E323" i="5" s="1"/>
  <c r="F323" i="5" s="1"/>
  <c r="Q481" i="2"/>
  <c r="AG470" i="2"/>
  <c r="S470" i="2"/>
  <c r="R470" i="2"/>
  <c r="E679" i="5" s="1"/>
  <c r="F679" i="5" s="1"/>
  <c r="Q470" i="2"/>
  <c r="AG468" i="2"/>
  <c r="S468" i="2"/>
  <c r="R468" i="2"/>
  <c r="E322" i="5" s="1"/>
  <c r="Q468" i="2"/>
  <c r="AG467" i="2"/>
  <c r="S467" i="2"/>
  <c r="R467" i="2"/>
  <c r="E321" i="5" s="1"/>
  <c r="F321" i="5" s="1"/>
  <c r="Q467" i="2"/>
  <c r="AG466" i="2"/>
  <c r="S466" i="2"/>
  <c r="R466" i="2"/>
  <c r="E320" i="5" s="1"/>
  <c r="F320" i="5" s="1"/>
  <c r="Q466" i="2"/>
  <c r="AG465" i="2"/>
  <c r="S465" i="2"/>
  <c r="R465" i="2"/>
  <c r="E319" i="5" s="1"/>
  <c r="Q465" i="2"/>
  <c r="AG464" i="2"/>
  <c r="S464" i="2"/>
  <c r="R464" i="2"/>
  <c r="E318" i="5" s="1"/>
  <c r="F318" i="5" s="1"/>
  <c r="Q464" i="2"/>
  <c r="AG463" i="2"/>
  <c r="S463" i="2"/>
  <c r="R463" i="2"/>
  <c r="E317" i="5" s="1"/>
  <c r="Q463" i="2"/>
  <c r="AG462" i="2"/>
  <c r="S462" i="2"/>
  <c r="R462" i="2"/>
  <c r="E316" i="5" s="1"/>
  <c r="F316" i="5" s="1"/>
  <c r="Q462" i="2"/>
  <c r="AG461" i="2"/>
  <c r="S461" i="2"/>
  <c r="R461" i="2"/>
  <c r="E315" i="5" s="1"/>
  <c r="F315" i="5" s="1"/>
  <c r="Q461" i="2"/>
  <c r="AG460" i="2"/>
  <c r="S460" i="2"/>
  <c r="R460" i="2"/>
  <c r="E314" i="5" s="1"/>
  <c r="Q460" i="2"/>
  <c r="AG459" i="2"/>
  <c r="S459" i="2"/>
  <c r="R459" i="2"/>
  <c r="E313" i="5" s="1"/>
  <c r="F313" i="5" s="1"/>
  <c r="Q459" i="2"/>
  <c r="AG458" i="2"/>
  <c r="S458" i="2"/>
  <c r="R458" i="2"/>
  <c r="E312" i="5" s="1"/>
  <c r="Q458" i="2"/>
  <c r="AG457" i="2"/>
  <c r="S457" i="2"/>
  <c r="R457" i="2"/>
  <c r="E311" i="5" s="1"/>
  <c r="F311" i="5" s="1"/>
  <c r="Q457" i="2"/>
  <c r="AG456" i="2"/>
  <c r="S456" i="2"/>
  <c r="R456" i="2"/>
  <c r="E310" i="5" s="1"/>
  <c r="F310" i="5" s="1"/>
  <c r="Q456" i="2"/>
  <c r="AG455" i="2"/>
  <c r="S455" i="2"/>
  <c r="R455" i="2"/>
  <c r="E309" i="5" s="1"/>
  <c r="Q455" i="2"/>
  <c r="AG454" i="2"/>
  <c r="S454" i="2"/>
  <c r="R454" i="2"/>
  <c r="E308" i="5" s="1"/>
  <c r="F308" i="5" s="1"/>
  <c r="Q454" i="2"/>
  <c r="AG453" i="2"/>
  <c r="S453" i="2"/>
  <c r="R453" i="2"/>
  <c r="E307" i="5" s="1"/>
  <c r="Q453" i="2"/>
  <c r="AG452" i="2"/>
  <c r="S452" i="2"/>
  <c r="R452" i="2"/>
  <c r="E306" i="5" s="1"/>
  <c r="F306" i="5" s="1"/>
  <c r="Q452" i="2"/>
  <c r="AG451" i="2"/>
  <c r="S451" i="2"/>
  <c r="R451" i="2"/>
  <c r="E305" i="5" s="1"/>
  <c r="F305" i="5" s="1"/>
  <c r="Q451" i="2"/>
  <c r="AG450" i="2"/>
  <c r="S450" i="2"/>
  <c r="R450" i="2"/>
  <c r="E304" i="5" s="1"/>
  <c r="Q450" i="2"/>
  <c r="AG449" i="2"/>
  <c r="S449" i="2"/>
  <c r="R449" i="2"/>
  <c r="E303" i="5" s="1"/>
  <c r="F303" i="5" s="1"/>
  <c r="Q449" i="2"/>
  <c r="AG448" i="2"/>
  <c r="S448" i="2"/>
  <c r="R448" i="2"/>
  <c r="E302" i="5" s="1"/>
  <c r="Q448" i="2"/>
  <c r="AG447" i="2"/>
  <c r="S447" i="2"/>
  <c r="R447" i="2"/>
  <c r="E301" i="5" s="1"/>
  <c r="F301" i="5" s="1"/>
  <c r="Q447" i="2"/>
  <c r="AG446" i="2"/>
  <c r="S446" i="2"/>
  <c r="R446" i="2"/>
  <c r="E300" i="5" s="1"/>
  <c r="F300" i="5" s="1"/>
  <c r="Q446" i="2"/>
  <c r="AG445" i="2"/>
  <c r="S445" i="2"/>
  <c r="R445" i="2"/>
  <c r="E299" i="5" s="1"/>
  <c r="Q445" i="2"/>
  <c r="AG443" i="2"/>
  <c r="S443" i="2"/>
  <c r="R443" i="2"/>
  <c r="E298" i="5" s="1"/>
  <c r="F298" i="5" s="1"/>
  <c r="Q443" i="2"/>
  <c r="AG438" i="2"/>
  <c r="S438" i="2"/>
  <c r="R438" i="2"/>
  <c r="E297" i="5" s="1"/>
  <c r="Q438" i="2"/>
  <c r="AG437" i="2"/>
  <c r="S437" i="2"/>
  <c r="R437" i="2"/>
  <c r="E296" i="5" s="1"/>
  <c r="F296" i="5" s="1"/>
  <c r="Q437" i="2"/>
  <c r="AG436" i="2"/>
  <c r="S436" i="2"/>
  <c r="R436" i="2"/>
  <c r="E295" i="5" s="1"/>
  <c r="F295" i="5" s="1"/>
  <c r="Q436" i="2"/>
  <c r="AG435" i="2"/>
  <c r="S435" i="2"/>
  <c r="R435" i="2"/>
  <c r="E294" i="5" s="1"/>
  <c r="Q435" i="2"/>
  <c r="AG431" i="2"/>
  <c r="S431" i="2"/>
  <c r="R431" i="2"/>
  <c r="E673" i="5" s="1"/>
  <c r="F673" i="5" s="1"/>
  <c r="Q431" i="2"/>
  <c r="AG430" i="2"/>
  <c r="S430" i="2"/>
  <c r="R430" i="2"/>
  <c r="E293" i="5" s="1"/>
  <c r="F293" i="5" s="1"/>
  <c r="Q430" i="2"/>
  <c r="AG429" i="2"/>
  <c r="S429" i="2"/>
  <c r="R429" i="2"/>
  <c r="E292" i="5" s="1"/>
  <c r="Q429" i="2"/>
  <c r="AG428" i="2"/>
  <c r="S428" i="2"/>
  <c r="R428" i="2"/>
  <c r="E291" i="5" s="1"/>
  <c r="F291" i="5" s="1"/>
  <c r="Q428" i="2"/>
  <c r="AG421" i="2"/>
  <c r="S421" i="2"/>
  <c r="R421" i="2"/>
  <c r="E671" i="5" s="1"/>
  <c r="Q421" i="2"/>
  <c r="AG420" i="2"/>
  <c r="S420" i="2"/>
  <c r="R420" i="2"/>
  <c r="E670" i="5" s="1"/>
  <c r="F670" i="5" s="1"/>
  <c r="Q420" i="2"/>
  <c r="AG414" i="2"/>
  <c r="S414" i="2"/>
  <c r="R414" i="2"/>
  <c r="E290" i="5" s="1"/>
  <c r="F290" i="5" s="1"/>
  <c r="Q414" i="2"/>
  <c r="AG413" i="2"/>
  <c r="S413" i="2"/>
  <c r="R413" i="2"/>
  <c r="E289" i="5" s="1"/>
  <c r="Q413" i="2"/>
  <c r="AG412" i="2"/>
  <c r="S412" i="2"/>
  <c r="R412" i="2"/>
  <c r="E288" i="5" s="1"/>
  <c r="F288" i="5" s="1"/>
  <c r="Q412" i="2"/>
  <c r="AG411" i="2"/>
  <c r="S411" i="2"/>
  <c r="R411" i="2"/>
  <c r="E287" i="5" s="1"/>
  <c r="Q411" i="2"/>
  <c r="AG410" i="2"/>
  <c r="S410" i="2"/>
  <c r="R410" i="2"/>
  <c r="E286" i="5" s="1"/>
  <c r="F286" i="5" s="1"/>
  <c r="Q410" i="2"/>
  <c r="AG409" i="2"/>
  <c r="S409" i="2"/>
  <c r="R409" i="2"/>
  <c r="E285" i="5" s="1"/>
  <c r="F285" i="5" s="1"/>
  <c r="Q409" i="2"/>
  <c r="AG408" i="2"/>
  <c r="S408" i="2"/>
  <c r="R408" i="2"/>
  <c r="E284" i="5" s="1"/>
  <c r="Q408" i="2"/>
  <c r="AG407" i="2"/>
  <c r="S407" i="2"/>
  <c r="R407" i="2"/>
  <c r="E283" i="5" s="1"/>
  <c r="F283" i="5" s="1"/>
  <c r="Q407" i="2"/>
  <c r="AG406" i="2"/>
  <c r="S406" i="2"/>
  <c r="R406" i="2"/>
  <c r="E282" i="5" s="1"/>
  <c r="Q406" i="2"/>
  <c r="AG405" i="2"/>
  <c r="S405" i="2"/>
  <c r="R405" i="2"/>
  <c r="E281" i="5" s="1"/>
  <c r="F281" i="5" s="1"/>
  <c r="Q405" i="2"/>
  <c r="AG404" i="2"/>
  <c r="S404" i="2"/>
  <c r="R404" i="2"/>
  <c r="E280" i="5" s="1"/>
  <c r="F280" i="5" s="1"/>
  <c r="Q404" i="2"/>
  <c r="AG403" i="2"/>
  <c r="S403" i="2"/>
  <c r="R403" i="2"/>
  <c r="E279" i="5" s="1"/>
  <c r="Q403" i="2"/>
  <c r="AG402" i="2"/>
  <c r="S402" i="2"/>
  <c r="R402" i="2"/>
  <c r="E278" i="5" s="1"/>
  <c r="F278" i="5" s="1"/>
  <c r="Q402" i="2"/>
  <c r="AG401" i="2"/>
  <c r="S401" i="2"/>
  <c r="R401" i="2"/>
  <c r="E277" i="5" s="1"/>
  <c r="Q401" i="2"/>
  <c r="AG400" i="2"/>
  <c r="S400" i="2"/>
  <c r="R400" i="2"/>
  <c r="E276" i="5" s="1"/>
  <c r="F276" i="5" s="1"/>
  <c r="Q400" i="2"/>
  <c r="AG399" i="2"/>
  <c r="S399" i="2"/>
  <c r="R399" i="2"/>
  <c r="E275" i="5" s="1"/>
  <c r="F275" i="5" s="1"/>
  <c r="Q399" i="2"/>
  <c r="AG398" i="2"/>
  <c r="S398" i="2"/>
  <c r="R398" i="2"/>
  <c r="E274" i="5" s="1"/>
  <c r="Q398" i="2"/>
  <c r="AG397" i="2"/>
  <c r="S397" i="2"/>
  <c r="R397" i="2"/>
  <c r="E273" i="5" s="1"/>
  <c r="F273" i="5" s="1"/>
  <c r="Q397" i="2"/>
  <c r="AG396" i="2"/>
  <c r="S396" i="2"/>
  <c r="R396" i="2"/>
  <c r="E272" i="5" s="1"/>
  <c r="Q396" i="2"/>
  <c r="AG395" i="2"/>
  <c r="S395" i="2"/>
  <c r="R395" i="2"/>
  <c r="E271" i="5" s="1"/>
  <c r="F271" i="5" s="1"/>
  <c r="Q395" i="2"/>
  <c r="AG394" i="2"/>
  <c r="S394" i="2"/>
  <c r="R394" i="2"/>
  <c r="E270" i="5" s="1"/>
  <c r="F270" i="5" s="1"/>
  <c r="Q394" i="2"/>
  <c r="AG393" i="2"/>
  <c r="S393" i="2"/>
  <c r="R393" i="2"/>
  <c r="E269" i="5" s="1"/>
  <c r="Q393" i="2"/>
  <c r="AG392" i="2"/>
  <c r="S392" i="2"/>
  <c r="R392" i="2"/>
  <c r="E268" i="5" s="1"/>
  <c r="F268" i="5" s="1"/>
  <c r="Q392" i="2"/>
  <c r="AG391" i="2"/>
  <c r="S391" i="2"/>
  <c r="R391" i="2"/>
  <c r="E267" i="5" s="1"/>
  <c r="F267" i="5" s="1"/>
  <c r="Q391" i="2"/>
  <c r="AG390" i="2"/>
  <c r="S390" i="2"/>
  <c r="R390" i="2"/>
  <c r="E266" i="5" s="1"/>
  <c r="F266" i="5" s="1"/>
  <c r="Q390" i="2"/>
  <c r="AG389" i="2"/>
  <c r="S389" i="2"/>
  <c r="R389" i="2"/>
  <c r="E265" i="5" s="1"/>
  <c r="F265" i="5" s="1"/>
  <c r="Q389" i="2"/>
  <c r="AG388" i="2"/>
  <c r="S388" i="2"/>
  <c r="R388" i="2"/>
  <c r="E264" i="5" s="1"/>
  <c r="Q388" i="2"/>
  <c r="AG384" i="2"/>
  <c r="AG383" i="2"/>
  <c r="AG382" i="2"/>
  <c r="AG381" i="2"/>
  <c r="AG371" i="2"/>
  <c r="S371" i="2"/>
  <c r="R371" i="2"/>
  <c r="E661" i="5" s="1"/>
  <c r="Q371" i="2"/>
  <c r="AG368" i="2"/>
  <c r="S368" i="2"/>
  <c r="R368" i="2"/>
  <c r="E259" i="5" s="1"/>
  <c r="Q368" i="2"/>
  <c r="AG367" i="2"/>
  <c r="S367" i="2"/>
  <c r="R367" i="2"/>
  <c r="E258" i="5" s="1"/>
  <c r="F258" i="5" s="1"/>
  <c r="Q367" i="2"/>
  <c r="AG366" i="2"/>
  <c r="S366" i="2"/>
  <c r="R366" i="2"/>
  <c r="E257" i="5" s="1"/>
  <c r="F257" i="5" s="1"/>
  <c r="Q366" i="2"/>
  <c r="AG365" i="2"/>
  <c r="AG364" i="2"/>
  <c r="S364" i="2"/>
  <c r="R364" i="2"/>
  <c r="E255" i="5" s="1"/>
  <c r="F255" i="5" s="1"/>
  <c r="Q364" i="2"/>
  <c r="AG363" i="2"/>
  <c r="S363" i="2"/>
  <c r="R363" i="2"/>
  <c r="E254" i="5" s="1"/>
  <c r="F254" i="5" s="1"/>
  <c r="Q363" i="2"/>
  <c r="AG362" i="2"/>
  <c r="S362" i="2"/>
  <c r="R362" i="2"/>
  <c r="E253" i="5" s="1"/>
  <c r="F253" i="5" s="1"/>
  <c r="Q362" i="2"/>
  <c r="AG361" i="2"/>
  <c r="AG360" i="2"/>
  <c r="AG359" i="2"/>
  <c r="S359" i="2"/>
  <c r="R359" i="2"/>
  <c r="E250" i="5" s="1"/>
  <c r="Q359" i="2"/>
  <c r="AG358" i="2"/>
  <c r="AG357" i="2"/>
  <c r="AG356" i="2"/>
  <c r="S356" i="2"/>
  <c r="R356" i="2"/>
  <c r="E247" i="5" s="1"/>
  <c r="Q356" i="2"/>
  <c r="AG355" i="2"/>
  <c r="AG354" i="2"/>
  <c r="AG353" i="2"/>
  <c r="S353" i="2"/>
  <c r="R353" i="2"/>
  <c r="E244" i="5" s="1"/>
  <c r="Q353" i="2"/>
  <c r="AG352" i="2"/>
  <c r="S352" i="2"/>
  <c r="R352" i="2"/>
  <c r="E243" i="5" s="1"/>
  <c r="F243" i="5" s="1"/>
  <c r="Q352" i="2"/>
  <c r="AG351" i="2"/>
  <c r="S351" i="2"/>
  <c r="R351" i="2"/>
  <c r="E242" i="5" s="1"/>
  <c r="Q351" i="2"/>
  <c r="AG350" i="2"/>
  <c r="S350" i="2"/>
  <c r="R350" i="2"/>
  <c r="E241" i="5" s="1"/>
  <c r="Q350" i="2"/>
  <c r="AG349" i="2"/>
  <c r="S349" i="2"/>
  <c r="R349" i="2"/>
  <c r="E240" i="5" s="1"/>
  <c r="Q349" i="2"/>
  <c r="AG348" i="2"/>
  <c r="S348" i="2"/>
  <c r="R348" i="2"/>
  <c r="E239" i="5" s="1"/>
  <c r="F239" i="5" s="1"/>
  <c r="Q348" i="2"/>
  <c r="AG347" i="2"/>
  <c r="AG346" i="2"/>
  <c r="AG345" i="2"/>
  <c r="S345" i="2"/>
  <c r="R345" i="2"/>
  <c r="E236" i="5" s="1"/>
  <c r="F236" i="5" s="1"/>
  <c r="Q345" i="2"/>
  <c r="AG342" i="2"/>
  <c r="S342" i="2"/>
  <c r="R342" i="2"/>
  <c r="E233" i="5" s="1"/>
  <c r="Q342" i="2"/>
  <c r="AG341" i="2"/>
  <c r="S341" i="2"/>
  <c r="R341" i="2"/>
  <c r="E232" i="5" s="1"/>
  <c r="F232" i="5" s="1"/>
  <c r="Q341" i="2"/>
  <c r="AG324" i="2"/>
  <c r="S324" i="2"/>
  <c r="R324" i="2"/>
  <c r="E655" i="5" s="1"/>
  <c r="Q324" i="2"/>
  <c r="AG323" i="2"/>
  <c r="S323" i="2"/>
  <c r="R323" i="2"/>
  <c r="E654" i="5" s="1"/>
  <c r="F654" i="5" s="1"/>
  <c r="Q323" i="2"/>
  <c r="AG322" i="2"/>
  <c r="S322" i="2"/>
  <c r="R322" i="2"/>
  <c r="E653" i="5" s="1"/>
  <c r="F653" i="5" s="1"/>
  <c r="Q322" i="2"/>
  <c r="AG312" i="2"/>
  <c r="S312" i="2"/>
  <c r="R312" i="2"/>
  <c r="E226" i="5" s="1"/>
  <c r="Q312" i="2"/>
  <c r="AG311" i="2"/>
  <c r="S311" i="2"/>
  <c r="R311" i="2"/>
  <c r="E225" i="5" s="1"/>
  <c r="F225" i="5" s="1"/>
  <c r="Q311" i="2"/>
  <c r="AG300" i="2"/>
  <c r="S300" i="2"/>
  <c r="R300" i="2"/>
  <c r="E214" i="5" s="1"/>
  <c r="Q300" i="2"/>
  <c r="AG292" i="2"/>
  <c r="S292" i="2"/>
  <c r="R292" i="2"/>
  <c r="E206" i="5" s="1"/>
  <c r="Q292" i="2"/>
  <c r="AG284" i="2"/>
  <c r="E284" i="2"/>
  <c r="AG279" i="2"/>
  <c r="S279" i="2"/>
  <c r="R279" i="2"/>
  <c r="E648" i="5" s="1"/>
  <c r="F648" i="5" s="1"/>
  <c r="Q279" i="2"/>
  <c r="AG256" i="2"/>
  <c r="S256" i="2"/>
  <c r="R256" i="2"/>
  <c r="E640" i="5" s="1"/>
  <c r="F640" i="5" s="1"/>
  <c r="Q256" i="2"/>
  <c r="AG255" i="2"/>
  <c r="E255" i="2"/>
  <c r="AG184" i="2"/>
  <c r="S184" i="2"/>
  <c r="R184" i="2"/>
  <c r="E130" i="5" s="1"/>
  <c r="F130" i="5" s="1"/>
  <c r="Q184" i="2"/>
  <c r="AG169" i="2"/>
  <c r="S169" i="2"/>
  <c r="R169" i="2"/>
  <c r="E632" i="5" s="1"/>
  <c r="Q169" i="2"/>
  <c r="AG124" i="2"/>
  <c r="S124" i="2"/>
  <c r="R124" i="2"/>
  <c r="E93" i="5" s="1"/>
  <c r="F93" i="5" s="1"/>
  <c r="Q124" i="2"/>
  <c r="F390" i="5" l="1"/>
  <c r="F440" i="5"/>
  <c r="F490" i="5"/>
  <c r="F540" i="5"/>
  <c r="F590" i="5"/>
  <c r="F418" i="5"/>
  <c r="F468" i="5"/>
  <c r="F518" i="5"/>
  <c r="F568" i="5"/>
  <c r="F385" i="5"/>
  <c r="F435" i="5"/>
  <c r="F485" i="5"/>
  <c r="F535" i="5"/>
  <c r="F585" i="5"/>
  <c r="F655" i="5"/>
  <c r="F413" i="5"/>
  <c r="F463" i="5"/>
  <c r="F513" i="5"/>
  <c r="F563" i="5"/>
  <c r="F380" i="5"/>
  <c r="F430" i="5"/>
  <c r="F480" i="5"/>
  <c r="F530" i="5"/>
  <c r="F580" i="5"/>
  <c r="F375" i="5"/>
  <c r="F408" i="5"/>
  <c r="F458" i="5"/>
  <c r="F508" i="5"/>
  <c r="F558" i="5"/>
  <c r="F608" i="5"/>
  <c r="F671" i="5"/>
  <c r="F370" i="5"/>
  <c r="F425" i="5"/>
  <c r="F475" i="5"/>
  <c r="F525" i="5"/>
  <c r="F365" i="5"/>
  <c r="F403" i="5"/>
  <c r="F453" i="5"/>
  <c r="F503" i="5"/>
  <c r="F553" i="5"/>
  <c r="F603" i="5"/>
  <c r="F360" i="5"/>
  <c r="F420" i="5"/>
  <c r="F470" i="5"/>
  <c r="F520" i="5"/>
  <c r="F570" i="5"/>
  <c r="F355" i="5"/>
  <c r="F398" i="5"/>
  <c r="F448" i="5"/>
  <c r="F498" i="5"/>
  <c r="F548" i="5"/>
  <c r="F598" i="5"/>
  <c r="F350" i="5"/>
  <c r="F415" i="5"/>
  <c r="F465" i="5"/>
  <c r="F515" i="5"/>
  <c r="F565" i="5"/>
  <c r="F661" i="5"/>
  <c r="F345" i="5"/>
  <c r="F393" i="5"/>
  <c r="F443" i="5"/>
  <c r="F493" i="5"/>
  <c r="F543" i="5"/>
  <c r="F593" i="5"/>
  <c r="F340" i="5"/>
  <c r="F410" i="5"/>
  <c r="F460" i="5"/>
  <c r="F510" i="5"/>
  <c r="F560" i="5"/>
  <c r="F610" i="5"/>
  <c r="F335" i="5"/>
  <c r="F388" i="5"/>
  <c r="F438" i="5"/>
  <c r="F488" i="5"/>
  <c r="F538" i="5"/>
  <c r="F588" i="5"/>
  <c r="F241" i="5"/>
  <c r="F330" i="5"/>
  <c r="F405" i="5"/>
  <c r="F455" i="5"/>
  <c r="F505" i="5"/>
  <c r="F555" i="5"/>
  <c r="F605" i="5"/>
  <c r="F233" i="5"/>
  <c r="F383" i="5"/>
  <c r="F433" i="5"/>
  <c r="F483" i="5"/>
  <c r="F533" i="5"/>
  <c r="F583" i="5"/>
  <c r="F400" i="5"/>
  <c r="F450" i="5"/>
  <c r="F500" i="5"/>
  <c r="F550" i="5"/>
  <c r="F242" i="5"/>
  <c r="F428" i="5"/>
  <c r="F478" i="5"/>
  <c r="F528" i="5"/>
  <c r="F578" i="5"/>
  <c r="F250" i="5"/>
  <c r="F395" i="5"/>
  <c r="F445" i="5"/>
  <c r="F495" i="5"/>
  <c r="F545" i="5"/>
  <c r="F595" i="5"/>
  <c r="F423" i="5"/>
  <c r="F473" i="5"/>
  <c r="F523" i="5"/>
  <c r="F573" i="5"/>
</calcChain>
</file>

<file path=xl/connections.xml><?xml version="1.0" encoding="utf-8"?>
<connections xmlns="http://schemas.openxmlformats.org/spreadsheetml/2006/main">
  <connection id="1" name="Connection1" type="5" refreshedVersion="3" background="1" saveData="1">
    <dbPr connection="Provider=Microsoft.Office.List.OLEDB.2.0;Data Source=&quot;&quot;;ApplicationName=Excel;Version=12.0.0.0" command="&lt;LIST&gt;&lt;VIEWGUID&gt;ED4C9C9F-A1D8-451D-927E-C07D9781706D&lt;/VIEWGUID&gt;&lt;LISTNAME&gt;{F253C920-8130-4574-8F65-B60E2D33E015}&lt;/LISTNAME&gt;&lt;LISTWEB&gt;https://mhclg.sharepoint.com/sites/CommunityRenewalFundTeam/_vti_bin&lt;/LISTWEB&gt;&lt;LISTSUBWEB&gt;&lt;/LISTSUBWEB&gt;&lt;ROOTFOLDER&gt;&lt;/ROOTFOLDER&gt;&lt;/LIST&gt;" commandType="5"/>
  </connection>
</connections>
</file>

<file path=xl/sharedStrings.xml><?xml version="1.0" encoding="utf-8"?>
<sst xmlns="http://schemas.openxmlformats.org/spreadsheetml/2006/main" count="43384" uniqueCount="7819">
  <si>
    <t>CRF- All Assessed bids</t>
  </si>
  <si>
    <t>Has all 1047 bids assessed and scored</t>
  </si>
  <si>
    <t>Column S (Total Value) has been used for shortlisting = Column Q (Project Value) +Column R (Mgmt Cost)</t>
  </si>
  <si>
    <t>There are few bids for which the Total value is N/A because their avg score never made to shortlist so not needed for this exercise</t>
  </si>
  <si>
    <t>For NI bids there is no Mgmt cost</t>
  </si>
  <si>
    <t>Shortlisting</t>
  </si>
  <si>
    <t>Please refer Calculation sheet. This shortiling was done for "EU structural fund +1% Scenario"</t>
  </si>
  <si>
    <t>For NI shortlisting DD fails bids were excluded</t>
  </si>
  <si>
    <t>For England and Scorland alll A and B band were selected and rest fund was allocated to C based on the ave percentage score rank</t>
  </si>
  <si>
    <t>For Wales Band "None" were also included as more fund was allocated</t>
  </si>
  <si>
    <t>Updated Project Value</t>
  </si>
  <si>
    <t>NI bid CRF311748 Project value is updated to 311432 from 3114432</t>
  </si>
  <si>
    <t>Deleted as duplicate</t>
  </si>
  <si>
    <r>
      <t xml:space="preserve">Blaenau Gwent W06000019 DWP </t>
    </r>
    <r>
      <rPr>
        <sz val="11"/>
        <color rgb="FFFF0000"/>
        <rFont val="Calibri"/>
        <family val="2"/>
      </rPr>
      <t>CRF431276</t>
    </r>
    <r>
      <rPr>
        <sz val="11"/>
        <color rgb="FF000000"/>
        <rFont val="Calibri"/>
        <family val="2"/>
      </rPr>
      <t xml:space="preserve"> CELT (Connect, Engage, Listen, Transform) £1,947,234.00
Vale of Glamorgan W06000014 DWP </t>
    </r>
    <r>
      <rPr>
        <sz val="11"/>
        <color rgb="FFFF0000"/>
        <rFont val="Calibri"/>
        <family val="2"/>
      </rPr>
      <t>CRF129991</t>
    </r>
    <r>
      <rPr>
        <sz val="11"/>
        <color rgb="FF000000"/>
        <rFont val="Calibri"/>
        <family val="2"/>
      </rPr>
      <t xml:space="preserve"> CELT (Connect, Engage, Listen, Transform) £1,947,234.00</t>
    </r>
  </si>
  <si>
    <r>
      <t xml:space="preserve">Powys W06000023 MHCLG </t>
    </r>
    <r>
      <rPr>
        <sz val="11"/>
        <color rgb="FFFF0000"/>
        <rFont val="Calibri"/>
        <family val="2"/>
      </rPr>
      <t>CRF628325</t>
    </r>
    <r>
      <rPr>
        <sz val="11"/>
        <color rgb="FF000000"/>
        <rFont val="Calibri"/>
        <family val="2"/>
      </rPr>
      <t xml:space="preserve"> Mid Wales Challenge Led Launch Pad Series £531,550.00</t>
    </r>
  </si>
  <si>
    <r>
      <t xml:space="preserve">Cumbria County Council </t>
    </r>
    <r>
      <rPr>
        <sz val="11"/>
        <color rgb="FFFF0000"/>
        <rFont val="Calibri"/>
        <family val="2"/>
      </rPr>
      <t>CRF996999</t>
    </r>
    <r>
      <rPr>
        <sz val="11"/>
        <color rgb="FF000000"/>
        <rFont val="Calibri"/>
        <family val="2"/>
      </rPr>
      <t xml:space="preserve"> Cumbria E10000006 MHCLG CRF996999 Towards a Zero Carbon Visitor Economy 427,490.00</t>
    </r>
  </si>
  <si>
    <t>Country/Province</t>
  </si>
  <si>
    <t>Region</t>
  </si>
  <si>
    <t>DomainLookup</t>
  </si>
  <si>
    <t>Lead LA</t>
  </si>
  <si>
    <t>ONS LA Code</t>
  </si>
  <si>
    <t>LeadAssessordepartment</t>
  </si>
  <si>
    <t>Project Reference</t>
  </si>
  <si>
    <t>due-delicence-outcome</t>
  </si>
  <si>
    <t>project-name</t>
  </si>
  <si>
    <t>CommunitiesPlacePercentage</t>
  </si>
  <si>
    <t>Sum of PeopleIntoEmploymentPercentage</t>
  </si>
  <si>
    <t>Sum of SkillsPercentage</t>
  </si>
  <si>
    <t>Sum of LocalBusinessesPercentage</t>
  </si>
  <si>
    <t>LeadInvestmentPriority</t>
  </si>
  <si>
    <t>ValueRequested</t>
  </si>
  <si>
    <t>Project Value</t>
  </si>
  <si>
    <t>Mgt Cost</t>
  </si>
  <si>
    <t>Total Value</t>
  </si>
  <si>
    <t>Priority-places-Tracker</t>
  </si>
  <si>
    <t>gateway-criteria</t>
  </si>
  <si>
    <t>summary-sf-per</t>
  </si>
  <si>
    <t>summary-dee-per</t>
  </si>
  <si>
    <t>Avg Percentage</t>
  </si>
  <si>
    <t>project-band-all</t>
  </si>
  <si>
    <t>shortlisted-all</t>
  </si>
  <si>
    <t>PriorityPlace%</t>
  </si>
  <si>
    <t>NonPriorityPlace%</t>
  </si>
  <si>
    <t>Sum of CommunitiesPlaceValue</t>
  </si>
  <si>
    <t>Sum of PeopleIntoEmploymentValue</t>
  </si>
  <si>
    <t>Sum of SkillsValue</t>
  </si>
  <si>
    <t>Sum of LocalBusinessesValue</t>
  </si>
  <si>
    <t>Shortlisted</t>
  </si>
  <si>
    <t>NI</t>
  </si>
  <si>
    <t>specialisterne.com</t>
  </si>
  <si>
    <t>Antrim and Newtownabbey</t>
  </si>
  <si>
    <t>N09000001</t>
  </si>
  <si>
    <t>DWP</t>
  </si>
  <si>
    <t>CRF279693</t>
  </si>
  <si>
    <t>PASS</t>
  </si>
  <si>
    <t>Count Me IN, a programme where neurodiverse people get ready for and secure employment.</t>
  </si>
  <si>
    <t>Employment</t>
  </si>
  <si>
    <t>No</t>
  </si>
  <si>
    <t>Pass</t>
  </si>
  <si>
    <t>Yes</t>
  </si>
  <si>
    <t>Scotland</t>
  </si>
  <si>
    <t>aberdeencity.gov.uk</t>
  </si>
  <si>
    <t>Mid Ulster</t>
  </si>
  <si>
    <t>S12000033</t>
  </si>
  <si>
    <t>MHCLG</t>
  </si>
  <si>
    <t>CRF662424</t>
  </si>
  <si>
    <t>Making all the City a Stage (MatCaS)</t>
  </si>
  <si>
    <t>Places</t>
  </si>
  <si>
    <t>B</t>
  </si>
  <si>
    <t>networkpersonnel.org.uk</t>
  </si>
  <si>
    <t>Belfast</t>
  </si>
  <si>
    <t>N09000009</t>
  </si>
  <si>
    <t>CRF48663</t>
  </si>
  <si>
    <t>GROW (Growth, Resilience, Opportunities and Work) Hub</t>
  </si>
  <si>
    <t>England</t>
  </si>
  <si>
    <t>South East</t>
  </si>
  <si>
    <t>hants.gov.uk</t>
  </si>
  <si>
    <t>E10000014</t>
  </si>
  <si>
    <t>CRF190729</t>
  </si>
  <si>
    <t>Community Engagement for Household and Community Energy Scheme Development in Hampshire</t>
  </si>
  <si>
    <t>kent.gov.uk</t>
  </si>
  <si>
    <t>E10000016</t>
  </si>
  <si>
    <t>CRF765323</t>
  </si>
  <si>
    <t>Breaking Barriers - Inclusive Employabilit</t>
  </si>
  <si>
    <t>A</t>
  </si>
  <si>
    <t>West Midlands</t>
  </si>
  <si>
    <t>wmca.org.uk</t>
  </si>
  <si>
    <t>E11000005</t>
  </si>
  <si>
    <t>CRF380972</t>
  </si>
  <si>
    <t>Black Country 50 plus partnership</t>
  </si>
  <si>
    <t xml:space="preserve">Ards and North Down </t>
  </si>
  <si>
    <t>CRF906649</t>
  </si>
  <si>
    <t>Black Country Talent Match</t>
  </si>
  <si>
    <t>East Midlands</t>
  </si>
  <si>
    <t>leicester.gov.uk</t>
  </si>
  <si>
    <t>E06000016</t>
  </si>
  <si>
    <t>CRF964957</t>
  </si>
  <si>
    <t>Leicester Community ESOL Project</t>
  </si>
  <si>
    <t>worcestershire.gov.uk</t>
  </si>
  <si>
    <t>E07000237</t>
  </si>
  <si>
    <t>CRF350164</t>
  </si>
  <si>
    <t>Made In Worcester Creative Collective</t>
  </si>
  <si>
    <t>South West</t>
  </si>
  <si>
    <t>devon.gov.uk</t>
  </si>
  <si>
    <t>E10000008</t>
  </si>
  <si>
    <t>CRF405858</t>
  </si>
  <si>
    <t>Blue &amp; Green Biosphere Natural Capital Accelerator (BGB)</t>
  </si>
  <si>
    <t>No Lead</t>
  </si>
  <si>
    <t>East Of England</t>
  </si>
  <si>
    <t>hertfordshire.gov.uk</t>
  </si>
  <si>
    <t>Derry City and Strabane</t>
  </si>
  <si>
    <t>E10000015</t>
  </si>
  <si>
    <t>CRF876602</t>
  </si>
  <si>
    <t>Driving creative innovation and culture-led regeneration through the film industry</t>
  </si>
  <si>
    <t>Business</t>
  </si>
  <si>
    <t>westofengland-ca.gov.uk</t>
  </si>
  <si>
    <t>Fermanagh and Omagh</t>
  </si>
  <si>
    <t>E47000009</t>
  </si>
  <si>
    <t>CRF126194</t>
  </si>
  <si>
    <t>Futureproof: scaling up (expanding the market and supply chain for low carbon housing retrofit in the West of England)</t>
  </si>
  <si>
    <t>Skills</t>
  </si>
  <si>
    <t>aberdeenshire.gov.uk</t>
  </si>
  <si>
    <t xml:space="preserve">Mid and East Antrim </t>
  </si>
  <si>
    <t>S12000034</t>
  </si>
  <si>
    <t>CRF450056</t>
  </si>
  <si>
    <t>Elevator Entrepreneurial Ecosystem (E3: Aberdeenshire)</t>
  </si>
  <si>
    <t>clacks.gov.uk</t>
  </si>
  <si>
    <t>Armagh City, Banbridge and Craigavon</t>
  </si>
  <si>
    <t>S12000005</t>
  </si>
  <si>
    <t>CRF664241</t>
  </si>
  <si>
    <t>Addressing Multiple Barriers to Employment: A Pre-Employability Pilot in Clackmannanshire</t>
  </si>
  <si>
    <t>fife.gov.uk</t>
  </si>
  <si>
    <t>S12000047</t>
  </si>
  <si>
    <t>CRF271620</t>
  </si>
  <si>
    <t>Heart, Mind %26 Soul</t>
  </si>
  <si>
    <t>southlanarkshire.gov.uk</t>
  </si>
  <si>
    <t>S12000029</t>
  </si>
  <si>
    <t>CRF837035</t>
  </si>
  <si>
    <t>Elevatingâ€¯South Lanarkshire</t>
  </si>
  <si>
    <t>North West</t>
  </si>
  <si>
    <t>greatermanchester-ca.gov.uk</t>
  </si>
  <si>
    <t>E08000003</t>
  </si>
  <si>
    <t>CRF270377</t>
  </si>
  <si>
    <t>Hidden Talent</t>
  </si>
  <si>
    <t>suffolk.gov.uk</t>
  </si>
  <si>
    <t>E10000029</t>
  </si>
  <si>
    <t>CRF79545</t>
  </si>
  <si>
    <t>Enabling Self Employment in Suffolk</t>
  </si>
  <si>
    <t>Wales</t>
  </si>
  <si>
    <t>CAERPHILLY.GOV.UK</t>
  </si>
  <si>
    <t>W06000018</t>
  </si>
  <si>
    <t>CRF78850</t>
  </si>
  <si>
    <t>THE LIFE YOU WANT'</t>
  </si>
  <si>
    <t>essex.gov.uk</t>
  </si>
  <si>
    <t>E10000012</t>
  </si>
  <si>
    <t>CRF569701</t>
  </si>
  <si>
    <t>Essex IAG Connect</t>
  </si>
  <si>
    <t>North East</t>
  </si>
  <si>
    <t>gateshead.gov.uk</t>
  </si>
  <si>
    <t>E08000037</t>
  </si>
  <si>
    <t>CRF926218</t>
  </si>
  <si>
    <t>FUTURE YOU</t>
  </si>
  <si>
    <t>somerset.gov.uk</t>
  </si>
  <si>
    <t>E10000027</t>
  </si>
  <si>
    <t>CRF256939</t>
  </si>
  <si>
    <t>Somerset Retrofit Accelerator (pilot project)</t>
  </si>
  <si>
    <t>CRF130276</t>
  </si>
  <si>
    <t>Skills for Green Jobs and Entrepreneurship</t>
  </si>
  <si>
    <t>activecommunities.org.uk</t>
  </si>
  <si>
    <t>Leeds
Wakefield
Kirklees
Calderdale
Bradford</t>
  </si>
  <si>
    <t>N09000003</t>
  </si>
  <si>
    <t>CRF611854</t>
  </si>
  <si>
    <t>I.C.A.N. Project</t>
  </si>
  <si>
    <t>northlan.gov.uk</t>
  </si>
  <si>
    <t xml:space="preserve">Newry, Mourne and Down </t>
  </si>
  <si>
    <t>S12000050</t>
  </si>
  <si>
    <t>CRF720863</t>
  </si>
  <si>
    <t>Elevator Entrepreneurial Ecosystem: E3 North Lanarkshire</t>
  </si>
  <si>
    <t>CRF648526</t>
  </si>
  <si>
    <t>Bridge the Gap</t>
  </si>
  <si>
    <t>highland.gov.uk</t>
  </si>
  <si>
    <t>S12000017</t>
  </si>
  <si>
    <t>CRF891359</t>
  </si>
  <si>
    <t>Community Jobs Scotland Intergenerational Pilot</t>
  </si>
  <si>
    <t>torfaen.gov.uk</t>
  </si>
  <si>
    <t>W06000020</t>
  </si>
  <si>
    <t>CRF909484</t>
  </si>
  <si>
    <t>CELT (Connect, Engage, Listen, Transform)</t>
  </si>
  <si>
    <t>cambridgeshirepeterborough-ca.gov.uk</t>
  </si>
  <si>
    <t>E47000008</t>
  </si>
  <si>
    <t>CRF103894</t>
  </si>
  <si>
    <t>Start and Grow</t>
  </si>
  <si>
    <t>n-somerset.gov.uk</t>
  </si>
  <si>
    <t>E06000024</t>
  </si>
  <si>
    <t>CRF656786</t>
  </si>
  <si>
    <t>Enabling Thriving Places in North Somerset</t>
  </si>
  <si>
    <t>Oxfordshire.gov.uk</t>
  </si>
  <si>
    <t>Causeway Coast and Glens</t>
  </si>
  <si>
    <t>E10000025</t>
  </si>
  <si>
    <t>CRF16456</t>
  </si>
  <si>
    <t>The Energy Solutions Oxfordshire Project (The ESOx Project)</t>
  </si>
  <si>
    <t>CRF850875</t>
  </si>
  <si>
    <t>No_Code</t>
  </si>
  <si>
    <t>eastlothian.gov.uk</t>
  </si>
  <si>
    <t>S12000010</t>
  </si>
  <si>
    <t>CRF925549</t>
  </si>
  <si>
    <t>SOLE (Supporting Our Local Economy) rollout for East Lothian</t>
  </si>
  <si>
    <t>CRF525551</t>
  </si>
  <si>
    <t>Bridgwater Carnival Workshops Design %26 Feasibility</t>
  </si>
  <si>
    <t>sunderland.gov.uk</t>
  </si>
  <si>
    <t>E08000024</t>
  </si>
  <si>
    <t>CRF90474</t>
  </si>
  <si>
    <t>Strengthening the Sunderland Voluntary and Community Sector through the growth of skills and employment pathways for the sector.</t>
  </si>
  <si>
    <t>carmarthenshire.gov.uk</t>
  </si>
  <si>
    <t>W06000010</t>
  </si>
  <si>
    <t>CRF387359</t>
  </si>
  <si>
    <t>Enterprise Carmarthenshire</t>
  </si>
  <si>
    <t>CRF667693</t>
  </si>
  <si>
    <t>Canterbury and Folkestone and Hythe Skills Renewa</t>
  </si>
  <si>
    <t>Yorkshire &amp; Humber</t>
  </si>
  <si>
    <t>Sheffieldcityregion.org.uk</t>
  </si>
  <si>
    <t>E08000019</t>
  </si>
  <si>
    <t>CRF359360</t>
  </si>
  <si>
    <t>Levelling Up Futures in Sheffield (LUFiS)</t>
  </si>
  <si>
    <t>warwickshire.gov.uk</t>
  </si>
  <si>
    <t>E10000031</t>
  </si>
  <si>
    <t>CRF813182</t>
  </si>
  <si>
    <t>SWITCH</t>
  </si>
  <si>
    <t>edinburgh.gov.uk</t>
  </si>
  <si>
    <t>S12000036</t>
  </si>
  <si>
    <t>CRF333873</t>
  </si>
  <si>
    <t>Positive Pathways</t>
  </si>
  <si>
    <t>blackpool.gov.uk</t>
  </si>
  <si>
    <t>E06000009</t>
  </si>
  <si>
    <t>CRF517348</t>
  </si>
  <si>
    <t>Ready for Work</t>
  </si>
  <si>
    <t>CRF438235</t>
  </si>
  <si>
    <t>She Inspired Business Playbox</t>
  </si>
  <si>
    <t>cardiff.gov.uk</t>
  </si>
  <si>
    <t>W06000015</t>
  </si>
  <si>
    <t>CRF538354</t>
  </si>
  <si>
    <t>Enterprise Cardiff</t>
  </si>
  <si>
    <t>CRF285277</t>
  </si>
  <si>
    <t>TRANSFORM - TRaining ANd Skills FOR Manchester - providing local people with local opportunities.</t>
  </si>
  <si>
    <t>norfolk.gov.uk</t>
  </si>
  <si>
    <t>E10000020</t>
  </si>
  <si>
    <t>CRF41160</t>
  </si>
  <si>
    <t>Enabling Self Employment in Norfolk</t>
  </si>
  <si>
    <t>northnorthants.gov.uk</t>
  </si>
  <si>
    <t>E06000061</t>
  </si>
  <si>
    <t>CRF428855</t>
  </si>
  <si>
    <t>Green Recovery and Innovation programme</t>
  </si>
  <si>
    <t>CRF297778</t>
  </si>
  <si>
    <t>Unlocking Somerset Prosperity</t>
  </si>
  <si>
    <t>C</t>
  </si>
  <si>
    <t>argyll-bute.gov.uk</t>
  </si>
  <si>
    <t>S12000035</t>
  </si>
  <si>
    <t>CRF890215</t>
  </si>
  <si>
    <t>The Seaweed Academy</t>
  </si>
  <si>
    <t>falkirk.gov.uk</t>
  </si>
  <si>
    <t>S12000014</t>
  </si>
  <si>
    <t>CRF489265</t>
  </si>
  <si>
    <t>Falkirk Food Futures</t>
  </si>
  <si>
    <t>herefordshire.gov.uk</t>
  </si>
  <si>
    <t>E06000019</t>
  </si>
  <si>
    <t>CRF327067</t>
  </si>
  <si>
    <t>People with Disabilities Employability and Enterprise Project (Herefordshire Project)</t>
  </si>
  <si>
    <t>leonardcheshire.org</t>
  </si>
  <si>
    <t>CRF99021</t>
  </si>
  <si>
    <t>Inclusive Workforce</t>
  </si>
  <si>
    <t>cne-siar.gov.uk</t>
  </si>
  <si>
    <t>S12000013</t>
  </si>
  <si>
    <t>CRF903082</t>
  </si>
  <si>
    <t>Port of Ness Harbour Redevelopment</t>
  </si>
  <si>
    <t>CRF626646</t>
  </si>
  <si>
    <t>New-U in the Community</t>
  </si>
  <si>
    <t>westyorks-ca.gov.uk</t>
  </si>
  <si>
    <t>E11000006</t>
  </si>
  <si>
    <t>CRF969261</t>
  </si>
  <si>
    <t>Healthier Working Futures</t>
  </si>
  <si>
    <t>CRF448427</t>
  </si>
  <si>
    <t>Participation in the Arts and Creative Economy (PACE)</t>
  </si>
  <si>
    <t>pembrokeshire.gov.uk</t>
  </si>
  <si>
    <t>W06000009</t>
  </si>
  <si>
    <t>CRF949165</t>
  </si>
  <si>
    <t>Passion %26 Parking at Freshwater West â€“ working together for a sustainable future</t>
  </si>
  <si>
    <t>denbighshire.gov.uk</t>
  </si>
  <si>
    <t>W06000004</t>
  </si>
  <si>
    <t>CRF368625</t>
  </si>
  <si>
    <t>READY</t>
  </si>
  <si>
    <t>CRF311297</t>
  </si>
  <si>
    <t>Pathways to Diagnostics Trailblazer</t>
  </si>
  <si>
    <t>Lisburn and Castlereagh</t>
  </si>
  <si>
    <t>CRF714802</t>
  </si>
  <si>
    <t>Swale and Ashford Skills Renewal</t>
  </si>
  <si>
    <t>liverpoolcityregion-ca.gov.uk</t>
  </si>
  <si>
    <t>E08000012</t>
  </si>
  <si>
    <t>CRF771387</t>
  </si>
  <si>
    <t>St Helens Pathways into Employment</t>
  </si>
  <si>
    <t>CRF773334</t>
  </si>
  <si>
    <t>YES (Youth Enterprise Scheme) Project</t>
  </si>
  <si>
    <t>CRF272861</t>
  </si>
  <si>
    <t>Digital Devon</t>
  </si>
  <si>
    <t>CRF842804</t>
  </si>
  <si>
    <t>Growing Green: A net-zero innovation pathway for micro and SME businesses</t>
  </si>
  <si>
    <t>Norfolk</t>
  </si>
  <si>
    <t>CRF434553</t>
  </si>
  <si>
    <t>Net Zero Norfolk - Sustainable Travel Network</t>
  </si>
  <si>
    <t>CRF754214</t>
  </si>
  <si>
    <t>Progression to Apprenticeships (P2A)</t>
  </si>
  <si>
    <t>CRF762699</t>
  </si>
  <si>
    <t>The Skill Mill in Norfolk</t>
  </si>
  <si>
    <t>CRF362432</t>
  </si>
  <si>
    <t>Energy Solutions at Hethel</t>
  </si>
  <si>
    <t>northlincs.gov.uk</t>
  </si>
  <si>
    <t>North Lincolnshire</t>
  </si>
  <si>
    <t>E06000013</t>
  </si>
  <si>
    <t>CRF16114</t>
  </si>
  <si>
    <t>Reconnect</t>
  </si>
  <si>
    <t>North Somerset</t>
  </si>
  <si>
    <t>CRF348918</t>
  </si>
  <si>
    <t>North Somerset Community Hubs</t>
  </si>
  <si>
    <t>plymouth.gov.uk</t>
  </si>
  <si>
    <t>Plymouth</t>
  </si>
  <si>
    <t>E06000026</t>
  </si>
  <si>
    <t>CRF774196</t>
  </si>
  <si>
    <t>Plymouth Sound National Marine Park (NMP)</t>
  </si>
  <si>
    <t>west-dunbarton.gov.uk</t>
  </si>
  <si>
    <t>West Dunbartonshire</t>
  </si>
  <si>
    <t>S12000039</t>
  </si>
  <si>
    <t>CRF959427</t>
  </si>
  <si>
    <t>WEST CARE ACADEMY</t>
  </si>
  <si>
    <t>bridgend.gov.uk</t>
  </si>
  <si>
    <t>Bridgend</t>
  </si>
  <si>
    <t>W06000013</t>
  </si>
  <si>
    <t>CRF816598</t>
  </si>
  <si>
    <t>Enterprise Bridgend</t>
  </si>
  <si>
    <t>ceredigion.gov.uk</t>
  </si>
  <si>
    <t>Ceredigion</t>
  </si>
  <si>
    <t>W06000008</t>
  </si>
  <si>
    <t>CRF226666</t>
  </si>
  <si>
    <t>Canolfan Tir Glas</t>
  </si>
  <si>
    <t>monmouthshire.gov.uk</t>
  </si>
  <si>
    <t>Monmouthshire</t>
  </si>
  <si>
    <t>W06000021</t>
  </si>
  <si>
    <t>CRF446216</t>
  </si>
  <si>
    <t>iConnect</t>
  </si>
  <si>
    <t>Denbighshire</t>
  </si>
  <si>
    <t>CRF146397</t>
  </si>
  <si>
    <t>Digital Manufacturing Support Cymru Programme (DIMAS Programme)</t>
  </si>
  <si>
    <t>buckinghamshire.gov.uk</t>
  </si>
  <si>
    <t>Buckinghamshire</t>
  </si>
  <si>
    <t>E06000060</t>
  </si>
  <si>
    <t>CRF538918</t>
  </si>
  <si>
    <t>Tool Up mentoring into employment programme</t>
  </si>
  <si>
    <t>york.gov.uk</t>
  </si>
  <si>
    <t>York</t>
  </si>
  <si>
    <t>E06000014</t>
  </si>
  <si>
    <t>CRF726959</t>
  </si>
  <si>
    <t>Archaeology On Prescription</t>
  </si>
  <si>
    <t>London</t>
  </si>
  <si>
    <t>london.gov.uk</t>
  </si>
  <si>
    <t>Greater London Authority</t>
  </si>
  <si>
    <t>E13000001</t>
  </si>
  <si>
    <t>CRF231259</t>
  </si>
  <si>
    <t>Green Skills, Green Jobs (expanding employment support into Green Industries)</t>
  </si>
  <si>
    <t>scilly.gov.uk</t>
  </si>
  <si>
    <t>Isles of Scilly</t>
  </si>
  <si>
    <t>E06000053</t>
  </si>
  <si>
    <t>CRF404267</t>
  </si>
  <si>
    <t>New Cultural Centre for the Isles of Scilly</t>
  </si>
  <si>
    <t>Kent</t>
  </si>
  <si>
    <t>CRF579201</t>
  </si>
  <si>
    <t>Kent and Medway Partnership for Enterprise, Food and Health</t>
  </si>
  <si>
    <t>Sunderland</t>
  </si>
  <si>
    <t>CRF928320</t>
  </si>
  <si>
    <t>Community Renewal Grants</t>
  </si>
  <si>
    <t>Warwickshire</t>
  </si>
  <si>
    <t>CRF661986</t>
  </si>
  <si>
    <t>Business Futures</t>
  </si>
  <si>
    <t>North Lanarkshire</t>
  </si>
  <si>
    <t>CRF377236</t>
  </si>
  <si>
    <t>Airdrie Central Community Engagement Project</t>
  </si>
  <si>
    <t>pkc.gov.uk</t>
  </si>
  <si>
    <t>Perth and Kinross</t>
  </si>
  <si>
    <t>S12000048</t>
  </si>
  <si>
    <t>CRF480587</t>
  </si>
  <si>
    <t>Cyber Security Neurodiversity Skills Development Programme</t>
  </si>
  <si>
    <t>eastsussex.gov.uk</t>
  </si>
  <si>
    <t>East Sussex</t>
  </si>
  <si>
    <t>E10000011</t>
  </si>
  <si>
    <t>CRF848992</t>
  </si>
  <si>
    <t>Minding the Gaps</t>
  </si>
  <si>
    <t>CRF333693</t>
  </si>
  <si>
    <t>Employment and Support Hub - Canterbury and Thanet</t>
  </si>
  <si>
    <t>lincolnshire.gov.uk</t>
  </si>
  <si>
    <t>Lincolnshire</t>
  </si>
  <si>
    <t>E10000019</t>
  </si>
  <si>
    <t>CRF335250</t>
  </si>
  <si>
    <t>Feasibility Study - Care working practices and barriers for recruitment and retention in Boston and the East of Lincolnshire</t>
  </si>
  <si>
    <t>northoftyne-ca.gov.uk</t>
  </si>
  <si>
    <t>North of Tyne</t>
  </si>
  <si>
    <t>E47000011</t>
  </si>
  <si>
    <t>CRF256796</t>
  </si>
  <si>
    <t>NEW START - Strengthening the North East's Foundational Economy through innovative employability measures</t>
  </si>
  <si>
    <t>North Northamptonshire</t>
  </si>
  <si>
    <t>CRF344254</t>
  </si>
  <si>
    <t>In2work</t>
  </si>
  <si>
    <t>stoke.gov.uk</t>
  </si>
  <si>
    <t>Stoke-on-Trent</t>
  </si>
  <si>
    <t>E06000021</t>
  </si>
  <si>
    <t>CRF500005</t>
  </si>
  <si>
    <t>CRF427833</t>
  </si>
  <si>
    <t>Works+ (A Employment Support Pilot)</t>
  </si>
  <si>
    <t>Fife</t>
  </si>
  <si>
    <t>CRF410416</t>
  </si>
  <si>
    <t>Feasibility Study: Roome Bay Visitor Centre, Crail, Fife</t>
  </si>
  <si>
    <t>valeofglamorgan.gov.uk</t>
  </si>
  <si>
    <t>Vale of Glamorgan</t>
  </si>
  <si>
    <t>W06000014</t>
  </si>
  <si>
    <t>CRF875548</t>
  </si>
  <si>
    <t>Enterprise Vale</t>
  </si>
  <si>
    <t>CRF643208</t>
  </si>
  <si>
    <t>Building back better for the Tourism &amp; Hospitality sector in Buckinghamshire (3BTHB)</t>
  </si>
  <si>
    <t>derbyshire.gov.uk</t>
  </si>
  <si>
    <t>Derbyshire</t>
  </si>
  <si>
    <t>E10000007</t>
  </si>
  <si>
    <t>CRF273198</t>
  </si>
  <si>
    <t>Derbyshire Accelerator</t>
  </si>
  <si>
    <t>Devon</t>
  </si>
  <si>
    <t>CRF103045</t>
  </si>
  <si>
    <t>Devon Enterprise Support Programme for Social Enterprises (DEPS)</t>
  </si>
  <si>
    <t>CRF484086</t>
  </si>
  <si>
    <t>Promoting Innovation &amp; Entrepreneurship</t>
  </si>
  <si>
    <t>CRF245743</t>
  </si>
  <si>
    <t>Devon Agri-Tech Accelerator (DATA)</t>
  </si>
  <si>
    <t>CRF411877</t>
  </si>
  <si>
    <t>Devon Start and Grow</t>
  </si>
  <si>
    <t>CRF811498</t>
  </si>
  <si>
    <t>The Eden Grounds</t>
  </si>
  <si>
    <t>CRF799777</t>
  </si>
  <si>
    <t>Hastings 2066 - An Augmented Town and its Digital Twin.</t>
  </si>
  <si>
    <t>CRF288660</t>
  </si>
  <si>
    <t>Theâ€¯Innovation Mastersâ€¯Programme</t>
  </si>
  <si>
    <t>Essex</t>
  </si>
  <si>
    <t>CRF205112</t>
  </si>
  <si>
    <t>Digital Skills Transformation for Essex's High Streets</t>
  </si>
  <si>
    <t>Gateshead</t>
  </si>
  <si>
    <t>CRF383058</t>
  </si>
  <si>
    <t>National Centre for Immersive Technologies (NCIT) Pilot Programme</t>
  </si>
  <si>
    <t>CRF769726</t>
  </si>
  <si>
    <t>Gateshead Riverside Partnership</t>
  </si>
  <si>
    <t>CRF891088</t>
  </si>
  <si>
    <t>No Wrong Door' - integrating skills and employment to help Londoners into good work</t>
  </si>
  <si>
    <t>Manchester</t>
  </si>
  <si>
    <t>CRF911414</t>
  </si>
  <si>
    <t>Breaking Digital Barriers: A Pathway to Digital Employability for Greater Manchester</t>
  </si>
  <si>
    <t>Herefordshire, County of</t>
  </si>
  <si>
    <t>CRF215025</t>
  </si>
  <si>
    <t>Herefordshire Council: Digital Skills Transformation for the High Street</t>
  </si>
  <si>
    <t>hullcc.gov.uk</t>
  </si>
  <si>
    <t>Kingston upon Hull, City of</t>
  </si>
  <si>
    <t>E06000010</t>
  </si>
  <si>
    <t>CRF180156</t>
  </si>
  <si>
    <t>Pathways into Construction</t>
  </si>
  <si>
    <t>lancashire.gov.uk</t>
  </si>
  <si>
    <t>Lancashire</t>
  </si>
  <si>
    <t>E10000017</t>
  </si>
  <si>
    <t>CRF775262</t>
  </si>
  <si>
    <t>Building Lancashire</t>
  </si>
  <si>
    <t>Leicester</t>
  </si>
  <si>
    <t>CRF159104</t>
  </si>
  <si>
    <t>East Midlands Accelerator - Leicester City</t>
  </si>
  <si>
    <t>Liverpool</t>
  </si>
  <si>
    <t>CRF986724</t>
  </si>
  <si>
    <t>'Bounce Back' - Skills for Jobs</t>
  </si>
  <si>
    <t>nelincs.gov.uk</t>
  </si>
  <si>
    <t>North East Lincolnshire</t>
  </si>
  <si>
    <t>E06000012</t>
  </si>
  <si>
    <t>CRF530588</t>
  </si>
  <si>
    <t>UK Food Valley Pilot (Seafood Sector)</t>
  </si>
  <si>
    <t>CRF251898</t>
  </si>
  <si>
    <t>Aspire to Progress</t>
  </si>
  <si>
    <t>CRF520676</t>
  </si>
  <si>
    <t>Breaking Barriers through Digital Skills; A Pathway to Digital Employability for the North East</t>
  </si>
  <si>
    <t>CRF301403</t>
  </si>
  <si>
    <t>The Skill Mill</t>
  </si>
  <si>
    <t>CRF37787</t>
  </si>
  <si>
    <t>Greenway and River Ise, Green Infrastucture Feasibility Study</t>
  </si>
  <si>
    <t>nottinghamcity.gov.uk</t>
  </si>
  <si>
    <t>Nottingham</t>
  </si>
  <si>
    <t>E06000018</t>
  </si>
  <si>
    <t>CRF806416</t>
  </si>
  <si>
    <t>East Midlands Accelerator - Nottingham City</t>
  </si>
  <si>
    <t>nottscc.gov.uk</t>
  </si>
  <si>
    <t>Nottinghamshire</t>
  </si>
  <si>
    <t>E10000024</t>
  </si>
  <si>
    <t>CRF209458</t>
  </si>
  <si>
    <t>East Midlands Accelerator - Nottinghamshire</t>
  </si>
  <si>
    <t>portsmouthcc.gov.uk</t>
  </si>
  <si>
    <t>Portsmouth</t>
  </si>
  <si>
    <t>E06000044</t>
  </si>
  <si>
    <t>CRF929767</t>
  </si>
  <si>
    <t>Portsmouth Start and Grow (working title)</t>
  </si>
  <si>
    <t>Sheffield</t>
  </si>
  <si>
    <t>CRF352890</t>
  </si>
  <si>
    <t>Decarbonising Doncaster</t>
  </si>
  <si>
    <t>CRF225047</t>
  </si>
  <si>
    <t>YES (Youth Employment and Skills) Consortium</t>
  </si>
  <si>
    <t>Suffolk</t>
  </si>
  <si>
    <t>CRF628324</t>
  </si>
  <si>
    <t>Stratify': Development of Skills, Training and Employment offer for disadvantaged and marginalised Young People, including those with SEND</t>
  </si>
  <si>
    <t>None</t>
  </si>
  <si>
    <t>CRF389628</t>
  </si>
  <si>
    <t>The Wolverhampton VCS Partnership</t>
  </si>
  <si>
    <t>CRF834600</t>
  </si>
  <si>
    <t>Digital Future: A Community Digital Inclusion Pathway for the West Midlands</t>
  </si>
  <si>
    <t>West Yorkshire</t>
  </si>
  <si>
    <t>CRF469950</t>
  </si>
  <si>
    <t>Go Green' A Curriculum for the future</t>
  </si>
  <si>
    <t>Argyll and Bute</t>
  </si>
  <si>
    <t>CRF739214</t>
  </si>
  <si>
    <t>MACC Hydrogen Futures Viability study</t>
  </si>
  <si>
    <t>dundeecity.gov.uk</t>
  </si>
  <si>
    <t>Dundee City</t>
  </si>
  <si>
    <t>S12000042</t>
  </si>
  <si>
    <t>CRF189637</t>
  </si>
  <si>
    <t>Elevator Enterprising Communities: Dundee</t>
  </si>
  <si>
    <t>CRF231077</t>
  </si>
  <si>
    <t>Cowork Local (Denbighshire)</t>
  </si>
  <si>
    <t>powys.gov.uk</t>
  </si>
  <si>
    <t>Powys</t>
  </si>
  <si>
    <t>W06000023</t>
  </si>
  <si>
    <t>CRF748537</t>
  </si>
  <si>
    <t>Green Heart of Wales/Zero Carbon Mid Wales</t>
  </si>
  <si>
    <t>swansea.gov.uk</t>
  </si>
  <si>
    <t>Swansea</t>
  </si>
  <si>
    <t>W06000011</t>
  </si>
  <si>
    <t>CRF217771</t>
  </si>
  <si>
    <t>Cowork Local (Swansea)</t>
  </si>
  <si>
    <t>CRF645869</t>
  </si>
  <si>
    <t>Cowork Local (Vale of Glamorgan)</t>
  </si>
  <si>
    <t>Pembrokeshire</t>
  </si>
  <si>
    <t>CRF312794</t>
  </si>
  <si>
    <t>Climate Adaptation - Addressing climate risks in Pembrokeshire's Communities</t>
  </si>
  <si>
    <t>CRF968750</t>
  </si>
  <si>
    <t>Better Futures Project</t>
  </si>
  <si>
    <t>CRF914295</t>
  </si>
  <si>
    <t>Ability not Disability â€“ co-designing an employment pathway</t>
  </si>
  <si>
    <t>Hertfordshire</t>
  </si>
  <si>
    <t>CRF914415</t>
  </si>
  <si>
    <t>Hertfordshire Opportunity Generator</t>
  </si>
  <si>
    <t>CRF841279</t>
  </si>
  <si>
    <t>CPO &amp; CatZero - Inclusion into Employment Programme</t>
  </si>
  <si>
    <t>CRF828127</t>
  </si>
  <si>
    <t>North Somerset Works Together</t>
  </si>
  <si>
    <t>Somerset</t>
  </si>
  <si>
    <t>CRF552434</t>
  </si>
  <si>
    <t>Partnership College</t>
  </si>
  <si>
    <t>CRF704388</t>
  </si>
  <si>
    <t>The Warwickshire Brighter Futures Project</t>
  </si>
  <si>
    <t>brysongroup.org</t>
  </si>
  <si>
    <t>CRF987338</t>
  </si>
  <si>
    <t>Thriving Communities</t>
  </si>
  <si>
    <t>blackburn.gov.uk</t>
  </si>
  <si>
    <t>E06000008</t>
  </si>
  <si>
    <t>CRF757601</t>
  </si>
  <si>
    <t>Pennine Lancashire Linear Park Pilot, Blackburn</t>
  </si>
  <si>
    <t>CRF770547</t>
  </si>
  <si>
    <t>Blackpool Youth Hub</t>
  </si>
  <si>
    <t>CRF305998</t>
  </si>
  <si>
    <t>Street Life: using York's historic High Streets as heritage catalysts for community renewal</t>
  </si>
  <si>
    <t>CRF905881</t>
  </si>
  <si>
    <t>Devon Elevation Fund (DEF)</t>
  </si>
  <si>
    <t>CRF274778</t>
  </si>
  <si>
    <t>Harlow College %26 Enable East Skills Pilot</t>
  </si>
  <si>
    <t>CRF112114</t>
  </si>
  <si>
    <t>Good Work Camden</t>
  </si>
  <si>
    <t>CRF329118</t>
  </si>
  <si>
    <t>Green Economy Employment</t>
  </si>
  <si>
    <t>CRF3492</t>
  </si>
  <si>
    <t>Roots of Opportunity</t>
  </si>
  <si>
    <t>CRF222883</t>
  </si>
  <si>
    <t>Net Zero Pathway for Change</t>
  </si>
  <si>
    <t>CRF295926</t>
  </si>
  <si>
    <t>Leicester Textiles Renewal</t>
  </si>
  <si>
    <t>CRF203516</t>
  </si>
  <si>
    <t>Clean, Green and Advanced Manufacturing Skills for the Future</t>
  </si>
  <si>
    <t>CRF423471</t>
  </si>
  <si>
    <t>NCC Construction and Evnironment SKills Hub</t>
  </si>
  <si>
    <t>CRF813988</t>
  </si>
  <si>
    <t>Volunteer It Yourself</t>
  </si>
  <si>
    <t>CRF993300</t>
  </si>
  <si>
    <t>Construction Skills Programme</t>
  </si>
  <si>
    <t>CRF920138</t>
  </si>
  <si>
    <t>CRF271192</t>
  </si>
  <si>
    <t>CRF182716</t>
  </si>
  <si>
    <t>Enabling XR Enterprise (eXRe): Creating skills, boosting Communities and benefitting Visitor and Cultural Economy.</t>
  </si>
  <si>
    <t>CRF848448</t>
  </si>
  <si>
    <t>Engage Somerset</t>
  </si>
  <si>
    <t>southend.gov.uk</t>
  </si>
  <si>
    <t>Southend-on-Sea</t>
  </si>
  <si>
    <t>E06000033</t>
  </si>
  <si>
    <t>CRF378849</t>
  </si>
  <si>
    <t>Anchoring the Southend 2050 ambition</t>
  </si>
  <si>
    <t>staffordshire.gov.uk</t>
  </si>
  <si>
    <t>Staffordshire</t>
  </si>
  <si>
    <t>E10000028</t>
  </si>
  <si>
    <t>CRF698423</t>
  </si>
  <si>
    <t>Innovation and Productivity Pathfinder</t>
  </si>
  <si>
    <t>CRF693084</t>
  </si>
  <si>
    <t>Innovate for Good</t>
  </si>
  <si>
    <t>teesvalley-ca.gov.uk</t>
  </si>
  <si>
    <t>Tees Valley</t>
  </si>
  <si>
    <t>E47000006</t>
  </si>
  <si>
    <t>CRF763111</t>
  </si>
  <si>
    <t>Tees Valley Business Challenge</t>
  </si>
  <si>
    <t>tda.uk.net</t>
  </si>
  <si>
    <t>Torbay</t>
  </si>
  <si>
    <t>E06000027</t>
  </si>
  <si>
    <t>CRF386470</t>
  </si>
  <si>
    <t>Enriching Lives, Building Communities</t>
  </si>
  <si>
    <t>CRF320280</t>
  </si>
  <si>
    <t>Torbay Skills Renewal</t>
  </si>
  <si>
    <t>CRF651402</t>
  </si>
  <si>
    <t>Coventry Creative Growth and Cultural Tourism Recovery Programme</t>
  </si>
  <si>
    <t>unloc.ltd</t>
  </si>
  <si>
    <t>CRF356987</t>
  </si>
  <si>
    <t>Voice For Locals' A Post-Covid Small Business Success Program</t>
  </si>
  <si>
    <t>Aberdeenshire</t>
  </si>
  <si>
    <t>CRF88475</t>
  </si>
  <si>
    <t>Transition Ready North Aberdeenshire</t>
  </si>
  <si>
    <t>dumgal.gov.uk</t>
  </si>
  <si>
    <t>Dumfries and Galloway</t>
  </si>
  <si>
    <t>S12000006</t>
  </si>
  <si>
    <t>CRF144012</t>
  </si>
  <si>
    <t>Whithorn ReBuild and Whithorn School of Crafts</t>
  </si>
  <si>
    <t>north-ayrshire.gov.uk</t>
  </si>
  <si>
    <t>North Ayrshire</t>
  </si>
  <si>
    <t>S12000021</t>
  </si>
  <si>
    <t>CRF394160</t>
  </si>
  <si>
    <t>Islands Green Programme</t>
  </si>
  <si>
    <t>scotborders.gov.uk</t>
  </si>
  <si>
    <t>Scottish Borders</t>
  </si>
  <si>
    <t>S12000026</t>
  </si>
  <si>
    <t>CRF666327</t>
  </si>
  <si>
    <t>Attainment Through Archaeology and the 12 Towers of Rule</t>
  </si>
  <si>
    <t>CRF949507</t>
  </si>
  <si>
    <t>Mountain Biking in Sout of Scotland - Helping to deliver the European Capital of Mountain Biking</t>
  </si>
  <si>
    <t>CRF755957</t>
  </si>
  <si>
    <t>Reverb</t>
  </si>
  <si>
    <t>gwynedd.llyw.cymru</t>
  </si>
  <si>
    <t>Gwynedd</t>
  </si>
  <si>
    <t>W06000002</t>
  </si>
  <si>
    <t>CRF266631</t>
  </si>
  <si>
    <t>Llwybrau Mawddwy Cymru [Mawddwy Trails Wales]</t>
  </si>
  <si>
    <t>merthyr.gov.uk</t>
  </si>
  <si>
    <t>Merthyr Tydfil</t>
  </si>
  <si>
    <t>W06000024</t>
  </si>
  <si>
    <t>CRF382465</t>
  </si>
  <si>
    <t>Encouraging Enterprise</t>
  </si>
  <si>
    <t>CRF766889</t>
  </si>
  <si>
    <t>ESP - Enterprise &amp; Skills Pembrokeshire</t>
  </si>
  <si>
    <t>CRF566748</t>
  </si>
  <si>
    <t>Foundational Economy - Innovation in Procurement.</t>
  </si>
  <si>
    <t>CRF774318</t>
  </si>
  <si>
    <t>Mid Wales Challenge Led Launch Pad Series</t>
  </si>
  <si>
    <t>CRF743349</t>
  </si>
  <si>
    <t>Optimising carbon sequestration for community wealth building.</t>
  </si>
  <si>
    <t>CRF981691</t>
  </si>
  <si>
    <t>Nottingham Carbon Neutral Housing: Cost vs Carbon Retrofit Roadmap</t>
  </si>
  <si>
    <t>npt.gov.uk</t>
  </si>
  <si>
    <t>Neath Port Talbot</t>
  </si>
  <si>
    <t>W06000012</t>
  </si>
  <si>
    <t>CRF352537</t>
  </si>
  <si>
    <t>Next Steps - Employability Support and Work Experience</t>
  </si>
  <si>
    <t>CRF623434</t>
  </si>
  <si>
    <t>JOBSTART</t>
  </si>
  <si>
    <t>CRF258106</t>
  </si>
  <si>
    <t>Salford Employ</t>
  </si>
  <si>
    <t>CRF860661</t>
  </si>
  <si>
    <t>Building Properous Communities - Employability and Skills Support Programme</t>
  </si>
  <si>
    <t>CRF250747</t>
  </si>
  <si>
    <t>STEP-Up to..mobile outreach</t>
  </si>
  <si>
    <t>CRF941909</t>
  </si>
  <si>
    <t>Building Our Future</t>
  </si>
  <si>
    <t>Worcester</t>
  </si>
  <si>
    <t>CRF358159</t>
  </si>
  <si>
    <t>Worcestershire Wellbeing and Jobs</t>
  </si>
  <si>
    <t>kilcooleywomenscentre.co.uk</t>
  </si>
  <si>
    <t>N09000011</t>
  </si>
  <si>
    <t>CRF573541</t>
  </si>
  <si>
    <t>BE BEST' BUILDING the ECONOMY BANGOR ENTERPRISE SKILLS &amp; TRAINING</t>
  </si>
  <si>
    <t>east-ayrshire.gov.uk</t>
  </si>
  <si>
    <t>East Ayrshire</t>
  </si>
  <si>
    <t>S12000008</t>
  </si>
  <si>
    <t>CRF272058</t>
  </si>
  <si>
    <t>Support to Engage Project</t>
  </si>
  <si>
    <t>CRF185821</t>
  </si>
  <si>
    <t>Borders Employment Advice %26 Mentoring</t>
  </si>
  <si>
    <t>newport.gov.uk</t>
  </si>
  <si>
    <t>Newport</t>
  </si>
  <si>
    <t>W06000022</t>
  </si>
  <si>
    <t>CRF819568</t>
  </si>
  <si>
    <t>Young Enterprise Newport</t>
  </si>
  <si>
    <t>Cambridgeshire and Peterborough</t>
  </si>
  <si>
    <t>CRF602992</t>
  </si>
  <si>
    <t>Turning Point</t>
  </si>
  <si>
    <t>CRF591241</t>
  </si>
  <si>
    <t>Stronger Together</t>
  </si>
  <si>
    <t>CRF488386</t>
  </si>
  <si>
    <t>Innovation for Youth &amp; Community</t>
  </si>
  <si>
    <t>CRF911797</t>
  </si>
  <si>
    <t>Retrofit Skills and Business Accelerator</t>
  </si>
  <si>
    <t>dorsetcouncil.gov.uk</t>
  </si>
  <si>
    <t>Dorset</t>
  </si>
  <si>
    <t>E06000059</t>
  </si>
  <si>
    <t>CRF955072</t>
  </si>
  <si>
    <t>Enterprising Dorset</t>
  </si>
  <si>
    <t>CRF236895</t>
  </si>
  <si>
    <t>Investing in high-value and sustainable wine and cultural tourism to inform pan-Sussex growth as part of Global Britain</t>
  </si>
  <si>
    <t>CRF687085</t>
  </si>
  <si>
    <t>Harlow Local Procurement Portal</t>
  </si>
  <si>
    <t>CRF793915</t>
  </si>
  <si>
    <t>Planting the seeds for Growth in Tendring</t>
  </si>
  <si>
    <t>CRF695300</t>
  </si>
  <si>
    <t>Harlow %26 Tendring Retrofit Pipeline for Economic Renewal</t>
  </si>
  <si>
    <t>CRF114464</t>
  </si>
  <si>
    <t>Future Markets Acceleration Programme</t>
  </si>
  <si>
    <t>CRF462244</t>
  </si>
  <si>
    <t>Next Generation: Youth enterprise hub and start up bootcamp</t>
  </si>
  <si>
    <t>CRF149485</t>
  </si>
  <si>
    <t>Creative Futures</t>
  </si>
  <si>
    <t>CRF810567</t>
  </si>
  <si>
    <t>Unlocking Green Economy opportunities in the south of Newham</t>
  </si>
  <si>
    <t>CRF237863</t>
  </si>
  <si>
    <t>Start Up Vision</t>
  </si>
  <si>
    <t>CRF832953</t>
  </si>
  <si>
    <t>Rochdale New Pioneers Programme</t>
  </si>
  <si>
    <t>CRF881770</t>
  </si>
  <si>
    <t>From sparklers to brilliances</t>
  </si>
  <si>
    <t>CRF131775</t>
  </si>
  <si>
    <t>Community Wealth Building Together</t>
  </si>
  <si>
    <t>CRF456564</t>
  </si>
  <si>
    <t>STEM City</t>
  </si>
  <si>
    <t>CRF740439</t>
  </si>
  <si>
    <t>Building Back Better: Inclusive business support delivery for SME business support in Hertfordshire</t>
  </si>
  <si>
    <t>CRF759043</t>
  </si>
  <si>
    <t>Diversity House: Centre for Innovation and Development</t>
  </si>
  <si>
    <t>CRF999640</t>
  </si>
  <si>
    <t>The Innovation in Communities Project</t>
  </si>
  <si>
    <t>CRF145015</t>
  </si>
  <si>
    <t>Licence to Work Pathways</t>
  </si>
  <si>
    <t>medway.gov.uk</t>
  </si>
  <si>
    <t>Medway</t>
  </si>
  <si>
    <t>E06000035</t>
  </si>
  <si>
    <t>CRF56557</t>
  </si>
  <si>
    <t>Medway Together</t>
  </si>
  <si>
    <t>CRF259837</t>
  </si>
  <si>
    <t>Road to Net Zero Business Support Programme</t>
  </si>
  <si>
    <t>CRF823323</t>
  </si>
  <si>
    <t>Reignite</t>
  </si>
  <si>
    <t>CRF398881</t>
  </si>
  <si>
    <t>Keeping the wheels moving with Training in the Logistics sector.</t>
  </si>
  <si>
    <t>CRF777960</t>
  </si>
  <si>
    <t>Smarter Energy North East Lincolnshire</t>
  </si>
  <si>
    <t>CRF795607</t>
  </si>
  <si>
    <t>Supporting Business in North Somerset</t>
  </si>
  <si>
    <t>northyorks.gov.uk</t>
  </si>
  <si>
    <t>North Yorkshire County Council</t>
  </si>
  <si>
    <t>E10000023</t>
  </si>
  <si>
    <t>CRF671139</t>
  </si>
  <si>
    <t>Delivering a Carbon-Negative energy system in North Yorkshire</t>
  </si>
  <si>
    <t>CRF587150</t>
  </si>
  <si>
    <t>Sustainable Food Network North Northamptonshire</t>
  </si>
  <si>
    <t>CRF193659</t>
  </si>
  <si>
    <t>Knowledge Exchange for Better Business (KE4BB) (North Northamptonshire)</t>
  </si>
  <si>
    <t>westnorthants.gov.uk</t>
  </si>
  <si>
    <t>CRF412343</t>
  </si>
  <si>
    <t>Knowledge Exchange for Better Business (KE4BB) (West Northamptonshire)</t>
  </si>
  <si>
    <t>CRF817170</t>
  </si>
  <si>
    <t>Parish Asset Mapping - Northamptonshire Devolution Project</t>
  </si>
  <si>
    <t>CRF210736</t>
  </si>
  <si>
    <t>Newstart</t>
  </si>
  <si>
    <t>CRF403790</t>
  </si>
  <si>
    <t>CRF596193</t>
  </si>
  <si>
    <t>Stonehouse Union - investing in people, support and space</t>
  </si>
  <si>
    <t>CRF424927</t>
  </si>
  <si>
    <t>Decarbonisation skills support scheme</t>
  </si>
  <si>
    <t>CRF331803</t>
  </si>
  <si>
    <t>Anything's Possible, Rotherham!</t>
  </si>
  <si>
    <t>CRF287403</t>
  </si>
  <si>
    <t>Barnsley Central Area-Based Good Growth Pilot</t>
  </si>
  <si>
    <t>CRF764516</t>
  </si>
  <si>
    <t>Doncaster Progress: Pathways to Recovery</t>
  </si>
  <si>
    <t>CRF232079</t>
  </si>
  <si>
    <t>Doncaster Thrive: Pathway To Recovery</t>
  </si>
  <si>
    <t>CRF465288</t>
  </si>
  <si>
    <t>Social Enterprise Support Programme for Somerset (SEPS)</t>
  </si>
  <si>
    <t>CRF555038</t>
  </si>
  <si>
    <t>Southend Opportunities</t>
  </si>
  <si>
    <t>CRF78991</t>
  </si>
  <si>
    <t>Staffordshire Means Back to Business</t>
  </si>
  <si>
    <t>CRF481341</t>
  </si>
  <si>
    <t>Carbon Reduction and Sustainable Energy Creation Programme</t>
  </si>
  <si>
    <t>CRF496826</t>
  </si>
  <si>
    <t>SHARP - Sector Hub Action Research Project</t>
  </si>
  <si>
    <t>CRF430215</t>
  </si>
  <si>
    <t>Discover: Boosting Digital Inclusion in Stoke-on-Trent</t>
  </si>
  <si>
    <t>CRF109647</t>
  </si>
  <si>
    <t>Suffolk Road to Net Zero Business Support Programme</t>
  </si>
  <si>
    <t>CRF484496</t>
  </si>
  <si>
    <t>CRF499333</t>
  </si>
  <si>
    <t>REACT</t>
  </si>
  <si>
    <t>CRF483660</t>
  </si>
  <si>
    <t>Towards the Tees Valley Energy Transition - Residential Decarbonisation and Skills Analysis</t>
  </si>
  <si>
    <t>thurrock.gov.uk</t>
  </si>
  <si>
    <t>Thurrock</t>
  </si>
  <si>
    <t>E06000034</t>
  </si>
  <si>
    <t>CRF480588</t>
  </si>
  <si>
    <t>Thurrock Skills Recovery Programme</t>
  </si>
  <si>
    <t>CRF514344</t>
  </si>
  <si>
    <t>Chance Glassworks/Soho Foundry Regeneration</t>
  </si>
  <si>
    <t>West of England</t>
  </si>
  <si>
    <t>CRF413257</t>
  </si>
  <si>
    <t>Bath &amp; North East Somerset Social Enterprise Programme (BSEP)</t>
  </si>
  <si>
    <t>CRF162522</t>
  </si>
  <si>
    <t>South Gloucestershire Council Community Renewal Fund</t>
  </si>
  <si>
    <t>CRF272414</t>
  </si>
  <si>
    <t>Buck Wood Community Woodland Masterplan</t>
  </si>
  <si>
    <t>CRF135794</t>
  </si>
  <si>
    <t>A Better Future Post Covid: Empowering Communities in the Wakefield District</t>
  </si>
  <si>
    <t>CRF388313</t>
  </si>
  <si>
    <t>Zero Carbon Ready Worcestershire / Wyre Forest (ZCR)</t>
  </si>
  <si>
    <t>CRF451210</t>
  </si>
  <si>
    <t>Betaden Tech Bootcamp Pilot</t>
  </si>
  <si>
    <t>CRF548353</t>
  </si>
  <si>
    <t>Enterprising Worcestershire</t>
  </si>
  <si>
    <t>CRF578528</t>
  </si>
  <si>
    <t>Upskilling in Malvern Hills and Wychavon</t>
  </si>
  <si>
    <t>NIACRO.CO.UK</t>
  </si>
  <si>
    <t>CRF554118</t>
  </si>
  <si>
    <t>Renewal</t>
  </si>
  <si>
    <t>gmail.com</t>
  </si>
  <si>
    <t>CRF230689</t>
  </si>
  <si>
    <t>FAIL</t>
  </si>
  <si>
    <t>Badoney 'Hub for Health' - Rural Social Prescribing Pilot and Feasibility Study for Community Redevelopment</t>
  </si>
  <si>
    <t>Aberdeen City</t>
  </si>
  <si>
    <t>CRF643275</t>
  </si>
  <si>
    <t>Hydrogen Skills Development: Part of the Energy Transition</t>
  </si>
  <si>
    <t>CRF957633</t>
  </si>
  <si>
    <t>The Dunoon Project Stage Two</t>
  </si>
  <si>
    <t>CRF345725</t>
  </si>
  <si>
    <t>Kirkcaldy Rural Skills Project</t>
  </si>
  <si>
    <t>inverclyde.gov.uk</t>
  </si>
  <si>
    <t>Inverclyde</t>
  </si>
  <si>
    <t>S12000018</t>
  </si>
  <si>
    <t>CRF928168</t>
  </si>
  <si>
    <t>Steps 2 Progression</t>
  </si>
  <si>
    <t>CRF619501</t>
  </si>
  <si>
    <t>Place Frameworks Development</t>
  </si>
  <si>
    <t>CRF321002</t>
  </si>
  <si>
    <t>EmployMe</t>
  </si>
  <si>
    <t>south-ayrshire.gov.uk</t>
  </si>
  <si>
    <t>South Ayrshire</t>
  </si>
  <si>
    <t>S12000028</t>
  </si>
  <si>
    <t>CRF854008</t>
  </si>
  <si>
    <t>University of the West of Scotland: Engaging, educating and supporting South Ayrshire businesses towards a net-zero economy within Scotland.</t>
  </si>
  <si>
    <t>Cardiff</t>
  </si>
  <si>
    <t>CRF469863</t>
  </si>
  <si>
    <t>Beicio Treganna Cycle</t>
  </si>
  <si>
    <t>Caerphilly</t>
  </si>
  <si>
    <t>CRF359114</t>
  </si>
  <si>
    <t>Enterprise Caerphilly</t>
  </si>
  <si>
    <t>CRF556422</t>
  </si>
  <si>
    <t>Engaging Enterprise</t>
  </si>
  <si>
    <t>CRF278356</t>
  </si>
  <si>
    <t>Rapid Reskilling</t>
  </si>
  <si>
    <t>CRF368175</t>
  </si>
  <si>
    <t>Connecting and caring for Grangetown's Green Spaces: a Place Ranger and Apprenticeship pilot programme.</t>
  </si>
  <si>
    <t>CRF148964</t>
  </si>
  <si>
    <t>Migrant Employment Assistance Wales / MEA Wales</t>
  </si>
  <si>
    <t>Carmarthenshire</t>
  </si>
  <si>
    <t>CRF634559</t>
  </si>
  <si>
    <t>Digging Beneath the Surface â€“ Archives, Archaeology and Access in Carmarthenshire</t>
  </si>
  <si>
    <t>CRF106895</t>
  </si>
  <si>
    <t>Enterprise Ceredigion</t>
  </si>
  <si>
    <t>CRF900472</t>
  </si>
  <si>
    <t>Creative Industry Training Programme</t>
  </si>
  <si>
    <t>CRF998662</t>
  </si>
  <si>
    <t>Greening Maindee</t>
  </si>
  <si>
    <t>CRF461022</t>
  </si>
  <si>
    <t>Powys County Council - Go Green To Get Clean.</t>
  </si>
  <si>
    <t>CRF412344</t>
  </si>
  <si>
    <t>Pathways to Work Swansea</t>
  </si>
  <si>
    <t>CRF804378</t>
  </si>
  <si>
    <t>People with Disabilities Employability and Enterprise Project (Swansea Project)</t>
  </si>
  <si>
    <t>CRF812692</t>
  </si>
  <si>
    <t>STEP IN</t>
  </si>
  <si>
    <t>CRF709449</t>
  </si>
  <si>
    <t>Prosiect Net Zero Gwynedd</t>
  </si>
  <si>
    <t>CRF244503</t>
  </si>
  <si>
    <t>West Coast UAV Innovation Logistics and Training Hub</t>
  </si>
  <si>
    <t>Highland</t>
  </si>
  <si>
    <t>CRF383884</t>
  </si>
  <si>
    <t>Great Trails in Highland Communities</t>
  </si>
  <si>
    <t>CRF41466</t>
  </si>
  <si>
    <t>Net Zero Norfolk</t>
  </si>
  <si>
    <t>nowgroup.org</t>
  </si>
  <si>
    <t>CRF468697</t>
  </si>
  <si>
    <t>Frontier</t>
  </si>
  <si>
    <t>CRF259667</t>
  </si>
  <si>
    <t>Equaliser</t>
  </si>
  <si>
    <t>CRF726147</t>
  </si>
  <si>
    <t>Working and Connecting Communities</t>
  </si>
  <si>
    <t>hotmail.com</t>
  </si>
  <si>
    <t>CRF814599</t>
  </si>
  <si>
    <t>Success Northwest</t>
  </si>
  <si>
    <t>Blackburn with Darwen</t>
  </si>
  <si>
    <t>CRF482156</t>
  </si>
  <si>
    <t>Blackburn with Darwen Low Carbon Technologies Business Support and Skills Academy</t>
  </si>
  <si>
    <t>Blackpool</t>
  </si>
  <si>
    <t>CRF915141</t>
  </si>
  <si>
    <t>Piloting Place-Based Innovation Catalysts: Supporting innovation leadership, clean growth and secure digitalisation</t>
  </si>
  <si>
    <t>cornwall.gov.uk</t>
  </si>
  <si>
    <t>Cornwall</t>
  </si>
  <si>
    <t>E06000052</t>
  </si>
  <si>
    <t>CRF414178</t>
  </si>
  <si>
    <t>The Alchemy Project</t>
  </si>
  <si>
    <t>CRF351060</t>
  </si>
  <si>
    <t>Tresorys Kernow/ Cornish Treasure</t>
  </si>
  <si>
    <t>CRF965617</t>
  </si>
  <si>
    <t>VELOCITY: VCSE Devon</t>
  </si>
  <si>
    <t>durham.gov.uk</t>
  </si>
  <si>
    <t>County Durham</t>
  </si>
  <si>
    <t>E06000047</t>
  </si>
  <si>
    <t>CRF833989</t>
  </si>
  <si>
    <t>Emerging Markets Innovation Accelerator</t>
  </si>
  <si>
    <t>CRF743125</t>
  </si>
  <si>
    <t>The VCSE Futureproofing Initiative (Building Community Connections)</t>
  </si>
  <si>
    <t>CRF585783</t>
  </si>
  <si>
    <t>West Kent Work-Hubs</t>
  </si>
  <si>
    <t>CRF882460</t>
  </si>
  <si>
    <t>Growth and Innovation Fund - Pendle, Burnley, Rossendale corridor</t>
  </si>
  <si>
    <t>CRF917433</t>
  </si>
  <si>
    <t>Low carbon technologies business support and skills academy</t>
  </si>
  <si>
    <t>CRF204387</t>
  </si>
  <si>
    <t>Digital Resilience Training for Businesses</t>
  </si>
  <si>
    <t>CRF398288</t>
  </si>
  <si>
    <t>Decarbonising Rossendale</t>
  </si>
  <si>
    <t>CRF735602</t>
  </si>
  <si>
    <t>Pennine Lancashire Linear Park Pilot</t>
  </si>
  <si>
    <t>CRF486002</t>
  </si>
  <si>
    <t>Piloting Place-Based Innovation Catalysts : Supporting innovation leadership, clean growth and secure digitalisation</t>
  </si>
  <si>
    <t>CRF624674</t>
  </si>
  <si>
    <t>Positive Communities</t>
  </si>
  <si>
    <t>CRF546298</t>
  </si>
  <si>
    <t>Crosby Youth and Community Cafe Pilot</t>
  </si>
  <si>
    <t>CRF470956</t>
  </si>
  <si>
    <t>The 100 Day Challenge: Norwich</t>
  </si>
  <si>
    <t>CRF316608</t>
  </si>
  <si>
    <t>Norfolk Business Improvement Districts (BIDs)</t>
  </si>
  <si>
    <t>CRF571290</t>
  </si>
  <si>
    <t>Inclusive Economy Project</t>
  </si>
  <si>
    <t>CRF439974</t>
  </si>
  <si>
    <t>Crosby Transformations</t>
  </si>
  <si>
    <t>CRF467666</t>
  </si>
  <si>
    <t>North Northamptonshire to Net Zero (NN2NZ)</t>
  </si>
  <si>
    <t>CRF743737</t>
  </si>
  <si>
    <t>Good Work</t>
  </si>
  <si>
    <t>CRF804338</t>
  </si>
  <si>
    <t>Labre's Hope</t>
  </si>
  <si>
    <t>CRF997905</t>
  </si>
  <si>
    <t>Children's Capital of Culture - Creative &amp; Cultural Skills Embassy</t>
  </si>
  <si>
    <t>CRF260431</t>
  </si>
  <si>
    <t>VELOCITY: VCSE Somerset</t>
  </si>
  <si>
    <t>CRF369134</t>
  </si>
  <si>
    <t>Stoke-on-Trent Digital Innovation and Education Hub</t>
  </si>
  <si>
    <t>CRF657172</t>
  </si>
  <si>
    <t>The HOPE Agency</t>
  </si>
  <si>
    <t>CRF886563</t>
  </si>
  <si>
    <t>Biking for good: Bringing economic (employment and skills), health, environmental and transport improvements to Bristol and beyond</t>
  </si>
  <si>
    <t>CRF183725</t>
  </si>
  <si>
    <t>Retrofit Hub</t>
  </si>
  <si>
    <t>groundworkni.co.uk</t>
  </si>
  <si>
    <t>CRF592448</t>
  </si>
  <si>
    <t>The GreenerHorizons Project</t>
  </si>
  <si>
    <t>youthaction.org</t>
  </si>
  <si>
    <t>N09000005</t>
  </si>
  <si>
    <t>CRF888177</t>
  </si>
  <si>
    <t>YouthStart</t>
  </si>
  <si>
    <t>qub.ac.uk</t>
  </si>
  <si>
    <t>N09000006</t>
  </si>
  <si>
    <t>CRF962949</t>
  </si>
  <si>
    <t>Zero Carbon Cooperative Innovation and Developing Entrepreneurship for a New Tomorrow (0CCIDENT)</t>
  </si>
  <si>
    <t>midandeastantrim.gov.uk</t>
  </si>
  <si>
    <t>N09000008</t>
  </si>
  <si>
    <t>CRF594276</t>
  </si>
  <si>
    <t>Pilot H2 Training Academy</t>
  </si>
  <si>
    <t>CRF443216</t>
  </si>
  <si>
    <t>Driving Economic Growth Through A Bounce Back Curriculum For Argyll &amp; Bute</t>
  </si>
  <si>
    <t>CRF557949</t>
  </si>
  <si>
    <t>Curriculum Development for STEM Hubs Project</t>
  </si>
  <si>
    <t>CRF868945</t>
  </si>
  <si>
    <t>Developing a World Class Visitor Attraction in Dumfries</t>
  </si>
  <si>
    <t>CRF487202</t>
  </si>
  <si>
    <t>All in East Ayrshire</t>
  </si>
  <si>
    <t>eastdunbarton.gov.uk</t>
  </si>
  <si>
    <t>East Dunbartonshire</t>
  </si>
  <si>
    <t>S12000045</t>
  </si>
  <si>
    <t>CRF159789</t>
  </si>
  <si>
    <t>AASC-Forest School: Sparking Imaginations</t>
  </si>
  <si>
    <t>City of Edinburgh</t>
  </si>
  <si>
    <t>CRF420063</t>
  </si>
  <si>
    <t>Resillience, Reskilling, Relationships - A New Edinburgh Community Paradigm</t>
  </si>
  <si>
    <t>CRF699394</t>
  </si>
  <si>
    <t>Guided Start</t>
  </si>
  <si>
    <t>glasgow.gov.uk</t>
  </si>
  <si>
    <t>Glasgow City</t>
  </si>
  <si>
    <t>S12000049</t>
  </si>
  <si>
    <t>CRF135718</t>
  </si>
  <si>
    <t>GRID: Creating a Cultural Place and a Net Zero Innovation District</t>
  </si>
  <si>
    <t>CRF297223</t>
  </si>
  <si>
    <t>Lift Off and Accelerate</t>
  </si>
  <si>
    <t>CRF987971</t>
  </si>
  <si>
    <t>Bridging the Gap through Knowledge Transfer</t>
  </si>
  <si>
    <t>CRF87389</t>
  </si>
  <si>
    <t>Carrick, Ayrshire - Foundations for Recovery</t>
  </si>
  <si>
    <t>conwy.gov.uk</t>
  </si>
  <si>
    <t>Conwy</t>
  </si>
  <si>
    <t>W06000003</t>
  </si>
  <si>
    <t>CRF843421</t>
  </si>
  <si>
    <t>Creating opportunities for Culture-led renewal: Conwy Culture Strategy Development</t>
  </si>
  <si>
    <t>CRF911777</t>
  </si>
  <si>
    <t>Ecosystem Enterprise Partnership - Building Natural Solutions</t>
  </si>
  <si>
    <t>rctcbc.gov.uk</t>
  </si>
  <si>
    <t>Rhondda Cynon Taf</t>
  </si>
  <si>
    <t>W06000016</t>
  </si>
  <si>
    <t>CRF42437</t>
  </si>
  <si>
    <t>Improving Deaf Awareness and supporting people with hearing loss in the Community</t>
  </si>
  <si>
    <t>Torfaen</t>
  </si>
  <si>
    <t>CRF667521</t>
  </si>
  <si>
    <t>Stepping Stones</t>
  </si>
  <si>
    <t>blaenau-gwent.gov.uk</t>
  </si>
  <si>
    <t>Blaenau Gwent</t>
  </si>
  <si>
    <t>W06000019</t>
  </si>
  <si>
    <t>CRF18418</t>
  </si>
  <si>
    <t>Blaenau Gwent NEET and Adult Employability Programme (NEET = 16 to 24 and Not in Education, Employment or Training)</t>
  </si>
  <si>
    <t>CRF515048</t>
  </si>
  <si>
    <t>Community Innovation Denbighshire</t>
  </si>
  <si>
    <t>CRF578358</t>
  </si>
  <si>
    <t>Space for Local Production - SFLP</t>
  </si>
  <si>
    <t>CRF562189</t>
  </si>
  <si>
    <t>The Good Jobs Project</t>
  </si>
  <si>
    <t>CRF904352</t>
  </si>
  <si>
    <t>Thanet and Dover Skills Renewal</t>
  </si>
  <si>
    <t>CRF818462</t>
  </si>
  <si>
    <t>Support to Work</t>
  </si>
  <si>
    <t>CRF338347</t>
  </si>
  <si>
    <t>Rapid Skills Shortage Response - Practical short term solutions for hospitality and green construction. Long term planning for growth in local food production.</t>
  </si>
  <si>
    <t>CRF522229</t>
  </si>
  <si>
    <t>The Role of Digital Museums %26 Archives in Culture-led Regeneration: A Feasibility Study</t>
  </si>
  <si>
    <t>CRF252520</t>
  </si>
  <si>
    <t>Farming futures</t>
  </si>
  <si>
    <t>Hampshire</t>
  </si>
  <si>
    <t>CRF628199</t>
  </si>
  <si>
    <t>inSINC (Inclusive Skills in the Community)</t>
  </si>
  <si>
    <t>CRF358103</t>
  </si>
  <si>
    <t>Employment and Support Hub - Gravesham and Swale</t>
  </si>
  <si>
    <t>CRF123542</t>
  </si>
  <si>
    <t>surreycc.gov.uk</t>
  </si>
  <si>
    <t>Surrey</t>
  </si>
  <si>
    <t>E10000030</t>
  </si>
  <si>
    <t>CRF630484</t>
  </si>
  <si>
    <t>No One Left Behind</t>
  </si>
  <si>
    <t>CRF365770</t>
  </si>
  <si>
    <t>Healthy Rural Landscapes</t>
  </si>
  <si>
    <t>CRF150518</t>
  </si>
  <si>
    <t>Little Gate Supported Employment at the Source Park</t>
  </si>
  <si>
    <t>CRF712055</t>
  </si>
  <si>
    <t>London Progression Collaboration</t>
  </si>
  <si>
    <t>CRF516212</t>
  </si>
  <si>
    <t>Brent Youth Opportunities</t>
  </si>
  <si>
    <t>CRF474612</t>
  </si>
  <si>
    <t>Digital Recovery College - skills, education, training and employment support for people recovering from homelessness</t>
  </si>
  <si>
    <t>CRF557753</t>
  </si>
  <si>
    <t>London's Single Front Door to Business Support</t>
  </si>
  <si>
    <t>CRF958636</t>
  </si>
  <si>
    <t>Integrated Communities Network (ICN)</t>
  </si>
  <si>
    <t>CRF482726</t>
  </si>
  <si>
    <t>Digital Districts</t>
  </si>
  <si>
    <t>CRF270131</t>
  </si>
  <si>
    <t>Digital Innovation Hub</t>
  </si>
  <si>
    <t>CRF392053</t>
  </si>
  <si>
    <t>Greenworks</t>
  </si>
  <si>
    <t>CRF965479</t>
  </si>
  <si>
    <t>Creative Tunbridge Wells</t>
  </si>
  <si>
    <t>CRF461645</t>
  </si>
  <si>
    <t>Sustainability Spaces</t>
  </si>
  <si>
    <t>CRF290026</t>
  </si>
  <si>
    <t>Boost Animators - Skills, Innovation and Business Support</t>
  </si>
  <si>
    <t>CRF820991</t>
  </si>
  <si>
    <t>Match Trading Social Enterprise Programme</t>
  </si>
  <si>
    <t>CRF613020</t>
  </si>
  <si>
    <t>North of Tyne Net Zero Rural Catalyst</t>
  </si>
  <si>
    <t>CRF680044</t>
  </si>
  <si>
    <t>Circular Communities Testbed: piloting innovative circular economy approaches at a community scale to create thriving, carbon-negative places</t>
  </si>
  <si>
    <t>Oxfordshire</t>
  </si>
  <si>
    <t>CRF775257</t>
  </si>
  <si>
    <t>Cherwell Collective Community Enrichment Program</t>
  </si>
  <si>
    <t>CRF566271</t>
  </si>
  <si>
    <t>Plymouth Health Technology Discovery Centre</t>
  </si>
  <si>
    <t>CRF445603</t>
  </si>
  <si>
    <t>Priority Skills Academy Pilot (PSAP)</t>
  </si>
  <si>
    <t>CRF837088</t>
  </si>
  <si>
    <t>Staffordshire Recovery Academy</t>
  </si>
  <si>
    <t>CRF236718</t>
  </si>
  <si>
    <t>PASSPORT Bristol</t>
  </si>
  <si>
    <t>westsussex.gov.uk</t>
  </si>
  <si>
    <t>West Sussex</t>
  </si>
  <si>
    <t>E10000032</t>
  </si>
  <si>
    <t>CRF855905</t>
  </si>
  <si>
    <t>Mid Sussex Community Hubs</t>
  </si>
  <si>
    <t>CRF896400</t>
  </si>
  <si>
    <t>GO Kirklees - Great Opportunities</t>
  </si>
  <si>
    <t>armaghbanbridgecraigavon.gov.uk</t>
  </si>
  <si>
    <t>N09000002</t>
  </si>
  <si>
    <t>CRF980130</t>
  </si>
  <si>
    <t>Mid South West Region Business Innovation Programme Pilot</t>
  </si>
  <si>
    <t>Falkirk</t>
  </si>
  <si>
    <t>CRF731958</t>
  </si>
  <si>
    <t>Falkirk's Canal: A Collaborative Pathway to a Fairer &amp; Net-Zero Future</t>
  </si>
  <si>
    <t>CRF769901</t>
  </si>
  <si>
    <t>Connecting Communities</t>
  </si>
  <si>
    <t>CRF558208</t>
  </si>
  <si>
    <t>Project Neptune</t>
  </si>
  <si>
    <t>Na h-Eileanan Siar</t>
  </si>
  <si>
    <t>CRF936910</t>
  </si>
  <si>
    <t>Horshader Community Asset Development</t>
  </si>
  <si>
    <t>CRF240454</t>
  </si>
  <si>
    <t>New Skills New Start</t>
  </si>
  <si>
    <t>CRF247948</t>
  </si>
  <si>
    <t>Conwy Skills &amp; Employability Programme for Recovery and Growth</t>
  </si>
  <si>
    <t>CRF599410</t>
  </si>
  <si>
    <t>A roadmap for restoring, enhancing and connecting Green Infrastructure for people and nature in a post-industrial landscape</t>
  </si>
  <si>
    <t>CRF855712</t>
  </si>
  <si>
    <t>Heel Your High Street</t>
  </si>
  <si>
    <t>CRF47048</t>
  </si>
  <si>
    <t>AberInnovation Productivity Accelerator</t>
  </si>
  <si>
    <t>CRF764279</t>
  </si>
  <si>
    <t>BioAccelerate</t>
  </si>
  <si>
    <t>CRF284034</t>
  </si>
  <si>
    <t>Carbon Free Future</t>
  </si>
  <si>
    <t>CRF718823</t>
  </si>
  <si>
    <t>Blackpool Pathways to Employment</t>
  </si>
  <si>
    <t>CRF38536</t>
  </si>
  <si>
    <t>Golden Valley Active Travel Route</t>
  </si>
  <si>
    <t>CRF511822</t>
  </si>
  <si>
    <t>Graduate Re-Tune Accelerator Programme</t>
  </si>
  <si>
    <t>CRF151252</t>
  </si>
  <si>
    <t>CHACE Project â€“ Choosing Health And Care as Employment</t>
  </si>
  <si>
    <t>CRF997036</t>
  </si>
  <si>
    <t>Recovery and regeneration of Tarbert</t>
  </si>
  <si>
    <t>CRF490617</t>
  </si>
  <si>
    <t>CRF91083</t>
  </si>
  <si>
    <t>Fit for our Future: Holm Hill Master Plan</t>
  </si>
  <si>
    <t>CRF453822</t>
  </si>
  <si>
    <t>Aspire</t>
  </si>
  <si>
    <t>CRF566832</t>
  </si>
  <si>
    <t>Creative Industries Skills Transfer Programme</t>
  </si>
  <si>
    <t>CRF224180</t>
  </si>
  <si>
    <t>Innovate-2-Zero</t>
  </si>
  <si>
    <t>CRF280906</t>
  </si>
  <si>
    <t>HIP 22: Education, Empowerment, Employment, Excellence</t>
  </si>
  <si>
    <t>CRF607824</t>
  </si>
  <si>
    <t>East Sussex County of Learning</t>
  </si>
  <si>
    <t>gloucestershire.gov.uk</t>
  </si>
  <si>
    <t>Gloucestershire</t>
  </si>
  <si>
    <t>E10000013</t>
  </si>
  <si>
    <t>CRF393910</t>
  </si>
  <si>
    <t>Reboot - A Supported Employment Pilot</t>
  </si>
  <si>
    <t>CRF922607</t>
  </si>
  <si>
    <t>Advanced Manufacturing Innovation Hub</t>
  </si>
  <si>
    <t>CRF844679</t>
  </si>
  <si>
    <t>Seeds of Change Oldham</t>
  </si>
  <si>
    <t>CRF50995</t>
  </si>
  <si>
    <t>Energy Innovation Hub</t>
  </si>
  <si>
    <t>CRF733059</t>
  </si>
  <si>
    <t>C-Sus - Connected Sustainable supply chains</t>
  </si>
  <si>
    <t>CRF390224</t>
  </si>
  <si>
    <t>Growth Gurus - Community Hub</t>
  </si>
  <si>
    <t>CRF909741</t>
  </si>
  <si>
    <t>Pop Up Digital. &amp; Ad Grant Scheme.</t>
  </si>
  <si>
    <t>CRF154148</t>
  </si>
  <si>
    <t>Burnley Together Youth Unemployment and Skills Programme</t>
  </si>
  <si>
    <t>CRF789706</t>
  </si>
  <si>
    <t>Net Zero North of Tyne - Low Carbon Skills, Training and Resources</t>
  </si>
  <si>
    <t>CRF203450</t>
  </si>
  <si>
    <t>North of Tyne Restart and Recover</t>
  </si>
  <si>
    <t>CRF232689</t>
  </si>
  <si>
    <t>Small and Mighty: Rural Museums as Engines for Community Development and Culture-led Regeneration</t>
  </si>
  <si>
    <t>CRF986041</t>
  </si>
  <si>
    <t>Digitalising Skipton High Street</t>
  </si>
  <si>
    <t>CRF374227</t>
  </si>
  <si>
    <t>Virtual Academy for Regenerative and Experiential Tourism</t>
  </si>
  <si>
    <t>CRF794894</t>
  </si>
  <si>
    <t>Digital Northamptonshire</t>
  </si>
  <si>
    <t>CRF200178</t>
  </si>
  <si>
    <t>Ocean Futures Innovation Service (OFIS)</t>
  </si>
  <si>
    <t>southtyneside.gov.uk</t>
  </si>
  <si>
    <t>South Tyneside</t>
  </si>
  <si>
    <t>E08000023</t>
  </si>
  <si>
    <t>CRF187728</t>
  </si>
  <si>
    <t>WHiST WOW (Women, Opportunity, Work) Employability Project</t>
  </si>
  <si>
    <t>CRF500006</t>
  </si>
  <si>
    <t>Staffordshire Chambers of Commerce &amp; Industry Ltd</t>
  </si>
  <si>
    <t>CRF260426</t>
  </si>
  <si>
    <t>Reimagining Horley</t>
  </si>
  <si>
    <t>CRF246858</t>
  </si>
  <si>
    <t>STEP-UP West Sussex</t>
  </si>
  <si>
    <t>CRF814465</t>
  </si>
  <si>
    <t>Warmer Sussex Re-Launch in West Sussex</t>
  </si>
  <si>
    <t>CRF906350</t>
  </si>
  <si>
    <t>Greener Together</t>
  </si>
  <si>
    <t>CRF669748</t>
  </si>
  <si>
    <t>Engage Wakefield</t>
  </si>
  <si>
    <t>extern.org</t>
  </si>
  <si>
    <t>CRF73437</t>
  </si>
  <si>
    <t>Extern Works North West</t>
  </si>
  <si>
    <t>swc.ac.uk</t>
  </si>
  <si>
    <t>CRF670062</t>
  </si>
  <si>
    <t>Rural Economic Accelerator Programme</t>
  </si>
  <si>
    <t>CRF926577</t>
  </si>
  <si>
    <t>Leisure at the Heart of All Communities</t>
  </si>
  <si>
    <t>CRF52049</t>
  </si>
  <si>
    <t>A Re-use Hub for New Cumnock</t>
  </si>
  <si>
    <t>CRF727621</t>
  </si>
  <si>
    <t>Building a Repair Economy in Glasgow</t>
  </si>
  <si>
    <t>renfrewshire.gov.uk</t>
  </si>
  <si>
    <t>Renfrewshire</t>
  </si>
  <si>
    <t>S12000038</t>
  </si>
  <si>
    <t>CRF841632</t>
  </si>
  <si>
    <t>Start Up Renfrewshire</t>
  </si>
  <si>
    <t>CRF784801</t>
  </si>
  <si>
    <t>NET ZERO Renfrewshire: University of the West of Scotland: Engaging, educating and supporting Renfrewshire businesses towards a net-zero economy within Scotland.</t>
  </si>
  <si>
    <t>CRF743274</t>
  </si>
  <si>
    <t>The Scottish Borders Sustainability Academy</t>
  </si>
  <si>
    <t>CRF317206</t>
  </si>
  <si>
    <t>Merthyr's Roots - a living landscape</t>
  </si>
  <si>
    <t>CRF837484</t>
  </si>
  <si>
    <t>The Cardiff Circular Economy Network (CCEN)</t>
  </si>
  <si>
    <t>CRF539400</t>
  </si>
  <si>
    <t>Enabling the Recovery of Ceredigion Towns</t>
  </si>
  <si>
    <t>CRF507013</t>
  </si>
  <si>
    <t>Food 4 Growth</t>
  </si>
  <si>
    <t>CRF854362</t>
  </si>
  <si>
    <t>Valleys Innovation Showcase for Technological Advancement (VISTA)</t>
  </si>
  <si>
    <t>CRF847088</t>
  </si>
  <si>
    <t>Sustaining Towns Innovating Norfolkâ€™s Growth (STING)</t>
  </si>
  <si>
    <t>CRF742401</t>
  </si>
  <si>
    <t>Oxford's Future - creating a fairer more connected community</t>
  </si>
  <si>
    <t>CRF478508</t>
  </si>
  <si>
    <t>Bristol Decarbonisation Development</t>
  </si>
  <si>
    <t>CRF46662</t>
  </si>
  <si>
    <t>Eden Campus Phase Two</t>
  </si>
  <si>
    <t>CRF750063</t>
  </si>
  <si>
    <t>All in North Lanarkshire</t>
  </si>
  <si>
    <t>CRF229095</t>
  </si>
  <si>
    <t>Scottish Borders Regional EV Charging Feasibility Study</t>
  </si>
  <si>
    <t>CRF852972</t>
  </si>
  <si>
    <t>Energy Efficiency Supply Chain Development</t>
  </si>
  <si>
    <t>cumbria.gov.uk</t>
  </si>
  <si>
    <t>Cumbria</t>
  </si>
  <si>
    <t>E10000006</t>
  </si>
  <si>
    <t>CRF187729</t>
  </si>
  <si>
    <t>Pitstop Cumbria (Pause, Refuel, Engage)</t>
  </si>
  <si>
    <t>CRF627292</t>
  </si>
  <si>
    <t>Supported Insight Scheme (SIS) and Supported Internship Programme Development</t>
  </si>
  <si>
    <t>CRF522855</t>
  </si>
  <si>
    <t>North Manchester General Hospital Site â€˜Healthy Neighbourhoodâ€™ Feasibility Study</t>
  </si>
  <si>
    <t>CRF305193</t>
  </si>
  <si>
    <t>Multi-User Community Hub for Kingâ€™s Lynn</t>
  </si>
  <si>
    <t>CRF114733</t>
  </si>
  <si>
    <t>Healthy Pathways</t>
  </si>
  <si>
    <t>CRF935028</t>
  </si>
  <si>
    <t>â€˜THE LIFE YOU WANTâ€™</t>
  </si>
  <si>
    <t>CRF855534</t>
  </si>
  <si>
    <t>Economic Empowerment Project</t>
  </si>
  <si>
    <t>CRF766816</t>
  </si>
  <si>
    <t>Time to Learn and Work</t>
  </si>
  <si>
    <t>CRF295939</t>
  </si>
  <si>
    <t>4Eâ€™s 4 EB; An Energy, Enterprise, Employment, Education and Skills Partnership and Prospectus for East Birminghamâ€™s Net Zero Carbon Pathway.</t>
  </si>
  <si>
    <t>CRF298880</t>
  </si>
  <si>
    <t>The Crichton 21st Century Village</t>
  </si>
  <si>
    <t>CRF995914</t>
  </si>
  <si>
    <t>Bosch Startup Harbour</t>
  </si>
  <si>
    <t>CRF300480</t>
  </si>
  <si>
    <t>Re-open Derbyshire</t>
  </si>
  <si>
    <t>CRF618323</t>
  </si>
  <si>
    <t>Peak Rural Innovation Pilot</t>
  </si>
  <si>
    <t>CRF108755</t>
  </si>
  <si>
    <t>Naturally Active Devon Ecomuseum</t>
  </si>
  <si>
    <t>CRF636595</t>
  </si>
  <si>
    <t>Challenge North East: Challenge-led Rapid Business Innovation Programme</t>
  </si>
  <si>
    <t>CRF773961</t>
  </si>
  <si>
    <t>Hastings Commons</t>
  </si>
  <si>
    <t>CRF994659</t>
  </si>
  <si>
    <t>Innovation into Med Tech, Enabling Convergence (IMTEC)</t>
  </si>
  <si>
    <t>CRF682032</t>
  </si>
  <si>
    <t>Culture-led Regeneration for Harlow</t>
  </si>
  <si>
    <t>CRF431121</t>
  </si>
  <si>
    <t>Creating a climate for change: Artistic solutions for climate compatible communities</t>
  </si>
  <si>
    <t>CRF419104</t>
  </si>
  <si>
    <t>Mind the Gap: up-skilling businesses and people to maximise productivity in The Solent's visitor economy.</t>
  </si>
  <si>
    <t>CRF440045</t>
  </si>
  <si>
    <t>Blue Skies Futures</t>
  </si>
  <si>
    <t>CRF368309</t>
  </si>
  <si>
    <t>UK Food Valley Pilot</t>
  </si>
  <si>
    <t>CRF31782</t>
  </si>
  <si>
    <t>Opportunity GY</t>
  </si>
  <si>
    <t>CRF226876</t>
  </si>
  <si>
    <t>Digital Deprivation | Preparation for positive pathways</t>
  </si>
  <si>
    <t>CRF722145</t>
  </si>
  <si>
    <t>Pickering - Yorkshire's Cycling Hub</t>
  </si>
  <si>
    <t>CRF170997</t>
  </si>
  <si>
    <t>Resilient Richmondshire: Supporting local communities and landscapes through upskilling businesses and developing sustainable financing mechanisms forgreen growth.</t>
  </si>
  <si>
    <t>CRF209856</t>
  </si>
  <si>
    <t>Supporting Low or Zero-Carbon Best Practice in North Northamptonshire - ZeNN</t>
  </si>
  <si>
    <t>CRF681952</t>
  </si>
  <si>
    <t>Generation Place</t>
  </si>
  <si>
    <t>CRF668046</t>
  </si>
  <si>
    <t>Together to Work</t>
  </si>
  <si>
    <t>CRF812250</t>
  </si>
  <si>
    <t>Growth &amp; Innovation Placements</t>
  </si>
  <si>
    <t>CRF896711</t>
  </si>
  <si>
    <t>Skill Tech for Tees Valley Combined Authority</t>
  </si>
  <si>
    <t>CRF963298</t>
  </si>
  <si>
    <t>Tees Valley Net Zero Regional Plan and Model</t>
  </si>
  <si>
    <t>CRF42366</t>
  </si>
  <si>
    <t>English Riviera UNESCO Global Geopark: The Route To Sustainability and Resilience</t>
  </si>
  <si>
    <t>CRF148612</t>
  </si>
  <si>
    <t>Transforming Nuneaton: Developing Community Services</t>
  </si>
  <si>
    <t>springvalelearning.com</t>
  </si>
  <si>
    <t>CRF311748</t>
  </si>
  <si>
    <t>CRF691001</t>
  </si>
  <si>
    <t>Origin Hub (Circularity You Can See)</t>
  </si>
  <si>
    <t>CRF875128</t>
  </si>
  <si>
    <t>Collaborating for a Zero Carbon Future.</t>
  </si>
  <si>
    <t>CRF372176</t>
  </si>
  <si>
    <t>Clyde Built: Digital Skills</t>
  </si>
  <si>
    <t>CRF379323</t>
  </si>
  <si>
    <t>Step up to Net Zero</t>
  </si>
  <si>
    <t>CRF429858</t>
  </si>
  <si>
    <t>The Senses Project</t>
  </si>
  <si>
    <t>CRF558166</t>
  </si>
  <si>
    <t>Impact Arts - Creative Regeneration and Renewal Project</t>
  </si>
  <si>
    <t>CRF992285</t>
  </si>
  <si>
    <t>Enabling Community-led Housing - Scottish Borders</t>
  </si>
  <si>
    <t>CRF776727</t>
  </si>
  <si>
    <t>Skill Tech for West Dunbartonshire Council</t>
  </si>
  <si>
    <t>CRF641625</t>
  </si>
  <si>
    <t>Carmarthenshire's Old Towns - Their Past, Present and Potential</t>
  </si>
  <si>
    <t>ynysmon.gov.uk</t>
  </si>
  <si>
    <t>Isle of Anglesey</t>
  </si>
  <si>
    <t>W06000001</t>
  </si>
  <si>
    <t>CRF805428</t>
  </si>
  <si>
    <t>Providing high quality Level 4 Health and Social Care Education in North Wales to upskill Health and Social Care Support Workers (HCSWs)</t>
  </si>
  <si>
    <t>CRF825451</t>
  </si>
  <si>
    <t>Revitalise Rhydaman</t>
  </si>
  <si>
    <t>CRF514155</t>
  </si>
  <si>
    <t>Rushden Historical Transport Society (RHTS) options appraisal for preservation and enhancement of attraction</t>
  </si>
  <si>
    <t>CRF501896</t>
  </si>
  <si>
    <t>Future Foundations</t>
  </si>
  <si>
    <t>CRF895742</t>
  </si>
  <si>
    <t>Childcare Connections</t>
  </si>
  <si>
    <t>CRF933582</t>
  </si>
  <si>
    <t>Supporting Families in West Dunbartonshire</t>
  </si>
  <si>
    <t>CRF502098</t>
  </si>
  <si>
    <t>AnTir Feasibility Project</t>
  </si>
  <si>
    <t>CRF909590</t>
  </si>
  <si>
    <t>Enterprise Swansea</t>
  </si>
  <si>
    <t>CRF179367</t>
  </si>
  <si>
    <t>Runway Futures</t>
  </si>
  <si>
    <t>CRF169726</t>
  </si>
  <si>
    <t>North Yorkshire Natural Capital Work Programme</t>
  </si>
  <si>
    <t>CRF412205</t>
  </si>
  <si>
    <t>Mugdock Castle Clan Visitor Centre</t>
  </si>
  <si>
    <t>CRF135549</t>
  </si>
  <si>
    <t>Dragon Energy Island - Swansea Bay Tidal Lagoon</t>
  </si>
  <si>
    <t>CRF759157</t>
  </si>
  <si>
    <t>Perth Skills Accelerator</t>
  </si>
  <si>
    <t>CRF230379</t>
  </si>
  <si>
    <t>Pixel Engagement Programme</t>
  </si>
  <si>
    <t>CRF383527</t>
  </si>
  <si>
    <t>Right to Succeed, Pathways for All project (PFA)</t>
  </si>
  <si>
    <t>CRF922560</t>
  </si>
  <si>
    <t>The Buckinghamshire Employability Programme Delivered by the Resume Foundation</t>
  </si>
  <si>
    <t>CRF276151</t>
  </si>
  <si>
    <t>Cambridgeshire and Peterborough Region of Learning</t>
  </si>
  <si>
    <t>CRF808347</t>
  </si>
  <si>
    <t>York: Local Area Energy Planning (Y:LEAP)</t>
  </si>
  <si>
    <t>CRF602405</t>
  </si>
  <si>
    <t>Reconnecting Tiverton</t>
  </si>
  <si>
    <t>CRF67302</t>
  </si>
  <si>
    <t>Weymouth Centre for Community Resilience (Tumbledown)</t>
  </si>
  <si>
    <t>CRF293358</t>
  </si>
  <si>
    <t>CRF379288</t>
  </si>
  <si>
    <t>Pathways to Rail Engineering</t>
  </si>
  <si>
    <t>CRF806516</t>
  </si>
  <si>
    <t>Bolton Vision Skills and Aspirations PLACE (Pathways to Learning, Aspiration, Community and Employment)</t>
  </si>
  <si>
    <t>CRF109203</t>
  </si>
  <si>
    <t>The Hampshire Renewal Roadshow</t>
  </si>
  <si>
    <t>CRF703941</t>
  </si>
  <si>
    <t>Up-Start</t>
  </si>
  <si>
    <t>CRF122579</t>
  </si>
  <si>
    <t>Digital Skills for Social Businesses Programme</t>
  </si>
  <si>
    <t>CRF657935</t>
  </si>
  <si>
    <t>Cohesive Communities</t>
  </si>
  <si>
    <t>CRF214749</t>
  </si>
  <si>
    <t>Bright Futures</t>
  </si>
  <si>
    <t>CRF838190</t>
  </si>
  <si>
    <t>CRF276875</t>
  </si>
  <si>
    <t>Community Investment Zones</t>
  </si>
  <si>
    <t>CRF826700</t>
  </si>
  <si>
    <t>Portland Pathways @ Worksop</t>
  </si>
  <si>
    <t>CRF247789</t>
  </si>
  <si>
    <t>Live Learn Earn (LLE)</t>
  </si>
  <si>
    <t>CRF407936</t>
  </si>
  <si>
    <t>Stoke Creates Cultural Action Zones</t>
  </si>
  <si>
    <t>CRF797220</t>
  </si>
  <si>
    <t>CRF384468</t>
  </si>
  <si>
    <t>Reskill, Restart and Revitalise: Driving recovery in Sunderland's City Centre.</t>
  </si>
  <si>
    <t>CRF266294</t>
  </si>
  <si>
    <t>Creating Digital Inclusion through West Yorkshire Libraries</t>
  </si>
  <si>
    <t>loughneaghpartnership.org</t>
  </si>
  <si>
    <t>CRF821274</t>
  </si>
  <si>
    <t>Sustaining Prosperity around Lough Neagh</t>
  </si>
  <si>
    <t>BelfastCity.gov.uk</t>
  </si>
  <si>
    <t>CRF225136</t>
  </si>
  <si>
    <t>Retro-fitting Skills Development</t>
  </si>
  <si>
    <t>catagen.com</t>
  </si>
  <si>
    <t>CRF662537</t>
  </si>
  <si>
    <t>Multi User Emissions Digital Twin Demonstrator</t>
  </si>
  <si>
    <t>kinshipcareni.com</t>
  </si>
  <si>
    <t>CRF77362</t>
  </si>
  <si>
    <t>Our Community School of Futures Project</t>
  </si>
  <si>
    <t>bitcni.org.uk</t>
  </si>
  <si>
    <t>CRF583160</t>
  </si>
  <si>
    <t>Climate Action Programme</t>
  </si>
  <si>
    <t>CRF865739</t>
  </si>
  <si>
    <t>Argyll and Bute Place Regeneration Feasibility Analysis</t>
  </si>
  <si>
    <t>CRF639986</t>
  </si>
  <si>
    <t>Return to practice Nursing for Independent Sector</t>
  </si>
  <si>
    <t>CRF38535</t>
  </si>
  <si>
    <t>Growing the Robert Burns Economy of Dumfries &amp; Galloway</t>
  </si>
  <si>
    <t>CRF739275</t>
  </si>
  <si>
    <t>Upskilling microcredentials - digital and NetZero</t>
  </si>
  <si>
    <t>CRF886431</t>
  </si>
  <si>
    <t>Woodland Employment Skills for Young People</t>
  </si>
  <si>
    <t>CRF898643</t>
  </si>
  <si>
    <t>Employability and skills for a green economy</t>
  </si>
  <si>
    <t>moray.gov.uk</t>
  </si>
  <si>
    <t>Moray</t>
  </si>
  <si>
    <t>S12000020</t>
  </si>
  <si>
    <t>CRF170965</t>
  </si>
  <si>
    <t>Glenlivet Rural Regeneration Programme</t>
  </si>
  <si>
    <t>CRF701932</t>
  </si>
  <si>
    <t>The Geilsland Project</t>
  </si>
  <si>
    <t>CRF106549</t>
  </si>
  <si>
    <t>NMIS in North Ayrshire: Securing the UK's Digital Manufacturing Future</t>
  </si>
  <si>
    <t>CRF959612</t>
  </si>
  <si>
    <t>An Enterprising Approach to Community-based Health &amp; Social Care in Rural Perth and Kinross</t>
  </si>
  <si>
    <t>CRF242540</t>
  </si>
  <si>
    <t>Feeding Community Renewal</t>
  </si>
  <si>
    <t>CRF982101</t>
  </si>
  <si>
    <t>OUTER HEBRIDES CREATIVE ENTREPRENEURS PILOT</t>
  </si>
  <si>
    <t>CRF855376</t>
  </si>
  <si>
    <t>Ionad Hiort</t>
  </si>
  <si>
    <t>CRF344068</t>
  </si>
  <si>
    <t>Wye Valley River Festival CIC â€œGrowing Community Interestsâ€</t>
  </si>
  <si>
    <t>CRF426244</t>
  </si>
  <si>
    <t>Cycling Together</t>
  </si>
  <si>
    <t>CRF134857</t>
  </si>
  <si>
    <t>Supporting the Welsh language in business and communties</t>
  </si>
  <si>
    <t>CRF836982</t>
  </si>
  <si>
    <t>Lle i Weithio</t>
  </si>
  <si>
    <t>CRF616605</t>
  </si>
  <si>
    <t>Gwynedd Digital and Net Zero Business Academy</t>
  </si>
  <si>
    <t>CRF264877</t>
  </si>
  <si>
    <t>Team Around the Young Person</t>
  </si>
  <si>
    <t>CRF160968</t>
  </si>
  <si>
    <t>Enterprising Communities</t>
  </si>
  <si>
    <t>CRF890506</t>
  </si>
  <si>
    <t>Powys Localities Initiative</t>
  </si>
  <si>
    <t>CRF372465</t>
  </si>
  <si>
    <t>CRF158143</t>
  </si>
  <si>
    <t>Let's Do Integrated Employment and Learning in Radcliffe</t>
  </si>
  <si>
    <t>CRF500004</t>
  </si>
  <si>
    <t>GREENCORE</t>
  </si>
  <si>
    <t>CRF301907</t>
  </si>
  <si>
    <t>North Yorkshire Rail Station improvement Programme Bid development</t>
  </si>
  <si>
    <t>rnib.org.uk</t>
  </si>
  <si>
    <t>CRF144689</t>
  </si>
  <si>
    <t>Eye Work With You Too</t>
  </si>
  <si>
    <t>CRF851097</t>
  </si>
  <si>
    <t>Project Zero Feasibility Study</t>
  </si>
  <si>
    <t>CRF434981</t>
  </si>
  <si>
    <t>Transforming Young Minds for Tomorrow - Trawsnewid Meddyliau Ifanc ar gyfer Yfory</t>
  </si>
  <si>
    <t>CRF582314</t>
  </si>
  <si>
    <t>CRF397680</t>
  </si>
  <si>
    <t>CRF47877</t>
  </si>
  <si>
    <t>Enterprising Communities for Oxfordshire</t>
  </si>
  <si>
    <t>wrda.net</t>
  </si>
  <si>
    <t>CRF500009</t>
  </si>
  <si>
    <t>Womenâ€™s Skills, Training %26 Employment Programme</t>
  </si>
  <si>
    <t>ulster.ac.uk</t>
  </si>
  <si>
    <t>CRF256026</t>
  </si>
  <si>
    <t>Enhancing CARErs WELLbeing (eCareWell)</t>
  </si>
  <si>
    <t>CRF173244</t>
  </si>
  <si>
    <t>Young Enterprise Blaenau Gwent</t>
  </si>
  <si>
    <t>CRF152796</t>
  </si>
  <si>
    <t>Pathway to Business (P2B)</t>
  </si>
  <si>
    <t>CRF596136</t>
  </si>
  <si>
    <t>UK Solar Mobility Hubs: A scalable, national framework for decarbonisation, skills transfer and rural connectivity</t>
  </si>
  <si>
    <t>CRF573580</t>
  </si>
  <si>
    <t>Creating a NEL Business Environment for the future</t>
  </si>
  <si>
    <t>nationaltrust.org.uk</t>
  </si>
  <si>
    <t>N09000010</t>
  </si>
  <si>
    <t>CRF479183</t>
  </si>
  <si>
    <t>Mourne Mountains Community Renewal Through Nature</t>
  </si>
  <si>
    <t>CRF511326</t>
  </si>
  <si>
    <t>Bridges Programme</t>
  </si>
  <si>
    <t>westlothian.gov.uk</t>
  </si>
  <si>
    <t>West Lothian</t>
  </si>
  <si>
    <t>S12000040</t>
  </si>
  <si>
    <t>CRF436445</t>
  </si>
  <si>
    <t>Investment in Employability, Skills &amp; Business</t>
  </si>
  <si>
    <t>CRF857979</t>
  </si>
  <si>
    <t>Montgomery Canal restoration feasibility</t>
  </si>
  <si>
    <t>CRF262232</t>
  </si>
  <si>
    <t>Pontypool &amp; Blaenavon Small Business Support Project</t>
  </si>
  <si>
    <t>CRF863015</t>
  </si>
  <si>
    <t>The Place â€“ Connect, Create, Grow</t>
  </si>
  <si>
    <t>cheshirewestandchester.gov.uk</t>
  </si>
  <si>
    <t>Cheshire West and Chester</t>
  </si>
  <si>
    <t>E06000050</t>
  </si>
  <si>
    <t>CRF711164</t>
  </si>
  <si>
    <t>Place Based Race 2 Zero (Cheshire West)</t>
  </si>
  <si>
    <t>CRF756762</t>
  </si>
  <si>
    <t>Step Change York</t>
  </si>
  <si>
    <t>CRF177873</t>
  </si>
  <si>
    <t>York Bioeconomy Pilot</t>
  </si>
  <si>
    <t>CRF879061</t>
  </si>
  <si>
    <t>East Sussex Innovation, Learning and Collaboration Platform</t>
  </si>
  <si>
    <t>CRF837951</t>
  </si>
  <si>
    <t>Future Skills, by Gloucestershire College</t>
  </si>
  <si>
    <t>CRF611499</t>
  </si>
  <si>
    <t>Inclusive Supply Chains</t>
  </si>
  <si>
    <t>CRF408624</t>
  </si>
  <si>
    <t>Winchester Communities &amp; Culture</t>
  </si>
  <si>
    <t>CRF538055</t>
  </si>
  <si>
    <t>Green Lincolnshire</t>
  </si>
  <si>
    <t>CRF273058</t>
  </si>
  <si>
    <t>Acceler8</t>
  </si>
  <si>
    <t>CRF786528</t>
  </si>
  <si>
    <t>St Helens Pathway to Net Zero</t>
  </si>
  <si>
    <t>CRF559663</t>
  </si>
  <si>
    <t>Fakenham Improvement and Regeneration Scheme for Tomorrow (FIRST)</t>
  </si>
  <si>
    <t>CRF513208</t>
  </si>
  <si>
    <t>Step Change North Yorkshire</t>
  </si>
  <si>
    <t>CRF767714</t>
  </si>
  <si>
    <t>Enabling Northamptonshire</t>
  </si>
  <si>
    <t>CRF843967</t>
  </si>
  <si>
    <t>Foundations for Frome Area Renewal</t>
  </si>
  <si>
    <t>CRF219310</t>
  </si>
  <si>
    <t>Driving Staffordshire Residents into Logistics Jobs</t>
  </si>
  <si>
    <t>CRF337292</t>
  </si>
  <si>
    <t>Sunniside CIC Collective</t>
  </si>
  <si>
    <t>CRF429629</t>
  </si>
  <si>
    <t>Formation of an 'Energy Hub' which provides training for the future workforce in the renewable and clean energy sectors.</t>
  </si>
  <si>
    <t>CRF958644</t>
  </si>
  <si>
    <t>Parkfield Community Hub</t>
  </si>
  <si>
    <t>CRF507240</t>
  </si>
  <si>
    <t>THE WATERFRONT PROJECT</t>
  </si>
  <si>
    <t>bca.aero</t>
  </si>
  <si>
    <t>CRF815583</t>
  </si>
  <si>
    <t>Net Zero Roadmap</t>
  </si>
  <si>
    <t>CRF962687</t>
  </si>
  <si>
    <t>Argyll and Bute Small Business Support Programme</t>
  </si>
  <si>
    <t>CRF140251</t>
  </si>
  <si>
    <t>Developing Skills in Product Development and Advanced Manufacturing</t>
  </si>
  <si>
    <t>East Lothian</t>
  </si>
  <si>
    <t>CRF852598</t>
  </si>
  <si>
    <t>Dunbar Community College and template</t>
  </si>
  <si>
    <t>CRF731333</t>
  </si>
  <si>
    <t>Fifeâ€™s Sectorial Business %26 Innovation Study</t>
  </si>
  <si>
    <t>CRF593019</t>
  </si>
  <si>
    <t>Transforming MonLife's Major Assets</t>
  </si>
  <si>
    <t>CRF967434</t>
  </si>
  <si>
    <t>Digital and Creative Conwy</t>
  </si>
  <si>
    <t>CRF689558</t>
  </si>
  <si>
    <t>Denbighshire STEM Connect</t>
  </si>
  <si>
    <t>CRF873838</t>
  </si>
  <si>
    <t>Digital Gwynedd</t>
  </si>
  <si>
    <t>CRF983136</t>
  </si>
  <si>
    <t>Neath Port Talbot Third Sector Grant Scheme</t>
  </si>
  <si>
    <t>CRF889589</t>
  </si>
  <si>
    <t>Dreigiau CYCA Dragons Y cyfle i fynnu - the opportunity to thrive</t>
  </si>
  <si>
    <t>CRF184884</t>
  </si>
  <si>
    <t>Adfywio Mon Renewal Programme</t>
  </si>
  <si>
    <t>CRF821128</t>
  </si>
  <si>
    <t>Digital Customer Acquisition: Moving the Needle</t>
  </si>
  <si>
    <t>CRF825161</t>
  </si>
  <si>
    <t>Business Support in Pillgwenlly</t>
  </si>
  <si>
    <t>CRF854299</t>
  </si>
  <si>
    <t>Bridgend Elevate and Prosper (EAP)</t>
  </si>
  <si>
    <t>CRF665155</t>
  </si>
  <si>
    <t>Rural Community Engagement and Outreach Project</t>
  </si>
  <si>
    <t>CRF216440</t>
  </si>
  <si>
    <t>Llandudno Bay Promenade enhancement</t>
  </si>
  <si>
    <t>CRF242114</t>
  </si>
  <si>
    <t>CRF038393</t>
  </si>
  <si>
    <t>Employer Needs, Future Workers!</t>
  </si>
  <si>
    <t>CRF850515</t>
  </si>
  <si>
    <t>Not Being Left Out</t>
  </si>
  <si>
    <t>CRF948970</t>
  </si>
  <si>
    <t>Find Your Path</t>
  </si>
  <si>
    <t>CRF529769</t>
  </si>
  <si>
    <t>You Can 2</t>
  </si>
  <si>
    <t>CRF811057</t>
  </si>
  <si>
    <t>Ocean Upwards</t>
  </si>
  <si>
    <t>CRF788789</t>
  </si>
  <si>
    <t>MÃ´n Ymlaen</t>
  </si>
  <si>
    <t>CRF183364</t>
  </si>
  <si>
    <t>Kingâ€™s Lynn Riverfront Green Infrastructure</t>
  </si>
  <si>
    <t>CRF398233</t>
  </si>
  <si>
    <t>CRF160392</t>
  </si>
  <si>
    <t>The Zero Carbon Llanarth Village Plan</t>
  </si>
  <si>
    <t>CRF837756</t>
  </si>
  <si>
    <t>Reimagining Market Towns: Innovating for Place %26 Space</t>
  </si>
  <si>
    <t>CRF452534</t>
  </si>
  <si>
    <t>Seven Kings Collaborative: Thriving &amp; Sustainable Futures</t>
  </si>
  <si>
    <t>CRF450046</t>
  </si>
  <si>
    <t>Boosting London's Digital Transformation Workforce</t>
  </si>
  <si>
    <t>CRF554456</t>
  </si>
  <si>
    <t>Wise Horizons: Work and skills for later life</t>
  </si>
  <si>
    <t>CRF223647</t>
  </si>
  <si>
    <t>Be the Boss - Hampshire</t>
  </si>
  <si>
    <t>CRF341122</t>
  </si>
  <si>
    <t>Citizen Science river water quality monitoring for the River Wye and tributaries</t>
  </si>
  <si>
    <t>CRF627447</t>
  </si>
  <si>
    <t>Canterbury's Creative Exchange</t>
  </si>
  <si>
    <t>CRF123</t>
  </si>
  <si>
    <t>Digital Lincolnshire</t>
  </si>
  <si>
    <t>CRF599752</t>
  </si>
  <si>
    <t>Rebuilding hospitality with innovative digital mentoring, training &amp; recruitment programmes</t>
  </si>
  <si>
    <t>CRF868222</t>
  </si>
  <si>
    <t>Liverpool Irish Famine Trail - a regional regeneration</t>
  </si>
  <si>
    <t>CRF492095</t>
  </si>
  <si>
    <t>Low Carbon Investment Advantage</t>
  </si>
  <si>
    <t>CRF635656</t>
  </si>
  <si>
    <t>Community Pop-up</t>
  </si>
  <si>
    <t>CRF640013</t>
  </si>
  <si>
    <t>Tech Talent Hub</t>
  </si>
  <si>
    <t>CRF916811</t>
  </si>
  <si>
    <t>Grow Yorkshire - Food &amp; Farming Programme</t>
  </si>
  <si>
    <t>CRF402767</t>
  </si>
  <si>
    <t>Skills, Innovation and Graduates in North Yorkshire (SIGN)</t>
  </si>
  <si>
    <t>CRF808329</t>
  </si>
  <si>
    <t>Be the Boss - Portsmouth</t>
  </si>
  <si>
    <t>slough.gov.uk</t>
  </si>
  <si>
    <t>Slough</t>
  </si>
  <si>
    <t>E06000039</t>
  </si>
  <si>
    <t>CRF368868</t>
  </si>
  <si>
    <t>Slough University Teaching Centre Partnership (SUTC): Towards a Modern Multiversity</t>
  </si>
  <si>
    <t>CRF698966</t>
  </si>
  <si>
    <t>Re-imagining Sustainable Tourism</t>
  </si>
  <si>
    <t>CRF124078</t>
  </si>
  <si>
    <t>Build Your Future, Build Your Space (BYFBYS)</t>
  </si>
  <si>
    <t>CRF894529</t>
  </si>
  <si>
    <t>Catalyst Place-based Support and Enabling Project.</t>
  </si>
  <si>
    <t>CRF454086</t>
  </si>
  <si>
    <t>Connecting Communities Tees Valley</t>
  </si>
  <si>
    <t>CRF206079</t>
  </si>
  <si>
    <t>Tees Valley Business Growth Accelerator Programme</t>
  </si>
  <si>
    <t>CRF769313</t>
  </si>
  <si>
    <t>Walsall NEET's transition programme. (Not In Education, Employment or Training)</t>
  </si>
  <si>
    <t>CRF639900</t>
  </si>
  <si>
    <t>Good Work through Fabric</t>
  </si>
  <si>
    <t>CRF850091</t>
  </si>
  <si>
    <t>Southern Region Data Value Hub Demonstrator SR-DVHd</t>
  </si>
  <si>
    <t>keepnorthernirelandbeautiful.org</t>
  </si>
  <si>
    <t>CRF446126</t>
  </si>
  <si>
    <t>Climate Clever Communities</t>
  </si>
  <si>
    <t>Clackmannanshire</t>
  </si>
  <si>
    <t>CRF50961</t>
  </si>
  <si>
    <t>Clackmannanshire: Culture, Heritage, Tourism -Development</t>
  </si>
  <si>
    <t>CRF682784</t>
  </si>
  <si>
    <t>Upskill - Delivering Sewing Skills within our community</t>
  </si>
  <si>
    <t>CRF374359</t>
  </si>
  <si>
    <t>TogetherForBusiness Support, Growth %26 Recovery Programme</t>
  </si>
  <si>
    <t>CRF126086</t>
  </si>
  <si>
    <t>North Maryhill Transformational Regeneration Areas (TRA) Green Infrastructure</t>
  </si>
  <si>
    <t>CRF135299</t>
  </si>
  <si>
    <t>Georgemas Hydrogen Hub</t>
  </si>
  <si>
    <t>CRF256788</t>
  </si>
  <si>
    <t>G2H - Garages to Homes</t>
  </si>
  <si>
    <t>CRF39465</t>
  </si>
  <si>
    <t>Centre for Digital Transformation</t>
  </si>
  <si>
    <t>CRF937126</t>
  </si>
  <si>
    <t>TogetherForBusiness Mentoring, Growth %26 Recovery Programme</t>
  </si>
  <si>
    <t>CRF399364</t>
  </si>
  <si>
    <t>Outer Hebrides Heritage Sector Resilience and Innovation Project</t>
  </si>
  <si>
    <t>CRF802763</t>
  </si>
  <si>
    <t>Western Isles Employability and Skills Hub</t>
  </si>
  <si>
    <t>CRF700155</t>
  </si>
  <si>
    <t>An Taigh MÃ²r</t>
  </si>
  <si>
    <t>CRF877956</t>
  </si>
  <si>
    <t>Blaenau Gwent Construction &amp; Environmental routes into employment</t>
  </si>
  <si>
    <t>CRF69220</t>
  </si>
  <si>
    <t>Resourceful Communities: Towards a wellbeing economy</t>
  </si>
  <si>
    <t>CRF901352</t>
  </si>
  <si>
    <t>Developing the Pembroke Town Walls Management Plan</t>
  </si>
  <si>
    <t>CRF221889</t>
  </si>
  <si>
    <t>Helping Nature Help us Recover</t>
  </si>
  <si>
    <t>CRF194454</t>
  </si>
  <si>
    <t>Cefnogi Busnesau MÃ´n</t>
  </si>
  <si>
    <t>CRF22104</t>
  </si>
  <si>
    <t>Feasibility Study - Winter Toursim in North East Pembrokeshire</t>
  </si>
  <si>
    <t>CRF600692</t>
  </si>
  <si>
    <t>Ideas to Innovation (I2I)</t>
  </si>
  <si>
    <t>CRF776937</t>
  </si>
  <si>
    <t>HIVE PROJECT</t>
  </si>
  <si>
    <t>CRF284016</t>
  </si>
  <si>
    <t>Innovation Island</t>
  </si>
  <si>
    <t>CRF576564</t>
  </si>
  <si>
    <t>Regenerating Llanelli</t>
  </si>
  <si>
    <t>CRF943964</t>
  </si>
  <si>
    <t>Burlish Top Solar Farm %26 Burlish Wild</t>
  </si>
  <si>
    <t>CRF330437</t>
  </si>
  <si>
    <t>Our Claremont</t>
  </si>
  <si>
    <t>CRF415075</t>
  </si>
  <si>
    <t>INSPIRE (Integrated North of Tyne Support for Recovery and Employment)</t>
  </si>
  <si>
    <t>CRF230641</t>
  </si>
  <si>
    <t>START South Tyneside</t>
  </si>
  <si>
    <t>CRF779556</t>
  </si>
  <si>
    <t>Step Ahead in South Tyneside</t>
  </si>
  <si>
    <t>CRF255385</t>
  </si>
  <si>
    <t>Seeding sustainable growth in North Walsham</t>
  </si>
  <si>
    <t>CRF9758</t>
  </si>
  <si>
    <t>Restarting &amp; Growing the Local Workforce - A West Northamptonshire Employment Hub (WNEH)</t>
  </si>
  <si>
    <t>CRF976614</t>
  </si>
  <si>
    <t>Activate</t>
  </si>
  <si>
    <t>CRF965815</t>
  </si>
  <si>
    <t>CRF275677</t>
  </si>
  <si>
    <t>Fibre Optics Futures</t>
  </si>
  <si>
    <t>CRF679716</t>
  </si>
  <si>
    <t>A Zero Carbon Shadsworth</t>
  </si>
  <si>
    <t>CRF557366</t>
  </si>
  <si>
    <t>RE-NU Carlisle: Resilience, Enrichment, Nurture and Unity for Our Community</t>
  </si>
  <si>
    <t>CRF484675</t>
  </si>
  <si>
    <t>Cumbria Skills Gateway</t>
  </si>
  <si>
    <t>CRF696219</t>
  </si>
  <si>
    <t>Matlock Town Centre Western Gateway</t>
  </si>
  <si>
    <t>CRF613732</t>
  </si>
  <si>
    <t>Peak District National Park Community Small Grant</t>
  </si>
  <si>
    <t>CRF498746</t>
  </si>
  <si>
    <t>Seaford Sustainable Spaces â€“ regenerating Seaford town centre and connections for walking and cycling</t>
  </si>
  <si>
    <t>CRF934908</t>
  </si>
  <si>
    <t>The Tameside Cultural Renewal Fund</t>
  </si>
  <si>
    <t>CRF668942</t>
  </si>
  <si>
    <t>St Petersfield Futures and Ashton Old Baths</t>
  </si>
  <si>
    <t>CRF953699</t>
  </si>
  <si>
    <t>The Kent Level Up Support Scheme</t>
  </si>
  <si>
    <t>CRF232257</t>
  </si>
  <si>
    <t>Growing Regional Innovation by Design</t>
  </si>
  <si>
    <t>CRF645805</t>
  </si>
  <si>
    <t>Ignition</t>
  </si>
  <si>
    <t>CRF486835</t>
  </si>
  <si>
    <t>Community Renewal &amp; Decarbonisation</t>
  </si>
  <si>
    <t>CRF797048</t>
  </si>
  <si>
    <t>Entrepreneurs Academy</t>
  </si>
  <si>
    <t>CRF347336</t>
  </si>
  <si>
    <t>C4G - Connecting Lincoln and the Coast</t>
  </si>
  <si>
    <t>CRF338035</t>
  </si>
  <si>
    <t>Our heritage, our environment, our people - Maximising the public benefit from the St Helens Canal Catchment</t>
  </si>
  <si>
    <t>CRF920306</t>
  </si>
  <si>
    <t>Making Medway 'Smarter'</t>
  </si>
  <si>
    <t>CRF183050</t>
  </si>
  <si>
    <t>CRF600437</t>
  </si>
  <si>
    <t>Digital Inclusion</t>
  </si>
  <si>
    <t>CRF354428</t>
  </si>
  <si>
    <t>Towards a Zero Carbon Visitor Economy</t>
  </si>
  <si>
    <t>CRF490132</t>
  </si>
  <si>
    <t>Co-created Culture (CC)</t>
  </si>
  <si>
    <t>CRF994534</t>
  </si>
  <si>
    <t>NorthantsPass</t>
  </si>
  <si>
    <t>CRF138533</t>
  </si>
  <si>
    <t>Highbridge Community Cohesion and Regeneration Programme</t>
  </si>
  <si>
    <t>CRF543217</t>
  </si>
  <si>
    <t>Communities Online</t>
  </si>
  <si>
    <t>CRF716737</t>
  </si>
  <si>
    <t>iGNITE (innovate, Grow, Navigate, Ideas, Technology, Entrepreneurship)</t>
  </si>
  <si>
    <t>CRF176561</t>
  </si>
  <si>
    <t>UNLOCK</t>
  </si>
  <si>
    <t>derrystrabane.com</t>
  </si>
  <si>
    <t>CRF628732</t>
  </si>
  <si>
    <t>Start Up Acceleration Programme (SUAP)</t>
  </si>
  <si>
    <t>CRF140397</t>
  </si>
  <si>
    <t>ACT Hubs</t>
  </si>
  <si>
    <t>CRF67410</t>
  </si>
  <si>
    <t>Rosyth Charrette</t>
  </si>
  <si>
    <t>CRF665374</t>
  </si>
  <si>
    <t>Youth Space Fife</t>
  </si>
  <si>
    <t>CRF679611</t>
  </si>
  <si>
    <t>Data &amp; Programming Skills for Net Zero and Glasgow City Recover</t>
  </si>
  <si>
    <t>CRF539359</t>
  </si>
  <si>
    <t>Gourock Park - A green recovery</t>
  </si>
  <si>
    <t>CRF508896</t>
  </si>
  <si>
    <t>Burnfoot Betterment</t>
  </si>
  <si>
    <t>CRF611715</t>
  </si>
  <si>
    <t>Connecting Borders</t>
  </si>
  <si>
    <t>CRF888244</t>
  </si>
  <si>
    <t>Paddle, Pedal, Connect - Communities Leading Tourism</t>
  </si>
  <si>
    <t>shetland.gov.uk</t>
  </si>
  <si>
    <t>Shetland Islands</t>
  </si>
  <si>
    <t>S12000027</t>
  </si>
  <si>
    <t>CRF731563</t>
  </si>
  <si>
    <t>Shetland UHI - digital skills and skills for Net Zero</t>
  </si>
  <si>
    <t>CRF194782</t>
  </si>
  <si>
    <t>The Broadway Prestwick Phase 1 Development</t>
  </si>
  <si>
    <t>CRF293038</t>
  </si>
  <si>
    <t>Working4U Moving Forward II</t>
  </si>
  <si>
    <t>CRF798324</t>
  </si>
  <si>
    <t>Taigh Dhonnchaidh Expansion</t>
  </si>
  <si>
    <t>CRF222219</t>
  </si>
  <si>
    <t>Blossom &amp; Bloom - Community Outreach</t>
  </si>
  <si>
    <t>CRF945298</t>
  </si>
  <si>
    <t>Cam Ymlaen / Step Forward (Pilot) - Take that step forward to employment</t>
  </si>
  <si>
    <t>CRF714251</t>
  </si>
  <si>
    <t>Reconnect Youth Project</t>
  </si>
  <si>
    <t>CRF663469</t>
  </si>
  <si>
    <t>Training and experience in the outdoor sector in Gwynedd.</t>
  </si>
  <si>
    <t>CRF163313</t>
  </si>
  <si>
    <t>The Future is Us - young people have their say â€˜The future should be designed and created by those who will inherit it.â€™</t>
  </si>
  <si>
    <t>CRF870209</t>
  </si>
  <si>
    <t>Foot in the Door</t>
  </si>
  <si>
    <t>CRF774308</t>
  </si>
  <si>
    <t>Focus Enterprise RCT</t>
  </si>
  <si>
    <t>CRF812868</t>
  </si>
  <si>
    <t>Swansea Business Support and Green Recovery</t>
  </si>
  <si>
    <t>CRF947254</t>
  </si>
  <si>
    <t>Carmarthenshire Towns Recovery &amp; growth pilot</t>
  </si>
  <si>
    <t>CRF840</t>
  </si>
  <si>
    <t>Powys Community Skills Initiative</t>
  </si>
  <si>
    <t>CRF562362</t>
  </si>
  <si>
    <t>Boost</t>
  </si>
  <si>
    <t>CRF938251</t>
  </si>
  <si>
    <t>Time to Shine</t>
  </si>
  <si>
    <t>CRF184975</t>
  </si>
  <si>
    <t>Bridgwaterâ€™s Historic Docks Restoration %26 Future Use â€“ Feasibility %26 Design</t>
  </si>
  <si>
    <t>CRF669897</t>
  </si>
  <si>
    <t>Working Links: Southend Skills &amp; Wellbeing Hub</t>
  </si>
  <si>
    <t>CRF827846</t>
  </si>
  <si>
    <t>Delivering Differently â€“ Back on Track</t>
  </si>
  <si>
    <t>CRF395270</t>
  </si>
  <si>
    <t>Ayrshire Routes</t>
  </si>
  <si>
    <t>CRF723866</t>
  </si>
  <si>
    <t>Sesiwn Fawr Development Project</t>
  </si>
  <si>
    <t>CRF555153</t>
  </si>
  <si>
    <t>CRF711722</t>
  </si>
  <si>
    <t>Lancashire Digital and Esports Academy</t>
  </si>
  <si>
    <t>CRF949390</t>
  </si>
  <si>
    <t>Creative Economic Regeneration of Blackburn with Darwen.</t>
  </si>
  <si>
    <t>CRF588763</t>
  </si>
  <si>
    <t>Blackpool Bounceback - Skills for Growth</t>
  </si>
  <si>
    <t>CRF667503</t>
  </si>
  <si>
    <t>Unleashing Fenlandâ€™s Potential</t>
  </si>
  <si>
    <t>CRF94674</t>
  </si>
  <si>
    <t>The Barrow Way</t>
  </si>
  <si>
    <t>CRF499366</t>
  </si>
  <si>
    <t>SME Growth Toolkit</t>
  </si>
  <si>
    <t>CRF750911</t>
  </si>
  <si>
    <t>Pioneering Creativity: Mobilising Rochdale's Creative and Cultural Community.</t>
  </si>
  <si>
    <t>CRF699618</t>
  </si>
  <si>
    <t>Rochdale Fire Station Hub: Creation of an Enterprise Hub and Innovation Community</t>
  </si>
  <si>
    <t>CRF872771</t>
  </si>
  <si>
    <t>Lancashire Working Well</t>
  </si>
  <si>
    <t>CRF525165</t>
  </si>
  <si>
    <t>Let's Move Lincolnshire - Active People and Places</t>
  </si>
  <si>
    <t>CRF688087</t>
  </si>
  <si>
    <t>Foundation 2030</t>
  </si>
  <si>
    <t>CRF718546</t>
  </si>
  <si>
    <t>Skills for a Green Economy</t>
  </si>
  <si>
    <t>CRF817421</t>
  </si>
  <si>
    <t>Sector Access and Success</t>
  </si>
  <si>
    <t>CRF477321</t>
  </si>
  <si>
    <t>Enterprise and Employability Skills development</t>
  </si>
  <si>
    <t>CRF592584</t>
  </si>
  <si>
    <t>Increasing employment and skills training for disadvantaged young people; Reducing digital inequalities.</t>
  </si>
  <si>
    <t>CRF637425</t>
  </si>
  <si>
    <t>Doncaster Engage: Pathways To Recovery</t>
  </si>
  <si>
    <t>CRF963041</t>
  </si>
  <si>
    <t>CRF686932</t>
  </si>
  <si>
    <t>Higher Stake</t>
  </si>
  <si>
    <t>CRF888335</t>
  </si>
  <si>
    <t>Ready, Steady, Go!</t>
  </si>
  <si>
    <t>CRF906689</t>
  </si>
  <si>
    <t>The Financial Fit</t>
  </si>
  <si>
    <t>CRF36508</t>
  </si>
  <si>
    <t>Black Country Social Renewal Programme</t>
  </si>
  <si>
    <t>CRF645237</t>
  </si>
  <si>
    <t>Advanced Transport &amp; Infrastructure Growth Accelerator (ATIGA)</t>
  </si>
  <si>
    <t>CRF169350</t>
  </si>
  <si>
    <t>THE COMEBACK: WEST MIDLANDS CULTURAL RE-NEWAL AND CREATIVE SKILLS PROGRAMME</t>
  </si>
  <si>
    <t>CRF628757</t>
  </si>
  <si>
    <t>South Bristol Film &amp; TV Production Skills Programme</t>
  </si>
  <si>
    <t>CRF752511</t>
  </si>
  <si>
    <t>Bath CAZ Business Renewal Scheme</t>
  </si>
  <si>
    <t>CRF584091</t>
  </si>
  <si>
    <t>The Green Enterprise Foundation</t>
  </si>
  <si>
    <t>CRF283918</t>
  </si>
  <si>
    <t>Impact Through Insight - Business Productivity Improvement Programme</t>
  </si>
  <si>
    <t>CRF747513</t>
  </si>
  <si>
    <t>Ruskin Land: Regenerating the Rural Economy</t>
  </si>
  <si>
    <t>CRF493468</t>
  </si>
  <si>
    <t>Work First</t>
  </si>
  <si>
    <t>N09000004</t>
  </si>
  <si>
    <t>CRF671511</t>
  </si>
  <si>
    <t>A Renewed Coastal Village - Cushendun, County Antrim</t>
  </si>
  <si>
    <t>CRF814227</t>
  </si>
  <si>
    <t>Northern Ireland Sustainable Plastics Accelerator (NISPA)</t>
  </si>
  <si>
    <t>belfastfoodnetwork.org</t>
  </si>
  <si>
    <t>CRF403807</t>
  </si>
  <si>
    <t>Sustainable Food Places NI (SFPNI)</t>
  </si>
  <si>
    <t>CRF500008</t>
  </si>
  <si>
    <t>Engineering a skills catapult for Northern Ireland</t>
  </si>
  <si>
    <t>CRF390698</t>
  </si>
  <si>
    <t>Community Led Destination Development in Upper Nithsdale</t>
  </si>
  <si>
    <t>CRF815181</t>
  </si>
  <si>
    <t>Third Sector Employability Project</t>
  </si>
  <si>
    <t>CRF3391</t>
  </si>
  <si>
    <t>Programming Essentials for 16 to 24 Year Olds</t>
  </si>
  <si>
    <t>CRF783772</t>
  </si>
  <si>
    <t>Introduction to Net Zero and Environmental Objectives</t>
  </si>
  <si>
    <t>CRF655518</t>
  </si>
  <si>
    <t>Kirkcaldy Town Centre Renewal - People, Place, Environment</t>
  </si>
  <si>
    <t>CRF665318</t>
  </si>
  <si>
    <t>Improving Lyne Burn Greenspaces</t>
  </si>
  <si>
    <t>CRF504766</t>
  </si>
  <si>
    <t>Links to the Water - Fort William</t>
  </si>
  <si>
    <t>CRF767435</t>
  </si>
  <si>
    <t>Ayrshire Aircraft Certified Engineering Training Centre</t>
  </si>
  <si>
    <t>CRF875606</t>
  </si>
  <si>
    <t>Towyn &amp; Kinmel Bay Community Connections Project</t>
  </si>
  <si>
    <t>CRF4561</t>
  </si>
  <si>
    <t>Pembrokeshire Open to All</t>
  </si>
  <si>
    <t>CRF746109</t>
  </si>
  <si>
    <t>Digital Technology Learning Support Network</t>
  </si>
  <si>
    <t>CRF750234</t>
  </si>
  <si>
    <t>Banc Sgiliau Busnes Sir Gar/ Business Skills Bank Sir Gar (BSB Sir Gar)</t>
  </si>
  <si>
    <t>CRF727885</t>
  </si>
  <si>
    <t>H FACTOR Carbon Economy College (CEC)</t>
  </si>
  <si>
    <t>CRF651288</t>
  </si>
  <si>
    <t>Penderi Green Regeneration</t>
  </si>
  <si>
    <t>CRF359270</t>
  </si>
  <si>
    <t>CRF319584</t>
  </si>
  <si>
    <t>Priority Sector Skills Academies</t>
  </si>
  <si>
    <t>CRF485920</t>
  </si>
  <si>
    <t>Fenland Sustainable Futures</t>
  </si>
  <si>
    <t>CRF314150</t>
  </si>
  <si>
    <t>Cheadle to Cresswell Greenway active travel route</t>
  </si>
  <si>
    <t>CRF806973</t>
  </si>
  <si>
    <t>CRF884697</t>
  </si>
  <si>
    <t>New Horizons: renewing the health workforce in West Sussex</t>
  </si>
  <si>
    <t>early-years.org</t>
  </si>
  <si>
    <t>CRF500002</t>
  </si>
  <si>
    <t>Early Years - Creating Wider Economic Sustainability in Northern Ireland.</t>
  </si>
  <si>
    <t>CRF331151</t>
  </si>
  <si>
    <t>Twechar Environmental Training Project</t>
  </si>
  <si>
    <t>CRF868502</t>
  </si>
  <si>
    <t>Working4U Moving Forward</t>
  </si>
  <si>
    <t>CRF690033</t>
  </si>
  <si>
    <t>â€˜THE LIFE YOU WANT â€˜</t>
  </si>
  <si>
    <t>CRF249659</t>
  </si>
  <si>
    <t>Idea2Scale-up Programme</t>
  </si>
  <si>
    <t>CRF897033</t>
  </si>
  <si>
    <t>Let's Get Digital!</t>
  </si>
  <si>
    <t>CRF666775</t>
  </si>
  <si>
    <t>Buckinghamshire Collaborate for Care</t>
  </si>
  <si>
    <t>CRF455742</t>
  </si>
  <si>
    <t>Developing Sustainable and Inclusive places</t>
  </si>
  <si>
    <t>CRF938082</t>
  </si>
  <si>
    <t>Solv Startup Growth Programs for York</t>
  </si>
  <si>
    <t>CRF685178</t>
  </si>
  <si>
    <t>Project Omnis</t>
  </si>
  <si>
    <t>CRF916736</t>
  </si>
  <si>
    <t>Pop-up Academy for Social Enterprise (PASE)</t>
  </si>
  <si>
    <t>CRF840301</t>
  </si>
  <si>
    <t>Innovate Cumbria</t>
  </si>
  <si>
    <t>CRF152365</t>
  </si>
  <si>
    <t>Olympic Mindset</t>
  </si>
  <si>
    <t>CRF347805</t>
  </si>
  <si>
    <t>FreelanceHER 100</t>
  </si>
  <si>
    <t>CRF351271</t>
  </si>
  <si>
    <t>Communicating, Connecting and Creating Opportunities for People and Places in Greater Manchester</t>
  </si>
  <si>
    <t>CRF599150</t>
  </si>
  <si>
    <t>South East Creatives â€“ Thanet Focus</t>
  </si>
  <si>
    <t>CRF236759</t>
  </si>
  <si>
    <t>Barbican - Creative Industries Support Programme</t>
  </si>
  <si>
    <t>CRF669174</t>
  </si>
  <si>
    <t>Wirral Outreach Programme</t>
  </si>
  <si>
    <t>CRF296583</t>
  </si>
  <si>
    <t>Grimsby History Centre</t>
  </si>
  <si>
    <t>CRF918463</t>
  </si>
  <si>
    <t>Creative Futures, Grimsby</t>
  </si>
  <si>
    <t>CRF568720</t>
  </si>
  <si>
    <t>Scunthorpe South: VCS Enabling Employability</t>
  </si>
  <si>
    <t>CRF780542</t>
  </si>
  <si>
    <t>Skills, Innovation and Graduates in Northumberland (SIGN)</t>
  </si>
  <si>
    <t>CRF956125</t>
  </si>
  <si>
    <t>The Artery</t>
  </si>
  <si>
    <t>CRF32148</t>
  </si>
  <si>
    <t>Inspire to Thrive</t>
  </si>
  <si>
    <t>CRF625606</t>
  </si>
  <si>
    <t>Skills for Recovery and Growth - Somerset</t>
  </si>
  <si>
    <t>CRF109637</t>
  </si>
  <si>
    <t>Enterprising Stoke</t>
  </si>
  <si>
    <t>CRF925688</t>
  </si>
  <si>
    <t>STRIVE â€“</t>
  </si>
  <si>
    <t>CRF701545</t>
  </si>
  <si>
    <t>Empower: Tees Valley Communities Regeneration</t>
  </si>
  <si>
    <t>CRF230306</t>
  </si>
  <si>
    <t>Recover and Grow Torbay</t>
  </si>
  <si>
    <t>CRF676778</t>
  </si>
  <si>
    <t>Job Sustainability Pilot Project</t>
  </si>
  <si>
    <t>RapidNi.com</t>
  </si>
  <si>
    <t>CRF884712</t>
  </si>
  <si>
    <t>Rural Pathways to Sustainability Initiative</t>
  </si>
  <si>
    <t>eastsidepartnership.com</t>
  </si>
  <si>
    <t>CRF855632</t>
  </si>
  <si>
    <t>Newtownards Road Development Plan</t>
  </si>
  <si>
    <t>serc.ac.uk</t>
  </si>
  <si>
    <t>CRF446548</t>
  </si>
  <si>
    <t>Jumpstart Hub - Upskill, Reskill and Innovate</t>
  </si>
  <si>
    <t>CRF544835</t>
  </si>
  <si>
    <t>NI Made Smarter Leadership Pilot - NIMSL</t>
  </si>
  <si>
    <t>ruralaction.co</t>
  </si>
  <si>
    <t>CRF503038</t>
  </si>
  <si>
    <t>RURAL PATHFINDER: A NEW APPROACH TO VILLAGE RENEWAL</t>
  </si>
  <si>
    <t>CRF91013</t>
  </si>
  <si>
    <t>Feasibility Study - FifeNOW</t>
  </si>
  <si>
    <t>CRF582230</t>
  </si>
  <si>
    <t>The DACIC â€˜Moving Forwards post COVIDâ€™ Project</t>
  </si>
  <si>
    <t>CRF442051</t>
  </si>
  <si>
    <t>The Electric Valley</t>
  </si>
  <si>
    <t>CRF817801</t>
  </si>
  <si>
    <t>Helping Cumbrae Thrive</t>
  </si>
  <si>
    <t>CRF259931</t>
  </si>
  <si>
    <t>Perth West - Driving business and place innovation by connecting mobility and energy</t>
  </si>
  <si>
    <t>South Lanarkshire</t>
  </si>
  <si>
    <t>CRF371093</t>
  </si>
  <si>
    <t>Growing Together: Preparing South Lanarkshire's Third Sector for Growth</t>
  </si>
  <si>
    <t>CRF62996</t>
  </si>
  <si>
    <t>Hydro-Scheme Expansion, Energy Transfer and Interpretation</t>
  </si>
  <si>
    <t>CRF320845</t>
  </si>
  <si>
    <t>Rural Conwy Community Support and Development</t>
  </si>
  <si>
    <t>CRF283584</t>
  </si>
  <si>
    <t>Supporting Business Growth and Innovation</t>
  </si>
  <si>
    <t>CRF444611</t>
  </si>
  <si>
    <t>Caldicot Community Partnership</t>
  </si>
  <si>
    <t>CRF743058</t>
  </si>
  <si>
    <t>Lanarkshire Equalities Institute - Life and Education</t>
  </si>
  <si>
    <t>CRF684195</t>
  </si>
  <si>
    <t>CRF169180</t>
  </si>
  <si>
    <t>Research on the impact of Covid19 on our town Centres</t>
  </si>
  <si>
    <t>CRF577612</t>
  </si>
  <si>
    <t>Enterprise Powys</t>
  </si>
  <si>
    <t>CRF462071</t>
  </si>
  <si>
    <t>DIgital MAnufacturing Support Programme (DIMAS Programme)</t>
  </si>
  <si>
    <t>CRF239693</t>
  </si>
  <si>
    <t>Women's focussed Incubator for Ambitious Entrepreneurs in Buckinghamshire</t>
  </si>
  <si>
    <t>CRF175044</t>
  </si>
  <si>
    <t>Discover Reality</t>
  </si>
  <si>
    <t>CRF590241</t>
  </si>
  <si>
    <t>Enterprise Support for Community &amp; Economic Recovery</t>
  </si>
  <si>
    <t>CRF145370</t>
  </si>
  <si>
    <t>Wigan Entrepreneurship &amp; Innovation Community</t>
  </si>
  <si>
    <t>CRF566352</t>
  </si>
  <si>
    <t>Women's focussed Incubator for Ambitious Entrepreneurs in the Greater Manchester area.</t>
  </si>
  <si>
    <t>CRF911391</t>
  </si>
  <si>
    <t>Lift Off in Lancashire</t>
  </si>
  <si>
    <t>CRF108975</t>
  </si>
  <si>
    <t>CRF487175</t>
  </si>
  <si>
    <t>Providing affordable credit in Lincolnshire</t>
  </si>
  <si>
    <t>CRF209537</t>
  </si>
  <si>
    <t>Our Future / Opening up Industry</t>
  </si>
  <si>
    <t>CRF111674</t>
  </si>
  <si>
    <t>Womenâ€™s focussed Incubator for Ambitious Entrepreneurs in North Yorkshire</t>
  </si>
  <si>
    <t>CRF615401</t>
  </si>
  <si>
    <t>Then and Now</t>
  </si>
  <si>
    <t>CRF456858</t>
  </si>
  <si>
    <t>Community Climate Action and Engagement - What Works Where?</t>
  </si>
  <si>
    <t>CRF760327</t>
  </si>
  <si>
    <t>CRF407538</t>
  </si>
  <si>
    <t>Community Employment &amp; Skills Pathways</t>
  </si>
  <si>
    <t>CRF556983</t>
  </si>
  <si>
    <t>South Somerset Social Mobility Pilot</t>
  </si>
  <si>
    <t>CRF774731</t>
  </si>
  <si>
    <t>Esteem Employment &amp; Skills Incubator</t>
  </si>
  <si>
    <t>CRF771758</t>
  </si>
  <si>
    <t>Womenâ€™s focussed Incubator for Ambitious Entrepreneurs in Southend-on-Sea.</t>
  </si>
  <si>
    <t>CRF774384</t>
  </si>
  <si>
    <t>Women's focussed Incubator for Ambitious Entrepreneurs in Suffolk.</t>
  </si>
  <si>
    <t>CRF761993</t>
  </si>
  <si>
    <t>Women's focussed Incubator for Ambitious Entrepreneurs in Surrey</t>
  </si>
  <si>
    <t>CRF480053</t>
  </si>
  <si>
    <t>Women's focussed Incubator for Ambitious Entrepreneurs in Warwickshire</t>
  </si>
  <si>
    <t>cinemagic.org.uk</t>
  </si>
  <si>
    <t>CRF540456</t>
  </si>
  <si>
    <t>Step it Up</t>
  </si>
  <si>
    <t>belfastmet.ac.uk</t>
  </si>
  <si>
    <t>CRF694117</t>
  </si>
  <si>
    <t>First Steps Digital</t>
  </si>
  <si>
    <t>CRF703124</t>
  </si>
  <si>
    <t>Communities Promoting Volunteering, Recovery, Open Spaces &amp; Healthy Activity</t>
  </si>
  <si>
    <t>CRF387287</t>
  </si>
  <si>
    <t>Moving into Work</t>
  </si>
  <si>
    <t>CRF919853</t>
  </si>
  <si>
    <t>Granton Waterfront - Culture-Led Regeneration - Embedded Artist Project</t>
  </si>
  <si>
    <t>CRF274993</t>
  </si>
  <si>
    <t>Digital Campus for Culture</t>
  </si>
  <si>
    <t>CRF937446</t>
  </si>
  <si>
    <t>Womenâ€™s focussed Incubator for Ambitious Entrepreneurs in The Highlands.</t>
  </si>
  <si>
    <t>CRF686882</t>
  </si>
  <si>
    <t>Inveractive</t>
  </si>
  <si>
    <t>CRF215895</t>
  </si>
  <si>
    <t>Just, Green, Thriving and Resilient Moray</t>
  </si>
  <si>
    <t>CRF508446</t>
  </si>
  <si>
    <t>Green Spaces, Play Parks and Villages Investment Fund</t>
  </si>
  <si>
    <t>CRF2524</t>
  </si>
  <si>
    <t>UpSkill Ayrshire S3-S4</t>
  </si>
  <si>
    <t>CRF380119</t>
  </si>
  <si>
    <t>Womenâ€™s focussed Incubator for Ambitious Entrepreneurs in Bridgend.</t>
  </si>
  <si>
    <t>CRF571873</t>
  </si>
  <si>
    <t>Womenâ€™s focussed Incubator for Ambitious Entrepreneurs in Caerphilly</t>
  </si>
  <si>
    <t>CRF850806</t>
  </si>
  <si>
    <t>Employability Skills</t>
  </si>
  <si>
    <t>CRF953289</t>
  </si>
  <si>
    <t>Y TÅ· Gwyrdd staff and volunteers, and other local individuals, businesses and enterprises who we collaborate with to deliver the workshops and activities, led by a Community Engagement %26 Events Coordinator appointed by Y TÅ· Gwyrdd.</t>
  </si>
  <si>
    <t>CRF561335</t>
  </si>
  <si>
    <t>RCT 360</t>
  </si>
  <si>
    <t>CRF900432</t>
  </si>
  <si>
    <t>Thrive Project</t>
  </si>
  <si>
    <t>CRF890058</t>
  </si>
  <si>
    <t>Youth National Seaside Heritage Centre (YNSHC)</t>
  </si>
  <si>
    <t>CRF169877</t>
  </si>
  <si>
    <t>Workwise - Integrated Employability Support</t>
  </si>
  <si>
    <t>CRF722560</t>
  </si>
  <si>
    <t>Crowd Safety &amp; Security Skills Academy -Worcestershire; Digital Skills Academy - Worcestershire</t>
  </si>
  <si>
    <t>CRF742767</t>
  </si>
  <si>
    <t>Barry Bands Together - Coummity Regeneration through Musical Partnership</t>
  </si>
  <si>
    <t>CRF661779</t>
  </si>
  <si>
    <t>Feasibility Study of a multi-vector Smart Local Energy System in Denbighshire County</t>
  </si>
  <si>
    <t>CRF937191</t>
  </si>
  <si>
    <t>Feasibility Study of a multi-vector Smart Local Energy System in Gwynedd County</t>
  </si>
  <si>
    <t>CRF704573</t>
  </si>
  <si>
    <t>Feasibility Study of a multi-vector Smart Local Energy System in Isle of Anglesey County</t>
  </si>
  <si>
    <t>wrexham.gov.uk</t>
  </si>
  <si>
    <t>Wrexham</t>
  </si>
  <si>
    <t>W06000006</t>
  </si>
  <si>
    <t>CRF730623</t>
  </si>
  <si>
    <t>Feasibility Study of a multi-vector Smart Local Energy System in Wrexham County</t>
  </si>
  <si>
    <t>lcdi.co.uk</t>
  </si>
  <si>
    <t>CRF408755</t>
  </si>
  <si>
    <t>Employment Through Supported Pathway Volunteering</t>
  </si>
  <si>
    <t>CRF483357</t>
  </si>
  <si>
    <t>City Storylab</t>
  </si>
  <si>
    <t>CRF998248</t>
  </si>
  <si>
    <t>High Peak Biodiversity Strategy and Action for Nature</t>
  </si>
  <si>
    <t>CRF987361</t>
  </si>
  <si>
    <t>Supporting Innovative Fashion Businesses</t>
  </si>
  <si>
    <t>CRF479499</t>
  </si>
  <si>
    <t>Tameside Business Resilience Clinic</t>
  </si>
  <si>
    <t>CRF950802</t>
  </si>
  <si>
    <t>Improve Network</t>
  </si>
  <si>
    <t>CRF177559</t>
  </si>
  <si>
    <t>Re-imagining Norwich city centre</t>
  </si>
  <si>
    <t>CRF265176</t>
  </si>
  <si>
    <t>Transforming Norfolk Tourism for a Sustainable Future</t>
  </si>
  <si>
    <t>CRF816900</t>
  </si>
  <si>
    <t>North Yorkshire Electric Vehicle Infrastructure Delivery Strategy</t>
  </si>
  <si>
    <t>CRF895727</t>
  </si>
  <si>
    <t>North Yorkshire 21st Century Future Towns</t>
  </si>
  <si>
    <t>CRF544266</t>
  </si>
  <si>
    <t>Bitesize productions</t>
  </si>
  <si>
    <t>CRF890438</t>
  </si>
  <si>
    <t>Tees Valley Biomanufacturing Festival - TeesBioFest (TBF)</t>
  </si>
  <si>
    <t>CRF560310</t>
  </si>
  <si>
    <t>Inclusive Director &amp; Board Development</t>
  </si>
  <si>
    <t>nmni.com</t>
  </si>
  <si>
    <t>CRF307035</t>
  </si>
  <si>
    <t>Museum Tech For Good</t>
  </si>
  <si>
    <t>cooperationireland.org</t>
  </si>
  <si>
    <t>CRF121162</t>
  </si>
  <si>
    <t>Community Solutions</t>
  </si>
  <si>
    <t>ashtoncentre.com</t>
  </si>
  <si>
    <t>CRF141234</t>
  </si>
  <si>
    <t>Bridging the Gap Supporting people into employment</t>
  </si>
  <si>
    <t>CRF116716</t>
  </si>
  <si>
    <t>The Greenhouse Business Hub</t>
  </si>
  <si>
    <t>CRF721870</t>
  </si>
  <si>
    <t>Dundee Cultural Venue Innovation Bid</t>
  </si>
  <si>
    <t>CRF455121</t>
  </si>
  <si>
    <t>Build for Purpose</t>
  </si>
  <si>
    <t>CRF789932</t>
  </si>
  <si>
    <t>CLYDE100</t>
  </si>
  <si>
    <t>CRF626407</t>
  </si>
  <si>
    <t>Building the Resilience of Historic Visitor Attractions By Developing Volunteer Ability</t>
  </si>
  <si>
    <t>CRF249881</t>
  </si>
  <si>
    <t>Conwy Tourism Innovation Hub</t>
  </si>
  <si>
    <t>CRF154181</t>
  </si>
  <si>
    <t>CRF79180</t>
  </si>
  <si>
    <t>Young Enterprise Torfaen</t>
  </si>
  <si>
    <t>CRF181537</t>
  </si>
  <si>
    <t>Feasibility Study for re-development of Blackpool Central Library and adjoining Grundy Art Gallery as a new Cultural Hub</t>
  </si>
  <si>
    <t>CRF969690</t>
  </si>
  <si>
    <t>Essex Resilience Project</t>
  </si>
  <si>
    <t>CRF902367</t>
  </si>
  <si>
    <t>Recover. Rebuild. Restart.</t>
  </si>
  <si>
    <t>CRF157837</t>
  </si>
  <si>
    <t>National Trust's Urban Agenda for Belfast</t>
  </si>
  <si>
    <t>CRF977178</t>
  </si>
  <si>
    <t>West Loch Tarbert Regeneration</t>
  </si>
  <si>
    <t>CRF703724</t>
  </si>
  <si>
    <t>Connect-2-Work</t>
  </si>
  <si>
    <t>CRF149570</t>
  </si>
  <si>
    <t>Thriving Communities in Derbyshire</t>
  </si>
  <si>
    <t>CRF447872</t>
  </si>
  <si>
    <t>Charting Our Course</t>
  </si>
  <si>
    <t>CRF647536</t>
  </si>
  <si>
    <t>Development of Welsh Institute of Digital Information (WIDI), Research and Development Centre in Newport</t>
  </si>
  <si>
    <t>CRF174173</t>
  </si>
  <si>
    <t>Building Skills and Creativity: Supporting the local economy now and in the future</t>
  </si>
  <si>
    <t>CRF96012</t>
  </si>
  <si>
    <t>Filmed in Yorkshire</t>
  </si>
  <si>
    <t>CRF673181</t>
  </si>
  <si>
    <t>Accessible Cornwall for All</t>
  </si>
  <si>
    <t>CRF645924</t>
  </si>
  <si>
    <t>Greenstart</t>
  </si>
  <si>
    <t>CRF343255</t>
  </si>
  <si>
    <t>CRF668898</t>
  </si>
  <si>
    <t>Pathways into Employment in the New Economy</t>
  </si>
  <si>
    <t>CRF265984</t>
  </si>
  <si>
    <t>Sheerness Dockyard Church Project</t>
  </si>
  <si>
    <t>CRF758603</t>
  </si>
  <si>
    <t>Trinityâ€™s 8 week Training and Work Placement Program</t>
  </si>
  <si>
    <t>CRF114446</t>
  </si>
  <si>
    <t>Forward Togther Medway</t>
  </si>
  <si>
    <t>CRF547085</t>
  </si>
  <si>
    <t>CRF620413</t>
  </si>
  <si>
    <t>CRF416296</t>
  </si>
  <si>
    <t>North Yorkshire Into Screen (NYIS)</t>
  </si>
  <si>
    <t>CRF747738</t>
  </si>
  <si>
    <t>HEadstart</t>
  </si>
  <si>
    <t>CRF855463</t>
  </si>
  <si>
    <t>A to B Creative co-working hub</t>
  </si>
  <si>
    <t>CRF661510</t>
  </si>
  <si>
    <t>Culture is our Plan</t>
  </si>
  <si>
    <t>21.training</t>
  </si>
  <si>
    <t>CRF887013</t>
  </si>
  <si>
    <t>Multi Skills Academy</t>
  </si>
  <si>
    <t>CRF308861</t>
  </si>
  <si>
    <t>HALO Kilmarnock</t>
  </si>
  <si>
    <t>CRF331210</t>
  </si>
  <si>
    <t>The Digital Business Initiative</t>
  </si>
  <si>
    <t>CRF492165</t>
  </si>
  <si>
    <t>Digital Skills - Building back Better</t>
  </si>
  <si>
    <t>orkney.gov.uk</t>
  </si>
  <si>
    <t>Orkney Islands</t>
  </si>
  <si>
    <t>S12000023</t>
  </si>
  <si>
    <t>CRF281496</t>
  </si>
  <si>
    <t>Mapping -and optimising -everything that moves in Orkney</t>
  </si>
  <si>
    <t>CRF368182</t>
  </si>
  <si>
    <t>Towards Net Zero and Digital Business Investment in West Dunbartonshire</t>
  </si>
  <si>
    <t>CRF796154</t>
  </si>
  <si>
    <t>Calanais 2025 - Pre-construction Phase</t>
  </si>
  <si>
    <t>CRF670067</t>
  </si>
  <si>
    <t>Digital support platforms for businesses and communities in Conwy</t>
  </si>
  <si>
    <t>CRF945673</t>
  </si>
  <si>
    <t>Newport 360</t>
  </si>
  <si>
    <t>CRF153881</t>
  </si>
  <si>
    <t>Empty Property Options Development Fund (Town Centre Vibrancy)</t>
  </si>
  <si>
    <t>CRF382973</t>
  </si>
  <si>
    <t>Community-led Sustainable Transport Solutions - Investing in Communities and Place</t>
  </si>
  <si>
    <t>CRF739273</t>
  </si>
  <si>
    <t>West Bank %26 Environs</t>
  </si>
  <si>
    <t>CRF794319</t>
  </si>
  <si>
    <t>Digital Mentoring and Employability Skills Support</t>
  </si>
  <si>
    <t>daera-ni.gov.uk</t>
  </si>
  <si>
    <t>CRF391017</t>
  </si>
  <si>
    <t>Rural Strategic Regeneration</t>
  </si>
  <si>
    <t>danceassociate.com</t>
  </si>
  <si>
    <t>CRF960883</t>
  </si>
  <si>
    <t>Create, Innovate, Inspire, and Serve NI</t>
  </si>
  <si>
    <t>CRF761243</t>
  </si>
  <si>
    <t>Testing and Assessing Clackmannanshireâ€™s Low Carbon Food System Potential.</t>
  </si>
  <si>
    <t>CRF336023</t>
  </si>
  <si>
    <t>High Peak VCS Renewal</t>
  </si>
  <si>
    <t>CRF685445</t>
  </si>
  <si>
    <t>49Â³</t>
  </si>
  <si>
    <t>CRF632311</t>
  </si>
  <si>
    <t>Lincolnshire Inclusive Growth Agenda - Inclusive Growth Project</t>
  </si>
  <si>
    <t>CRF626520</t>
  </si>
  <si>
    <t>Building Innovation, Skills and Enterprise for the North of Tyne (BISENT)</t>
  </si>
  <si>
    <t>CRF626739</t>
  </si>
  <si>
    <t>Support for SMEs on supply chain development and diversification into offshore renewables</t>
  </si>
  <si>
    <t>CRF523623</t>
  </si>
  <si>
    <t>Energy Ready Staffordshire : Sustainable, Smart, Successful</t>
  </si>
  <si>
    <t>CRF613306</t>
  </si>
  <si>
    <t>Living, Learning, Earning Longer</t>
  </si>
  <si>
    <t>CRF849660</t>
  </si>
  <si>
    <t>Events upgrade programme to support local leisure businesses to revive and grow.</t>
  </si>
  <si>
    <t>CRF987050</t>
  </si>
  <si>
    <t>bjf.org.uk</t>
  </si>
  <si>
    <t>CRF842466</t>
  </si>
  <si>
    <t>Intergenerational Champions</t>
  </si>
  <si>
    <t>agorathinktank.org</t>
  </si>
  <si>
    <t>CRF182435</t>
  </si>
  <si>
    <t>Northern Ireland's Path to Net Zero</t>
  </si>
  <si>
    <t>4curfuture.com</t>
  </si>
  <si>
    <t>CRF365223</t>
  </si>
  <si>
    <t>Career Portal and Digital Engagement Platform</t>
  </si>
  <si>
    <t>princes-trust.org.uk</t>
  </si>
  <si>
    <t>CRF19160</t>
  </si>
  <si>
    <t>Discover Digital</t>
  </si>
  <si>
    <t>CRF967814</t>
  </si>
  <si>
    <t>Upscaling Community-led Housing in D&amp;G and UK Partnership</t>
  </si>
  <si>
    <t>CRF856565</t>
  </si>
  <si>
    <t>Relaunch A Legend</t>
  </si>
  <si>
    <t>CRF673971</t>
  </si>
  <si>
    <t>Phase 2 Russian Arctic Convoy Exhibition Space</t>
  </si>
  <si>
    <t>CRF696776</t>
  </si>
  <si>
    <t>Digital Bridges -Bridging the Digital Divide</t>
  </si>
  <si>
    <t>CRF119482</t>
  </si>
  <si>
    <t>Connecting Teachers with Industry</t>
  </si>
  <si>
    <t>CRF194671</t>
  </si>
  <si>
    <t>Llanelli Town Centre Ambassador and Delivery Service Project</t>
  </si>
  <si>
    <t>CRF756796</t>
  </si>
  <si>
    <t>CRF323148</t>
  </si>
  <si>
    <t>A Complete Digital Package for Torfaen Businesses</t>
  </si>
  <si>
    <t>CRF497345</t>
  </si>
  <si>
    <t>EVi Community and Cultural Centre - Increasing participation, support and training - Building towards the future</t>
  </si>
  <si>
    <t>CRF835944</t>
  </si>
  <si>
    <t>â€˜Sgiliauâ€™</t>
  </si>
  <si>
    <t>CRF371966</t>
  </si>
  <si>
    <t>A city wide Connectivity / Active Travel / Community Greenways Feasibility Study and Delivery Plan</t>
  </si>
  <si>
    <t>CRF314132</t>
  </si>
  <si>
    <t>St Kilda Viewpoint Centre</t>
  </si>
  <si>
    <t>CRF238543</t>
  </si>
  <si>
    <t>Covid-19 Staff Reintegration Programme</t>
  </si>
  <si>
    <t>CRF353729</t>
  </si>
  <si>
    <t>We are Boston</t>
  </si>
  <si>
    <t>CRF72123</t>
  </si>
  <si>
    <t>Developing a world leading programme to support growth, innovation and sustainability in the growing brewing and distilling sector</t>
  </si>
  <si>
    <t>CRF860949</t>
  </si>
  <si>
    <t>CRF680767</t>
  </si>
  <si>
    <t>Somerset Digital &amp; Creative Industries Sector Growth &amp; Business Development</t>
  </si>
  <si>
    <t>CRF106542</t>
  </si>
  <si>
    <t>Festival Culture Re-creation</t>
  </si>
  <si>
    <t>CRF500007</t>
  </si>
  <si>
    <t>Net Zero ClustersAccelerator</t>
  </si>
  <si>
    <t>CRF635116</t>
  </si>
  <si>
    <t>Capital Innovation Fund</t>
  </si>
  <si>
    <t>CRF605040</t>
  </si>
  <si>
    <t>CRF647233</t>
  </si>
  <si>
    <t>The Development of a Framework for Soft Skills in NI</t>
  </si>
  <si>
    <t>CRF885644</t>
  </si>
  <si>
    <t>Community Hall Ownership Support</t>
  </si>
  <si>
    <t>CRF411368</t>
  </si>
  <si>
    <t>Reconnecting communities and culture</t>
  </si>
  <si>
    <t>CRF898871</t>
  </si>
  <si>
    <t>S4 (Swansea University Science for Schools Scheme) STEMSkills Cymru</t>
  </si>
  <si>
    <t>CRF100560</t>
  </si>
  <si>
    <t>Cydfentro Cymunedol [Community Joint Venture]</t>
  </si>
  <si>
    <t>CRF747066</t>
  </si>
  <si>
    <t>Work your Way</t>
  </si>
  <si>
    <t>CRF266374</t>
  </si>
  <si>
    <t>Inverclyde Sustainable Technologies Job Fund</t>
  </si>
  <si>
    <t>CRF829382</t>
  </si>
  <si>
    <t>Economic growth and sustainability of Wakefieldâ€™s micro towns (Crofton, Horbury, Featherstone, Knottingley, Normanton, Ossett and South Kirkby)</t>
  </si>
  <si>
    <t>CRF354785</t>
  </si>
  <si>
    <t>Solar Feasibility Study</t>
  </si>
  <si>
    <t>CRF13899</t>
  </si>
  <si>
    <t>Construction &amp; Essential Skills Programme</t>
  </si>
  <si>
    <t>CRF874060</t>
  </si>
  <si>
    <t>The Innovation Carnival (TIC)</t>
  </si>
  <si>
    <t>CRF455940</t>
  </si>
  <si>
    <t>Early Years Workforce</t>
  </si>
  <si>
    <t>CRF734212</t>
  </si>
  <si>
    <t>Inspiring Growth&amp; EngagingCommunities: Catterick</t>
  </si>
  <si>
    <t>CRF454226</t>
  </si>
  <si>
    <t>Stafford Learning Town</t>
  </si>
  <si>
    <t>CRF455755</t>
  </si>
  <si>
    <t>The Innovation Carnival Suffolk (TICS)</t>
  </si>
  <si>
    <t>CRF595425</t>
  </si>
  <si>
    <t>Agri-Food Net Zero Academy</t>
  </si>
  <si>
    <t>ebm.org.uk</t>
  </si>
  <si>
    <t>CRF654023</t>
  </si>
  <si>
    <t>Hosford Homelessness Services x Street Soccer NI: tackling exclusion, isolation and disadvantage in housing and employment</t>
  </si>
  <si>
    <t>CRF262291</t>
  </si>
  <si>
    <t>DOWNPATRICK HOLISTIC HEALTH AND WELLBEING ENTREPRENEUR %26 EDUCATION HUB</t>
  </si>
  <si>
    <t>CRF369345</t>
  </si>
  <si>
    <t>ADVANCE - Digital Healthcare Innovation Skills Communities (DISC) - An Academy for Post COVID Communities in Recovery</t>
  </si>
  <si>
    <t>CRF500001</t>
  </si>
  <si>
    <t>Digital Skills for the Islands Economy</t>
  </si>
  <si>
    <t>CRF691815</t>
  </si>
  <si>
    <t>CARNarfon</t>
  </si>
  <si>
    <t>CRF406197</t>
  </si>
  <si>
    <t>Rural Resilience Fund</t>
  </si>
  <si>
    <t>CRF616423</t>
  </si>
  <si>
    <t>Keeping the Conwy pound local</t>
  </si>
  <si>
    <t>CRF3026</t>
  </si>
  <si>
    <t>RCT Together</t>
  </si>
  <si>
    <t>CRF649393</t>
  </si>
  <si>
    <t>Venue Cymru Redevelopment and Growth Plan</t>
  </si>
  <si>
    <t>CRF322167</t>
  </si>
  <si>
    <t>Pensarn Beach Master Plan (Feasability Works)</t>
  </si>
  <si>
    <t>CRF2037</t>
  </si>
  <si>
    <t>EPN Futures</t>
  </si>
  <si>
    <t>CRF291799</t>
  </si>
  <si>
    <t>What Matters - NEETS Navigator Study</t>
  </si>
  <si>
    <t>CRF695266</t>
  </si>
  <si>
    <t>FITABLE</t>
  </si>
  <si>
    <t>thewaterwayscommunity.org</t>
  </si>
  <si>
    <t>CRF586682</t>
  </si>
  <si>
    <t>NI Community Blueways Feasibility</t>
  </si>
  <si>
    <t>CRF125969</t>
  </si>
  <si>
    <t>Create to Innovate</t>
  </si>
  <si>
    <t>CRF273434</t>
  </si>
  <si>
    <t>Life Skills for Work and Digital Inclusion Programme</t>
  </si>
  <si>
    <t>CRF143774</t>
  </si>
  <si>
    <t>Step Forward</t>
  </si>
  <si>
    <t>CRF704232</t>
  </si>
  <si>
    <t>The Little CannyVan</t>
  </si>
  <si>
    <t>CRF72414</t>
  </si>
  <si>
    <t>The Kiln - Creating Start Up</t>
  </si>
  <si>
    <t>belfastinternationalartsfestival.com</t>
  </si>
  <si>
    <t>CRF595126</t>
  </si>
  <si>
    <t>Belfast International Arts Festival -WILD/D-construction</t>
  </si>
  <si>
    <t>twnonline.com</t>
  </si>
  <si>
    <t>CRF131713</t>
  </si>
  <si>
    <t>The Athena Collegium Project</t>
  </si>
  <si>
    <t>CRF866748</t>
  </si>
  <si>
    <t>Con O'Neill Community &amp; Toursim Project and Feasibility Study</t>
  </si>
  <si>
    <t>stepping-stones.org.uk</t>
  </si>
  <si>
    <t>N09000007</t>
  </si>
  <si>
    <t>CRF223645</t>
  </si>
  <si>
    <t>Digital Me</t>
  </si>
  <si>
    <t>CRF595924</t>
  </si>
  <si>
    <t>CRF573809</t>
  </si>
  <si>
    <t>Blaenau Gwent Community Energy %26 Generation Feasibility Study</t>
  </si>
  <si>
    <t>CRF537935</t>
  </si>
  <si>
    <t>Cardiff Youth Justice Service Cycle Skills</t>
  </si>
  <si>
    <t>CRF985186</t>
  </si>
  <si>
    <t>Alexandria Community Centre</t>
  </si>
  <si>
    <t>CRF600206</t>
  </si>
  <si>
    <t>Leverburgh Marina Feasibility Study and Business Plan</t>
  </si>
  <si>
    <t>CRF72734</t>
  </si>
  <si>
    <t>Cwtch Merthyr Skills</t>
  </si>
  <si>
    <t>CRF868305</t>
  </si>
  <si>
    <t>Stalybridge Town Centre Managed Workspace</t>
  </si>
  <si>
    <t>CRF225468</t>
  </si>
  <si>
    <t>Investing in CommUnity</t>
  </si>
  <si>
    <t>CRF186381</t>
  </si>
  <si>
    <t>CRF796478</t>
  </si>
  <si>
    <t>Elevate</t>
  </si>
  <si>
    <t>CRF974923</t>
  </si>
  <si>
    <t>DIGITAL ROLE MODELS</t>
  </si>
  <si>
    <t>flintshire.gov.uk</t>
  </si>
  <si>
    <t>Flintshire</t>
  </si>
  <si>
    <t>W06000005</t>
  </si>
  <si>
    <t>CRF95625</t>
  </si>
  <si>
    <t>Working Well</t>
  </si>
  <si>
    <t>CRF927732</t>
  </si>
  <si>
    <t>Community Gate</t>
  </si>
  <si>
    <t>CRF120443</t>
  </si>
  <si>
    <t>Grow and Learn</t>
  </si>
  <si>
    <t>CRF263419</t>
  </si>
  <si>
    <t>Pop Up Exhibition program</t>
  </si>
  <si>
    <t>CRF458860</t>
  </si>
  <si>
    <t>Net Zero Clusters Accelerator</t>
  </si>
  <si>
    <t>CRF817517</t>
  </si>
  <si>
    <t>Pathways to Employment West Dunbartonshire (P2EWD)</t>
  </si>
  <si>
    <t>CRF382945</t>
  </si>
  <si>
    <t>Low Carbon Skills Gateway</t>
  </si>
  <si>
    <t>CRF169399</t>
  </si>
  <si>
    <t>Chameleon Vocational Training Skill/Upskill Programme</t>
  </si>
  <si>
    <t>CRF345987</t>
  </si>
  <si>
    <t>Future Proof Skills</t>
  </si>
  <si>
    <t>forwardsouth.org</t>
  </si>
  <si>
    <t>CRF999911</t>
  </si>
  <si>
    <t>Project DIG digital inclusive growth</t>
  </si>
  <si>
    <t>CRF17818</t>
  </si>
  <si>
    <t>Supporting ex-offenders back to work</t>
  </si>
  <si>
    <t>CRF822730</t>
  </si>
  <si>
    <t>Building Communities Pathway to Employment</t>
  </si>
  <si>
    <t>CRF209852</t>
  </si>
  <si>
    <t>New Places, New Futures: A Model for Town Centres</t>
  </si>
  <si>
    <t>CRF640990</t>
  </si>
  <si>
    <t>Dragon Dinners</t>
  </si>
  <si>
    <t>CRF285401</t>
  </si>
  <si>
    <t>Waterloo Masterplan</t>
  </si>
  <si>
    <t>CRF484979</t>
  </si>
  <si>
    <t>TTA Nottinghamshire Tech &amp; Digital Skills Academies</t>
  </si>
  <si>
    <t>CRF404098</t>
  </si>
  <si>
    <t>Family Hub - which will have a specific focus on adolescents "For Every Young Person"</t>
  </si>
  <si>
    <t>CRF919774</t>
  </si>
  <si>
    <t>Aberdeen International Culture and Leisure Centre</t>
  </si>
  <si>
    <t>CRF32754</t>
  </si>
  <si>
    <t>Wrexham Domiciliary Care Market Analysis and Options Appraisal</t>
  </si>
  <si>
    <t>visitwestbelfast.com</t>
  </si>
  <si>
    <t>CRF560385</t>
  </si>
  <si>
    <t>West Belfast Culture Led Regeneration Programme</t>
  </si>
  <si>
    <t>CRF967124</t>
  </si>
  <si>
    <t>Belfast City Airport (BCA) - Innovation Hub</t>
  </si>
  <si>
    <t>CRF815274</t>
  </si>
  <si>
    <t>TTA Dundee Tech &amp; Digital Skills Academies</t>
  </si>
  <si>
    <t>CRF443507</t>
  </si>
  <si>
    <t>Research relating to the barriers to employment for Disabled people living in Denbighshire and the employers .</t>
  </si>
  <si>
    <t>CRF407427</t>
  </si>
  <si>
    <t>Strategic Infrastructure Feasibility Study</t>
  </si>
  <si>
    <t>CRF841828</t>
  </si>
  <si>
    <t>Supporting independent living through Internet of Things</t>
  </si>
  <si>
    <t>CRF488620</t>
  </si>
  <si>
    <t>BID Grot Spot team (Â£120,000), BID night/taxi marshal service (Â£40,000)</t>
  </si>
  <si>
    <t>CRF875212</t>
  </si>
  <si>
    <t>Greener North Lincolnshire</t>
  </si>
  <si>
    <t>CRF138761</t>
  </si>
  <si>
    <t>Finance Matters</t>
  </si>
  <si>
    <t>northernirelandscreen.co.uk</t>
  </si>
  <si>
    <t>CRF968560</t>
  </si>
  <si>
    <t>Northern Ireland Screen - Skills Development Programme (SDP)</t>
  </si>
  <si>
    <t>CRF139364</t>
  </si>
  <si>
    <t>Champion Age Diversity</t>
  </si>
  <si>
    <t>Capital Cost</t>
  </si>
  <si>
    <t>15000</t>
  </si>
  <si>
    <t>46000</t>
  </si>
  <si>
    <t>45000</t>
  </si>
  <si>
    <t>50000</t>
  </si>
  <si>
    <t>55000</t>
  </si>
  <si>
    <t>0</t>
  </si>
  <si>
    <t>30000</t>
  </si>
  <si>
    <t>45173.75</t>
  </si>
  <si>
    <t>8188.74</t>
  </si>
  <si>
    <t>9424.65</t>
  </si>
  <si>
    <t>21,000</t>
  </si>
  <si>
    <t>47762</t>
  </si>
  <si>
    <t>48960</t>
  </si>
  <si>
    <t>15,000.00</t>
  </si>
  <si>
    <t>850</t>
  </si>
  <si>
    <t>64000</t>
  </si>
  <si>
    <t>48000</t>
  </si>
  <si>
    <t>4000</t>
  </si>
  <si>
    <t>4950</t>
  </si>
  <si>
    <t>14924</t>
  </si>
  <si>
    <t>7476.93</t>
  </si>
  <si>
    <t>500000</t>
  </si>
  <si>
    <t>20,000</t>
  </si>
  <si>
    <t>70000</t>
  </si>
  <si>
    <t>3400</t>
  </si>
  <si>
    <t>11600</t>
  </si>
  <si>
    <t>22614.6</t>
  </si>
  <si>
    <t>90000</t>
  </si>
  <si>
    <t>1000</t>
  </si>
  <si>
    <t>71000</t>
  </si>
  <si>
    <t>1500</t>
  </si>
  <si>
    <t>31000</t>
  </si>
  <si>
    <t>20000</t>
  </si>
  <si>
    <t>100,000</t>
  </si>
  <si>
    <t>45,000</t>
  </si>
  <si>
    <t>33830</t>
  </si>
  <si>
    <t>6718</t>
  </si>
  <si>
    <t>2500</t>
  </si>
  <si>
    <t>12664</t>
  </si>
  <si>
    <t>65900</t>
  </si>
  <si>
    <t>3000</t>
  </si>
  <si>
    <t>0.00</t>
  </si>
  <si>
    <t>150000</t>
  </si>
  <si>
    <t>5000</t>
  </si>
  <si>
    <t>43000</t>
  </si>
  <si>
    <t>9701.36</t>
  </si>
  <si>
    <t>10000</t>
  </si>
  <si>
    <t>406000</t>
  </si>
  <si>
    <t>27504.90</t>
  </si>
  <si>
    <t>75000</t>
  </si>
  <si>
    <t>60000</t>
  </si>
  <si>
    <t>7834</t>
  </si>
  <si>
    <t>28186</t>
  </si>
  <si>
    <t>37777.50</t>
  </si>
  <si>
    <t>16000</t>
  </si>
  <si>
    <t>1490</t>
  </si>
  <si>
    <t>72000</t>
  </si>
  <si>
    <t>56500</t>
  </si>
  <si>
    <t>4700</t>
  </si>
  <si>
    <t>53405</t>
  </si>
  <si>
    <t>52,568</t>
  </si>
  <si>
    <t>6000</t>
  </si>
  <si>
    <t xml:space="preserve">2000.00 </t>
  </si>
  <si>
    <t>6380</t>
  </si>
  <si>
    <t>159034</t>
  </si>
  <si>
    <t>35433.01</t>
  </si>
  <si>
    <t>23440</t>
  </si>
  <si>
    <t>46449</t>
  </si>
  <si>
    <t>1200</t>
  </si>
  <si>
    <t>99875</t>
  </si>
  <si>
    <t>44045.83</t>
  </si>
  <si>
    <t>234256.23</t>
  </si>
  <si>
    <t>10670.742</t>
  </si>
  <si>
    <t>21000</t>
  </si>
  <si>
    <t>31530</t>
  </si>
  <si>
    <t>63400</t>
  </si>
  <si>
    <t>40000</t>
  </si>
  <si>
    <t>21500</t>
  </si>
  <si>
    <t>18,000.00</t>
  </si>
  <si>
    <t>11,000</t>
  </si>
  <si>
    <t>15500</t>
  </si>
  <si>
    <t>73973</t>
  </si>
  <si>
    <t>42363.10</t>
  </si>
  <si>
    <t>22896.90</t>
  </si>
  <si>
    <t>1950.90</t>
  </si>
  <si>
    <t>8876.48</t>
  </si>
  <si>
    <t>22516</t>
  </si>
  <si>
    <t>22665</t>
  </si>
  <si>
    <t>25000</t>
  </si>
  <si>
    <t>16058.12</t>
  </si>
  <si>
    <t>4427</t>
  </si>
  <si>
    <t>46200</t>
  </si>
  <si>
    <t>77500</t>
  </si>
  <si>
    <t>31312</t>
  </si>
  <si>
    <t>8300</t>
  </si>
  <si>
    <t>49990.2</t>
  </si>
  <si>
    <t>18404.87</t>
  </si>
  <si>
    <t>105682</t>
  </si>
  <si>
    <t>11985.40</t>
  </si>
  <si>
    <t>36000</t>
  </si>
  <si>
    <t>12500</t>
  </si>
  <si>
    <t>4514.10</t>
  </si>
  <si>
    <t>86000</t>
  </si>
  <si>
    <t>81500</t>
  </si>
  <si>
    <t>8000</t>
  </si>
  <si>
    <t>15,433.01</t>
  </si>
  <si>
    <t>158942.18</t>
  </si>
  <si>
    <t>13000</t>
  </si>
  <si>
    <t>51,199.82</t>
  </si>
  <si>
    <t>37263</t>
  </si>
  <si>
    <t>50001.56</t>
  </si>
  <si>
    <t>31000.02</t>
  </si>
  <si>
    <t>65594</t>
  </si>
  <si>
    <t xml:space="preserve">0 </t>
  </si>
  <si>
    <t>49514.19</t>
  </si>
  <si>
    <t>16049</t>
  </si>
  <si>
    <t>41,795.03</t>
  </si>
  <si>
    <t>47200</t>
  </si>
  <si>
    <t>32400</t>
  </si>
  <si>
    <t>24099.40</t>
  </si>
  <si>
    <t>64650</t>
  </si>
  <si>
    <t>33707.50</t>
  </si>
  <si>
    <t>7500</t>
  </si>
  <si>
    <t>57,500</t>
  </si>
  <si>
    <t>311443.20</t>
  </si>
  <si>
    <t>Title</t>
  </si>
  <si>
    <t>DomainLookup:LA</t>
  </si>
  <si>
    <t>DomainLookup:AreaTeam</t>
  </si>
  <si>
    <t>ApplicantName</t>
  </si>
  <si>
    <t>BidManagerName</t>
  </si>
  <si>
    <t>EmailAddress</t>
  </si>
  <si>
    <t>AdditionalLocalAuthorityAreas</t>
  </si>
  <si>
    <t>PrivateVoluntaryNI</t>
  </si>
  <si>
    <t>ProjectName</t>
  </si>
  <si>
    <t>SkillsPercentage</t>
  </si>
  <si>
    <t>LocalBusinessesPercentage</t>
  </si>
  <si>
    <t>PeopleIntoEmploymentPercentage</t>
  </si>
  <si>
    <t>Priority Place %</t>
  </si>
  <si>
    <t>Non Priority Place %</t>
  </si>
  <si>
    <t>Priority Place Comments</t>
  </si>
  <si>
    <t>People in education / training following support</t>
  </si>
  <si>
    <t>People gaining a qualification following support</t>
  </si>
  <si>
    <t>People engaged in job searching following support</t>
  </si>
  <si>
    <t>People in employment including self-employment, following support</t>
  </si>
  <si>
    <t>People engaged in life skills support following interventions</t>
  </si>
  <si>
    <t>Economically inactive individuals engaging with benefits system following support</t>
  </si>
  <si>
    <t>Businesses introducing new products to the market as a result of support</t>
  </si>
  <si>
    <t>Businesses introducing new products to the firm as a result of support</t>
  </si>
  <si>
    <t>Employment increase is supported businesses as a result of support</t>
  </si>
  <si>
    <t>Jobs safeguarded as a result of support</t>
  </si>
  <si>
    <t>Number of new businesses created as a result of support</t>
  </si>
  <si>
    <t>Premises with improved digital connectivity as a result of support</t>
  </si>
  <si>
    <t>Organisations engaged in knowledge transfer activity following support</t>
  </si>
  <si>
    <t>Estimated Carbon dioxide equivalent reductions as a result of support (Tonnes)</t>
  </si>
  <si>
    <t>Investment attracted as a result of support</t>
  </si>
  <si>
    <t>Innovation plans developed as a result of support</t>
  </si>
  <si>
    <t>Decarbonisation plans developed as a result of support</t>
  </si>
  <si>
    <t>Total surface area of green/ blue infrastructure added or improved as a result of support (M2)</t>
  </si>
  <si>
    <t>Increase in footfall as a result of support</t>
  </si>
  <si>
    <t>Increase in visitor numbers as a result of support</t>
  </si>
  <si>
    <t>Buildings built or renovated as a result of support (M2)</t>
  </si>
  <si>
    <t>Feasibility studies developed as a result of support</t>
  </si>
  <si>
    <t>TotalProjectCosts</t>
  </si>
  <si>
    <t>CapitalCostsAmount</t>
  </si>
  <si>
    <t>CapitalCostPercentage</t>
  </si>
  <si>
    <t>CapitalValueUnknown</t>
  </si>
  <si>
    <t>Argyll and Bute Council</t>
  </si>
  <si>
    <t>Kate Fraser, Senior Development Officer</t>
  </si>
  <si>
    <t>kate.fraser@argyll-bute.gov.uk</t>
  </si>
  <si>
    <t>Not applicable.</t>
  </si>
  <si>
    <t>Choose an item.</t>
  </si>
  <si>
    <t>100</t>
  </si>
  <si>
    <t>168000</t>
  </si>
  <si>
    <t>£168,000</t>
  </si>
  <si>
    <t>Argyll and Bute Council: Education Service</t>
  </si>
  <si>
    <t>Gary Clark - Digital Lead</t>
  </si>
  <si>
    <t>gary.clark@argyll-bute.gov.uk</t>
  </si>
  <si>
    <t>Click or tap here to enter text.</t>
  </si>
  <si>
    <t>100000</t>
  </si>
  <si>
    <t>£100,000</t>
  </si>
  <si>
    <t>11.9%</t>
  </si>
  <si>
    <t>Argyll College UHI</t>
  </si>
  <si>
    <t>Lauren McDonald - Strategic Projects Coordinator</t>
  </si>
  <si>
    <t>Lauren.McDonald@uhi.ac.uk</t>
  </si>
  <si>
    <t>85</t>
  </si>
  <si>
    <t>15</t>
  </si>
  <si>
    <t>269856.32</t>
  </si>
  <si>
    <t>£269,856.32</t>
  </si>
  <si>
    <t>0.28%</t>
  </si>
  <si>
    <t>Highlands and Islands Enterprise</t>
  </si>
  <si>
    <t>Chantal Geyer, Senior Development Manager, Communities Infrastructure Team, Highlands and Islands Enterprise</t>
  </si>
  <si>
    <t>chantal.geyer@hient.co.uk</t>
  </si>
  <si>
    <t>20</t>
  </si>
  <si>
    <t>40</t>
  </si>
  <si>
    <t>260000</t>
  </si>
  <si>
    <t>£260,000</t>
  </si>
  <si>
    <t>Scottish Association for Marine Science (SAMS)</t>
  </si>
  <si>
    <t>Iain Gatward, Business Development Manager</t>
  </si>
  <si>
    <t>iain.gatward@sams-enterprise.com</t>
  </si>
  <si>
    <t>33.3</t>
  </si>
  <si>
    <t>399721</t>
  </si>
  <si>
    <t>£399,721</t>
  </si>
  <si>
    <t>6.25%</t>
  </si>
  <si>
    <t>Blaenau Gwent County Borough Council</t>
  </si>
  <si>
    <t>Llanhilleth Miners Institute</t>
  </si>
  <si>
    <t>Rosie Cribb, Trustee</t>
  </si>
  <si>
    <t>rosiecribb@fundingassist.co.uk</t>
  </si>
  <si>
    <t>25</t>
  </si>
  <si>
    <t>132950</t>
  </si>
  <si>
    <t>£141,950</t>
  </si>
  <si>
    <t>9.9%</t>
  </si>
  <si>
    <t>Bridgend County Borough Council</t>
  </si>
  <si>
    <t>Ieuan Sherwood - Group Manager:  Economy, Natural Resources and SustainabilityBridgend County Borough Council</t>
  </si>
  <si>
    <t>ieuan.sherwood@bridgend.gov.uk</t>
  </si>
  <si>
    <t>n/a</t>
  </si>
  <si>
    <t>50</t>
  </si>
  <si>
    <t>120000</t>
  </si>
  <si>
    <t>£131,500</t>
  </si>
  <si>
    <t>10% of CRF grant request, 9% of overall budget</t>
  </si>
  <si>
    <t>Cheshire West and Chester Council</t>
  </si>
  <si>
    <t>Healthbox CIC</t>
  </si>
  <si>
    <t>Simon Sandford, Chief Executive</t>
  </si>
  <si>
    <t>simon@healthboxcic.com</t>
  </si>
  <si>
    <t>10</t>
  </si>
  <si>
    <t>90</t>
  </si>
  <si>
    <t>567655</t>
  </si>
  <si>
    <t>£567,655</t>
  </si>
  <si>
    <t>6%</t>
  </si>
  <si>
    <t>Clackmannanshire Council</t>
  </si>
  <si>
    <t>Clackmannanshire Third Sector Interface (CTSI)</t>
  </si>
  <si>
    <t>Anthea Coulter, Chief Officer</t>
  </si>
  <si>
    <t>anthea.coulter@ctsi.org.uk</t>
  </si>
  <si>
    <t>Addressing Multiple Barriers to Employment:  A Pre-Employability Pilot in Clackmannanshire</t>
  </si>
  <si>
    <t>575250</t>
  </si>
  <si>
    <t>£575,250</t>
  </si>
  <si>
    <t>0.26%</t>
  </si>
  <si>
    <t>Cumbria County Council</t>
  </si>
  <si>
    <t>North Allerdale Development Trust Limited (NADT)</t>
  </si>
  <si>
    <t>Sandra Keaveney, Chief Executive Officer</t>
  </si>
  <si>
    <t>sandra@nadtcommunity.com</t>
  </si>
  <si>
    <t>209957</t>
  </si>
  <si>
    <t>£209,957</t>
  </si>
  <si>
    <t>1.3%</t>
  </si>
  <si>
    <t>Tullie House Museum &amp; Art Gallery Trust.</t>
  </si>
  <si>
    <t>Anna Smalley, Head of Collections &amp; Engagement</t>
  </si>
  <si>
    <t>anna.smalley@tulliehouse.org</t>
  </si>
  <si>
    <t>22.5</t>
  </si>
  <si>
    <t>19.5</t>
  </si>
  <si>
    <t>46.5</t>
  </si>
  <si>
    <t>11.5</t>
  </si>
  <si>
    <t>562468</t>
  </si>
  <si>
    <t>£526,468</t>
  </si>
  <si>
    <t>3.56%</t>
  </si>
  <si>
    <t>Denbighshire County Council</t>
  </si>
  <si>
    <t>Russell Davies</t>
  </si>
  <si>
    <t>Russell Davies - Project Manager</t>
  </si>
  <si>
    <t>denbighyp@btconnect.com</t>
  </si>
  <si>
    <t>10122</t>
  </si>
  <si>
    <t>£12,510</t>
  </si>
  <si>
    <t>The Denbigh Workshop</t>
  </si>
  <si>
    <t>Tracy Jones - Director</t>
  </si>
  <si>
    <t>thedenbighworkshop@gmail.com</t>
  </si>
  <si>
    <t>£10,000</t>
  </si>
  <si>
    <t>STAND North Wales CIC</t>
  </si>
  <si>
    <t xml:space="preserve">Sarah McCulloch: Director.  Rhian Allen will be delivering the research </t>
  </si>
  <si>
    <t>sarah@standnw.org</t>
  </si>
  <si>
    <t xml:space="preserve">Research relating to the barriers to employment for Disabled people living in Denbighshire and the employers . </t>
  </si>
  <si>
    <t>30</t>
  </si>
  <si>
    <t>25300</t>
  </si>
  <si>
    <t>£25,300</t>
  </si>
  <si>
    <t>Dumfries and Galloway Council</t>
  </si>
  <si>
    <t>Third Sector Dumfries and Galloway</t>
  </si>
  <si>
    <t>Norma Austin Hart, Chief Executive</t>
  </si>
  <si>
    <t>norma.austinhart@tsdg.org.uk</t>
  </si>
  <si>
    <t>26416.66</t>
  </si>
  <si>
    <t>£26,416.66</t>
  </si>
  <si>
    <t>3.8%</t>
  </si>
  <si>
    <t>Robert Burns Ellisland Trust</t>
  </si>
  <si>
    <t>Joan McAlpine, Chair</t>
  </si>
  <si>
    <t>ellislandchair@gmail.com</t>
  </si>
  <si>
    <t>24</t>
  </si>
  <si>
    <t>76</t>
  </si>
  <si>
    <t>250000</t>
  </si>
  <si>
    <t>£250,000</t>
  </si>
  <si>
    <t>Dundee City Council</t>
  </si>
  <si>
    <t>Abertay University</t>
  </si>
  <si>
    <t>Lorna Edwards, Head of Business Development</t>
  </si>
  <si>
    <t>l.edwards@abertay.ac.uk</t>
  </si>
  <si>
    <t>216738</t>
  </si>
  <si>
    <t>£216,738</t>
  </si>
  <si>
    <t>East Lothian Council</t>
  </si>
  <si>
    <t>Scottish Tech Army (Scot Tech Army Ltd)</t>
  </si>
  <si>
    <t>Kirsty McIntosh, Head of Partnerships</t>
  </si>
  <si>
    <t>kirsty@scottishtecharmy.org</t>
  </si>
  <si>
    <t>45</t>
  </si>
  <si>
    <t>424500</t>
  </si>
  <si>
    <t>£476,500</t>
  </si>
  <si>
    <t>Gateshead Council</t>
  </si>
  <si>
    <t>Yorkshire &amp; Humber and North East</t>
  </si>
  <si>
    <t>Alison Dunn, Strategic Lead for Poverty and Inequality</t>
  </si>
  <si>
    <t>alisondunn@gateshead.gov.uk</t>
  </si>
  <si>
    <t>733937</t>
  </si>
  <si>
    <t>£733,937</t>
  </si>
  <si>
    <t>Greater Manchester Combined Authority</t>
  </si>
  <si>
    <t>Positive Steps</t>
  </si>
  <si>
    <t>Paul Axon - Director, Young People Services</t>
  </si>
  <si>
    <t>paulaxon@positive-steps.org.uk</t>
  </si>
  <si>
    <t>21.07</t>
  </si>
  <si>
    <t>7.46</t>
  </si>
  <si>
    <t>32.89</t>
  </si>
  <si>
    <t>38.58</t>
  </si>
  <si>
    <t>584090</t>
  </si>
  <si>
    <t>£947,690</t>
  </si>
  <si>
    <t>7.75%</t>
  </si>
  <si>
    <t xml:space="preserve">Salford City Council </t>
  </si>
  <si>
    <t>Alison Burnett - Head of Skills and Work</t>
  </si>
  <si>
    <t>alison.burnett@salford.gov.uk</t>
  </si>
  <si>
    <t>Not applicable</t>
  </si>
  <si>
    <t>1359075</t>
  </si>
  <si>
    <t>£1,359,075</t>
  </si>
  <si>
    <t>Leicester City Council</t>
  </si>
  <si>
    <t>East Midlands, Oxford to Cambridge Arc and East Anglia</t>
  </si>
  <si>
    <t>Twin Training</t>
  </si>
  <si>
    <t>Mark Sargeant, Bid Manager</t>
  </si>
  <si>
    <t>msargeant@twinuk.com</t>
  </si>
  <si>
    <t>N/A</t>
  </si>
  <si>
    <t xml:space="preserve">Leicester Community ESOL Project </t>
  </si>
  <si>
    <t>2.67</t>
  </si>
  <si>
    <t>london &amp; South East</t>
  </si>
  <si>
    <t xml:space="preserve">Brent Council </t>
  </si>
  <si>
    <t>Shanzeeda Chowdhury, Employment Programme Lead</t>
  </si>
  <si>
    <t>Shanzeeda.Chowdhury@brent.gov.uk</t>
  </si>
  <si>
    <t xml:space="preserve">Brent Youth Opportunities </t>
  </si>
  <si>
    <t>60</t>
  </si>
  <si>
    <t>Royal Museums Greenwich</t>
  </si>
  <si>
    <t>Marianne Wright, Trusts and Foundations Manager</t>
  </si>
  <si>
    <t>MWright@rmg.co.uk</t>
  </si>
  <si>
    <t>9</t>
  </si>
  <si>
    <t>82</t>
  </si>
  <si>
    <t>618802</t>
  </si>
  <si>
    <t>7.7</t>
  </si>
  <si>
    <t>London Borough of Lewisham</t>
  </si>
  <si>
    <t>Liz Dart Director of Culture, Libraries and Learning</t>
  </si>
  <si>
    <t>liz.dart@lewisham.gov.uk</t>
  </si>
  <si>
    <t>59</t>
  </si>
  <si>
    <t>16</t>
  </si>
  <si>
    <t>522836</t>
  </si>
  <si>
    <t>£614,586</t>
  </si>
  <si>
    <t>London Borough of Camden</t>
  </si>
  <si>
    <t>Kate Gibbs, Head of Inclusive Economy</t>
  </si>
  <si>
    <t>kate.gibbs@camden.gov.uk</t>
  </si>
  <si>
    <t>6</t>
  </si>
  <si>
    <t>94</t>
  </si>
  <si>
    <t>809638</t>
  </si>
  <si>
    <t>The Greater London Authority</t>
  </si>
  <si>
    <t>Forogh Rahmani, Senior Manager - Strategy, Policy and Relationships, Skills and Employment Unit</t>
  </si>
  <si>
    <t>forogh.rahmani@london.gov.uk</t>
  </si>
  <si>
    <t xml:space="preserve">Resources to establish and deliver Integration Hubs will be distributed equally to each of the four sub-regional partnerships. The sub-regional partnerships in consultation with their constituent boroughs will determine specific needs and activity requirements for individual boroughs, though all will broadly benefit from the project.Therefore, the local authority areas that will benefit are: LB Barking &amp; Dagenham, LB Barnet, LB Bexley, LB Brent, LB Bromley, LB Camden, City of London Corporation, LB Croydon, LB Ealing, LB Enfield, RB Greenwich, LB Hackney, LB Hammersmith &amp; Fulham, LB Haringey, LB Harrow, LB Havering, LB Hillingdon, LB Hounslow, LB Islington, RB Kensington &amp; Chelsea, RB Kingston Upon Thames, LB Lambeth, LB Lewisham, LB Merton, LB Newham, LB Redbridge, LB Richmond Upon Thames, LB Southwark, LB Sutton, LB Tower Hamlets, LB Waltham Forest, LB Wandsworth, City of Westminster.  </t>
  </si>
  <si>
    <t>‘No Wrong Door’ – integrating skills and employment to help Londoners into good work</t>
  </si>
  <si>
    <t>1000000</t>
  </si>
  <si>
    <t>London Borough of Islington</t>
  </si>
  <si>
    <t>Nicky Freeling, Head of the Islington iWork Employment Support Programme</t>
  </si>
  <si>
    <t>nicky.freeling@islington.gov.uk</t>
  </si>
  <si>
    <t>554500</t>
  </si>
  <si>
    <t>£594,500</t>
  </si>
  <si>
    <t>18%</t>
  </si>
  <si>
    <t>Renaisi</t>
  </si>
  <si>
    <t>Jim Cotterrell, Head of Services</t>
  </si>
  <si>
    <t>j.cotterrell@renaisi.com</t>
  </si>
  <si>
    <t xml:space="preserve">The rationale for our estimate on the percentage of activity in the above locations is that the latest ONS data on employment and claimant count show that there is a higher unemployment and economically inactive rate unemployment rate in Lambeth compared to Southwark. Furthermore, labour market forecasts published recently by London Council's predicts that Lambeth will have the second highest peak of unemployment in London this year, suggesting higher need in Lambeth for employment support compared to Southwark. </t>
  </si>
  <si>
    <t>555523.17</t>
  </si>
  <si>
    <t>£555,523.17</t>
  </si>
  <si>
    <t>Medway Council</t>
  </si>
  <si>
    <t>University of Greenwich</t>
  </si>
  <si>
    <t>Dr Stuart Ashenden, Faculty Operating Officer, Faculty of Engineering and Science</t>
  </si>
  <si>
    <t>s.ashenden@greenwich.ac.uk</t>
  </si>
  <si>
    <t>33</t>
  </si>
  <si>
    <t>733531</t>
  </si>
  <si>
    <t>£733,531</t>
  </si>
  <si>
    <t>Norfolk County Council</t>
  </si>
  <si>
    <t>Borough Council of Kings Lynn and West Norfolk</t>
  </si>
  <si>
    <t xml:space="preserve">Jemma Curtis - Regeneration Programmes Manager </t>
  </si>
  <si>
    <t>Jemma.curtis@west-norfolk.gov.uk</t>
  </si>
  <si>
    <t>King’s Lynn Riverfront Green Infrastructure</t>
  </si>
  <si>
    <t>270000</t>
  </si>
  <si>
    <t>£440,000</t>
  </si>
  <si>
    <t>North Ayrshire Council</t>
  </si>
  <si>
    <t xml:space="preserve">Millport Town Hall </t>
  </si>
  <si>
    <t>Angela McCallum - Chair of Trustees</t>
  </si>
  <si>
    <t>angiemac300@icloud.com</t>
  </si>
  <si>
    <t>249406</t>
  </si>
  <si>
    <t>£249,406</t>
  </si>
  <si>
    <t>10%</t>
  </si>
  <si>
    <t>Radio City Association</t>
  </si>
  <si>
    <t>Allan Wilson - Director</t>
  </si>
  <si>
    <t>allanwilson100@btinternet.com</t>
  </si>
  <si>
    <t>2</t>
  </si>
  <si>
    <t>32</t>
  </si>
  <si>
    <t>353361.05</t>
  </si>
  <si>
    <t>£353,361.05</t>
  </si>
  <si>
    <t>5%</t>
  </si>
  <si>
    <t>North Lanarkshire Council</t>
  </si>
  <si>
    <t>New College Lanarkshire</t>
  </si>
  <si>
    <t>Dugald Craig, Head of External Funding</t>
  </si>
  <si>
    <t>dugald.craig@nclan.ac.uk</t>
  </si>
  <si>
    <t>5</t>
  </si>
  <si>
    <t>95</t>
  </si>
  <si>
    <t>350298.06</t>
  </si>
  <si>
    <t>£350,298</t>
  </si>
  <si>
    <t>4%</t>
  </si>
  <si>
    <t>Right Track Scotland Ltd</t>
  </si>
  <si>
    <t>Gill Law, Chief Executive</t>
  </si>
  <si>
    <t>gilll@rtscot.co.uk</t>
  </si>
  <si>
    <t>These Projects could be replicated in other areas but only delivery in North Lanarkshire is requested via this Application.</t>
  </si>
  <si>
    <t>199649</t>
  </si>
  <si>
    <t>£235,299</t>
  </si>
  <si>
    <t>4.2%</t>
  </si>
  <si>
    <t>Oxfordshire County Council</t>
  </si>
  <si>
    <t>SOFEA</t>
  </si>
  <si>
    <t>Richard Kennell, Chief Executive</t>
  </si>
  <si>
    <t>richard@sofea.uk.com</t>
  </si>
  <si>
    <t>502918</t>
  </si>
  <si>
    <t>£502,918</t>
  </si>
  <si>
    <t>Perth and Kinross Council</t>
  </si>
  <si>
    <t>Perth Autism Support SCIO and Perth College UHI - University of Highlands and Islands</t>
  </si>
  <si>
    <t>Elaine Finnie, Employability and Community Engagement Manager</t>
  </si>
  <si>
    <t>elaine@perthautismsupport.org.uk</t>
  </si>
  <si>
    <t>49</t>
  </si>
  <si>
    <t>104546</t>
  </si>
  <si>
    <t>Plymouth City Council</t>
  </si>
  <si>
    <t>West Midlands and South West</t>
  </si>
  <si>
    <t>Nudge Community Builders and Street Factory</t>
  </si>
  <si>
    <t>Hannah Sloggett, Co-Director, Nudge Community Builders</t>
  </si>
  <si>
    <t>hannah@nudge.community</t>
  </si>
  <si>
    <t>512163</t>
  </si>
  <si>
    <t>592163</t>
  </si>
  <si>
    <t>CRF628325</t>
  </si>
  <si>
    <t>Powys County Council</t>
  </si>
  <si>
    <t>Aberystwyth Innovation and Enterprise Campus (AberInnovation)</t>
  </si>
  <si>
    <t xml:space="preserve">Dr Rhian Hayward, Chief Executive Officer, AberInnovation  </t>
  </si>
  <si>
    <t>rih@aber.ac.uk</t>
  </si>
  <si>
    <t>531550</t>
  </si>
  <si>
    <t>751550</t>
  </si>
  <si>
    <t>Powys Association of Voluntary Organisations (PAVO)</t>
  </si>
  <si>
    <t>Michele Muireasgha - Head of Third Sector Development</t>
  </si>
  <si>
    <t>michele.muireagsha@pavo.org.uk</t>
  </si>
  <si>
    <t>419835</t>
  </si>
  <si>
    <t>493554</t>
  </si>
  <si>
    <t>South Ayrshire Council</t>
  </si>
  <si>
    <t>University of the West of Scotland</t>
  </si>
  <si>
    <t>Johnny Mone, Head of Business Innovation</t>
  </si>
  <si>
    <t>Johnny.Mone@uws.ac.uk</t>
  </si>
  <si>
    <t>Southend-on-Sea Borough Council</t>
  </si>
  <si>
    <t>Hyla Grimwade, Senior Economic Development Officer</t>
  </si>
  <si>
    <t>hylagrimwade@southend.gov.uk</t>
  </si>
  <si>
    <t>615964.33</t>
  </si>
  <si>
    <t>South Lanarkshire Council</t>
  </si>
  <si>
    <t>Voluntary Action South Lanarkshire - Third Sector Collaborative</t>
  </si>
  <si>
    <t>Steven Sweeney, CEO</t>
  </si>
  <si>
    <t>steven.sweeney@vaslan.org.uk</t>
  </si>
  <si>
    <t>80</t>
  </si>
  <si>
    <t>652372</t>
  </si>
  <si>
    <t>652,372</t>
  </si>
  <si>
    <t>South Tyneside Council</t>
  </si>
  <si>
    <t>`Northern Rights CIC</t>
  </si>
  <si>
    <t>Lesley Anne Kirk – Director</t>
  </si>
  <si>
    <t>lakirk@northernrights.org.uk</t>
  </si>
  <si>
    <t>293832</t>
  </si>
  <si>
    <t xml:space="preserve">South Tyneside For Every Family Steering Group </t>
  </si>
  <si>
    <t xml:space="preserve">Paula Phillips - Service Lead for Public Health </t>
  </si>
  <si>
    <t>paula.phillips@southtyneside.gov.uk</t>
  </si>
  <si>
    <t xml:space="preserve">Family Hub - which will have a specific focus on adolescents "For Every Young Person" </t>
  </si>
  <si>
    <t>200K</t>
  </si>
  <si>
    <t>Tree Stump Theatre</t>
  </si>
  <si>
    <t>Eleanor Chaganis, Artistic Director</t>
  </si>
  <si>
    <t>treestumptheatre@gmail.com</t>
  </si>
  <si>
    <t>CRF743931</t>
  </si>
  <si>
    <t>Suffolk County Council</t>
  </si>
  <si>
    <t xml:space="preserve">Suffolk County Council </t>
  </si>
  <si>
    <t>Andrew Mawby, Adult Learning Manager</t>
  </si>
  <si>
    <t>andrew.mawby@suffolk.gov.uk</t>
  </si>
  <si>
    <t xml:space="preserve">Access to Apprenticeships </t>
  </si>
  <si>
    <t>CRF998545</t>
  </si>
  <si>
    <t>Chris Bally, Deputy Chief Executive</t>
  </si>
  <si>
    <t>chris.bally@suffolk.gov.uk</t>
  </si>
  <si>
    <t xml:space="preserve">Suffolk Community Renewal Fund </t>
  </si>
  <si>
    <t>4000000</t>
  </si>
  <si>
    <t>Green Light Trust</t>
  </si>
  <si>
    <t>Mandy Horne</t>
  </si>
  <si>
    <t>mandy@greenlighttrust.org</t>
  </si>
  <si>
    <t>199873</t>
  </si>
  <si>
    <t>£199,873</t>
  </si>
  <si>
    <t xml:space="preserve">WHiST - Women's Health in South Tyneside </t>
  </si>
  <si>
    <t>Corinne Devine CEO</t>
  </si>
  <si>
    <t>corinne@whist.org.uk</t>
  </si>
  <si>
    <t>142050</t>
  </si>
  <si>
    <t>£142,050</t>
  </si>
  <si>
    <t>Vale of Glamorgan Council</t>
  </si>
  <si>
    <t>Emma Coulthard - Cardiff County and the Vale of Glamorgan Music Service</t>
  </si>
  <si>
    <t>Emma Coulthard - Head of Cardiff County and the Vale of Glamorgan Music Service</t>
  </si>
  <si>
    <t>ecoulthard@cardiff.gov.uk</t>
  </si>
  <si>
    <t>35</t>
  </si>
  <si>
    <t>121997</t>
  </si>
  <si>
    <t>£121,997</t>
  </si>
  <si>
    <t>8%</t>
  </si>
  <si>
    <t>Phil Chappell, Operational Manager, Regeneration</t>
  </si>
  <si>
    <t>Prchappell@valeofglamorgan.gov.uk</t>
  </si>
  <si>
    <t>£60,000</t>
  </si>
  <si>
    <t>West Dunbartonshire Council</t>
  </si>
  <si>
    <t>WEST COLLEGE SCOTLAND</t>
  </si>
  <si>
    <t>Jacqueline McClellan, Head of Care</t>
  </si>
  <si>
    <t>jacqueline.mclellan@wcs.ac.uk</t>
  </si>
  <si>
    <t>72</t>
  </si>
  <si>
    <t>18</t>
  </si>
  <si>
    <t>287764</t>
  </si>
  <si>
    <t>352561</t>
  </si>
  <si>
    <t>West Dunbartonshire Council Business Support Section</t>
  </si>
  <si>
    <t>Gillian Scholes,Business Support Co-ordinator</t>
  </si>
  <si>
    <t>gillian.scholes@west-dunbarton.gov.uk</t>
  </si>
  <si>
    <t>442485.20</t>
  </si>
  <si>
    <t>Community Links Scotland</t>
  </si>
  <si>
    <t>Louise Bacon, Project Manager</t>
  </si>
  <si>
    <t>louise@comlinks.org.uk</t>
  </si>
  <si>
    <t>29380.47</t>
  </si>
  <si>
    <t>53738.69</t>
  </si>
  <si>
    <t>Worcestershire County Council</t>
  </si>
  <si>
    <t xml:space="preserve">Worcester City Council </t>
  </si>
  <si>
    <t xml:space="preserve">Janet Yates, Business and Enterprise Officer </t>
  </si>
  <si>
    <t xml:space="preserve">janet.yates@worcester.gov.uk </t>
  </si>
  <si>
    <t xml:space="preserve">The Kiln - Creating Start Up </t>
  </si>
  <si>
    <t>70</t>
  </si>
  <si>
    <t>264300</t>
  </si>
  <si>
    <t>Thurrock Council</t>
  </si>
  <si>
    <t>South Essex College of Further and Higher Education</t>
  </si>
  <si>
    <t>Nicky O'Brien, Workforce Adult Skills Manager</t>
  </si>
  <si>
    <t>Nicky.O'Brien@southessex.ac.uk</t>
  </si>
  <si>
    <t>98785</t>
  </si>
  <si>
    <t>298325</t>
  </si>
  <si>
    <t>West Sussex County Council</t>
  </si>
  <si>
    <t>Arun District Council</t>
  </si>
  <si>
    <t>Karl Roberts - Director of Place</t>
  </si>
  <si>
    <t>karl.roberts@arun.gov.uk</t>
  </si>
  <si>
    <t>West Bank &amp; Environs</t>
  </si>
  <si>
    <t>Aberdeen City Council</t>
  </si>
  <si>
    <t>Aberdeen Multicultural Centre SCIO</t>
  </si>
  <si>
    <t>contact@abmc.org.uk</t>
  </si>
  <si>
    <t>200000</t>
  </si>
  <si>
    <t>origin Plastics Ltd and Abrdeen Inspired</t>
  </si>
  <si>
    <t>Daniel Sutherland | Director / Designer</t>
  </si>
  <si>
    <t>daniel@originthat.com   shona.byrne@aberdeeninspired.com</t>
  </si>
  <si>
    <t>403000</t>
  </si>
  <si>
    <t>£433,000</t>
  </si>
  <si>
    <t>43300</t>
  </si>
  <si>
    <t xml:space="preserve">Aberdeen City Council – Projects Team </t>
  </si>
  <si>
    <t xml:space="preserve">Laura Paterson, Senior Project Officer </t>
  </si>
  <si>
    <t xml:space="preserve">lapaterson@aberdeencity.gov.uk </t>
  </si>
  <si>
    <t>105000</t>
  </si>
  <si>
    <t>78750</t>
  </si>
  <si>
    <t>75%</t>
  </si>
  <si>
    <t>Aberdeenshire Council</t>
  </si>
  <si>
    <t>Martin Brebner, Team Manager (Economic Strategy and Policy)</t>
  </si>
  <si>
    <t>martin.brebner@aberdeenshire.gov.uk</t>
  </si>
  <si>
    <t>529723</t>
  </si>
  <si>
    <t>Argyll &amp; the Isles Coast &amp; Countryside Trust (ACT)</t>
  </si>
  <si>
    <t>Sara Maclean</t>
  </si>
  <si>
    <t>saramaclean@act-now.org.uk</t>
  </si>
  <si>
    <t>141896</t>
  </si>
  <si>
    <t>Lorna Pearce, Senior Economic Regeneration Officer</t>
  </si>
  <si>
    <t>lorna.pearce@argyll-bute.gov.uk</t>
  </si>
  <si>
    <t>Machrihanish Airbase Community Company</t>
  </si>
  <si>
    <t>Malcolm McMillan, Business Development Manager</t>
  </si>
  <si>
    <t>malcolm@maccdl.co.uk</t>
  </si>
  <si>
    <t>181170</t>
  </si>
  <si>
    <t>226300</t>
  </si>
  <si>
    <t>Tarbert |(Loch Fyne) Harbour Authority</t>
  </si>
  <si>
    <t>Mr Donald McAllister, Senior Port Manager/Harbour Master</t>
  </si>
  <si>
    <t>donald@tarbertharbour.co.uk</t>
  </si>
  <si>
    <t>257250</t>
  </si>
  <si>
    <t>287250</t>
  </si>
  <si>
    <t>The Dunoon Project Limited</t>
  </si>
  <si>
    <t>Keith Holdt, Temporary Project Director</t>
  </si>
  <si>
    <t>keith@equityimpactpartner.com</t>
  </si>
  <si>
    <t xml:space="preserve">The Dunoon Project Stage Two </t>
  </si>
  <si>
    <t>352600</t>
  </si>
  <si>
    <t>392600</t>
  </si>
  <si>
    <t>Moya Ingram, Strategic Transportation and Infrastructure Manager</t>
  </si>
  <si>
    <t>moya.ingram@argyll-bute.gov.uk</t>
  </si>
  <si>
    <t>170000</t>
  </si>
  <si>
    <t>Blackburn with Darwen Borough Council</t>
  </si>
  <si>
    <t>Super Slow Way</t>
  </si>
  <si>
    <t>Laurie Peake, Project Director</t>
  </si>
  <si>
    <t>laurie@superslowway.org.uk</t>
  </si>
  <si>
    <t>204146</t>
  </si>
  <si>
    <t>226146</t>
  </si>
  <si>
    <t>East Lancashire Chamber of Commerce &amp; Industry Limited</t>
  </si>
  <si>
    <t>Miranda Barker CEO East Lancashire Chamber of Commerce &amp; Industry Limited</t>
  </si>
  <si>
    <t>m.barker@chamberelancs.co.uk</t>
  </si>
  <si>
    <t xml:space="preserve">Blackburn with Darwen Low Carbon Technologies Business Support and Skills Academy </t>
  </si>
  <si>
    <t>65</t>
  </si>
  <si>
    <t>470000</t>
  </si>
  <si>
    <t>535000</t>
  </si>
  <si>
    <t>Passport to Employment Limited (lead organisation of consortium)</t>
  </si>
  <si>
    <t>Dave Williams Quality Director</t>
  </si>
  <si>
    <t xml:space="preserve">dave@passport2employment.org.uk </t>
  </si>
  <si>
    <t>Blaenau Gwent NEET and Adult Employability Programme       (NEET = 16 to 24 and Not in Education, Employment or Training)</t>
  </si>
  <si>
    <t>343221</t>
  </si>
  <si>
    <t>£343,221</t>
  </si>
  <si>
    <t xml:space="preserve">Blaenau Gwent County Borough Council </t>
  </si>
  <si>
    <t>Amy Taylor, Team Manager Regeneration Opportunities</t>
  </si>
  <si>
    <t>amy.taylor@blaenau-gwent.gov.uk</t>
  </si>
  <si>
    <t>Blaenau Gwent Community Energy &amp; Generation Feasibility Study</t>
  </si>
  <si>
    <t>Cardiff Metropolitan University</t>
  </si>
  <si>
    <t>Dr Fiona Carroll, Senior Lecturer</t>
  </si>
  <si>
    <t xml:space="preserve"> fcarroll@cardiffmet.ac.uk / chewage@cardiffmet.ac.uk</t>
  </si>
  <si>
    <t>175903</t>
  </si>
  <si>
    <t>£241,671</t>
  </si>
  <si>
    <t>Gwent Wildlife Trust</t>
  </si>
  <si>
    <t>Gemma Bode, Head of Nature’s Recovery</t>
  </si>
  <si>
    <t>gbode@gwentwildlife.org</t>
  </si>
  <si>
    <t>55</t>
  </si>
  <si>
    <t>165927</t>
  </si>
  <si>
    <t>£165,927</t>
  </si>
  <si>
    <t>23.9%</t>
  </si>
  <si>
    <t>Tillery Action For You Ltd</t>
  </si>
  <si>
    <t>General Manager &amp; Company Secretary</t>
  </si>
  <si>
    <t>neil@tafy.co.uk</t>
  </si>
  <si>
    <t>39333.09</t>
  </si>
  <si>
    <t>£68,285.43</t>
  </si>
  <si>
    <t>2.89%</t>
  </si>
  <si>
    <t xml:space="preserve">Threshold DAS Limited </t>
  </si>
  <si>
    <t xml:space="preserve">Kim Howells:                                                                            Head of Business Development, Education and Funding.  </t>
  </si>
  <si>
    <t>KHowells@Threshold-das.org.uk</t>
  </si>
  <si>
    <t>‘THE LIFE YOU WANT’</t>
  </si>
  <si>
    <t>16.66</t>
  </si>
  <si>
    <t>83.33</t>
  </si>
  <si>
    <t>200294</t>
  </si>
  <si>
    <t>£200,294</t>
  </si>
  <si>
    <t>1.248%</t>
  </si>
  <si>
    <t>Dr Louise Bright</t>
  </si>
  <si>
    <t>Prof Nigel J Copner, Head of Research CES, USW</t>
  </si>
  <si>
    <t>nigel.copner@southwales.ac.uk</t>
  </si>
  <si>
    <t>979489.35</t>
  </si>
  <si>
    <t>£1,136,285.16</t>
  </si>
  <si>
    <t>Business In Focus</t>
  </si>
  <si>
    <t>Jill Walters, Business Contracts Manager</t>
  </si>
  <si>
    <t>JillW@businessinfocus.co.uk</t>
  </si>
  <si>
    <t>213126</t>
  </si>
  <si>
    <t>£213,126</t>
  </si>
  <si>
    <t>TGP Cymru</t>
  </si>
  <si>
    <t>Mike Clark, Director of Family Services</t>
  </si>
  <si>
    <t>mike.clark@tgpcymru.org.uk</t>
  </si>
  <si>
    <t>‘Sgiliau’</t>
  </si>
  <si>
    <t>328879</t>
  </si>
  <si>
    <t>£328,879</t>
  </si>
  <si>
    <t>Caerphilly County Borough Council</t>
  </si>
  <si>
    <t>Serco Limited</t>
  </si>
  <si>
    <t>Colm Croskery, Head of Employment, Skills and Enterprise</t>
  </si>
  <si>
    <t>colm.croskery@serco.com</t>
  </si>
  <si>
    <t>795171</t>
  </si>
  <si>
    <t>£795,171</t>
  </si>
  <si>
    <t>2%</t>
  </si>
  <si>
    <t>Cambridgeshire and Peterborough Combined Authority</t>
  </si>
  <si>
    <t>Opportunity Peterborough Limited</t>
  </si>
  <si>
    <t>Trevor Gibson, Smart City Leadership and Development Manager</t>
  </si>
  <si>
    <t>trevor.gibson@opportunitypeterborough.co.uk</t>
  </si>
  <si>
    <t>28</t>
  </si>
  <si>
    <t>630000</t>
  </si>
  <si>
    <t>655,000 – (inc £25,000 Private grant match)</t>
  </si>
  <si>
    <t>45850</t>
  </si>
  <si>
    <t>7%</t>
  </si>
  <si>
    <t>Cambridge City Council</t>
  </si>
  <si>
    <t>Michelle Lord, Cambridgeshire and Peterborough Region of Learning Manager, Cambridge City Council</t>
  </si>
  <si>
    <t>michelle.lord@cambridge.gov.uk</t>
  </si>
  <si>
    <t>42</t>
  </si>
  <si>
    <t>540055</t>
  </si>
  <si>
    <t>£700,630</t>
  </si>
  <si>
    <t>City College Peterborough</t>
  </si>
  <si>
    <t>Janet Bristow Deputy Principal / Head of Service</t>
  </si>
  <si>
    <t>jbristow@citycollegepeterborough.ac.uk</t>
  </si>
  <si>
    <t>The Place – Connect, Create, Grow</t>
  </si>
  <si>
    <t>638437</t>
  </si>
  <si>
    <t>783457</t>
  </si>
  <si>
    <t>783,45.7</t>
  </si>
  <si>
    <t>Carmarthenshire County Council</t>
  </si>
  <si>
    <t>Steffan Jenkins – Economic Development Area Manager</t>
  </si>
  <si>
    <t>shgjenkins@carmarthenshire.gov.uk</t>
  </si>
  <si>
    <t>108000</t>
  </si>
  <si>
    <t>£120,103</t>
  </si>
  <si>
    <t>Carmarthenshire County Council – Conservation Team</t>
  </si>
  <si>
    <t>Nell Hellier, Senior Built Heritage Officer</t>
  </si>
  <si>
    <t>NHellier@carmarthenshire.gov.uk</t>
  </si>
  <si>
    <t>Carmarthenshire’s Old Towns – Their Past, Present and Potential</t>
  </si>
  <si>
    <t>183483</t>
  </si>
  <si>
    <t>203870</t>
  </si>
  <si>
    <t>Mike A Bull</t>
  </si>
  <si>
    <t>Economic Development Area Manager</t>
  </si>
  <si>
    <t>MABull@camarthenshire.gov.uk</t>
  </si>
  <si>
    <t>222300</t>
  </si>
  <si>
    <t>247000</t>
  </si>
  <si>
    <t>CYCA Llanelli</t>
  </si>
  <si>
    <t>Tracy Pike MBE, CEO</t>
  </si>
  <si>
    <t>tracy@cycaonline.org</t>
  </si>
  <si>
    <t>Dreigiau CYCA Dragons                                                 Y cyfle i fynnu - the opportunity to thrive</t>
  </si>
  <si>
    <t>8</t>
  </si>
  <si>
    <t>17</t>
  </si>
  <si>
    <t>Sir Gaerfyddin = Carmarthenshire</t>
  </si>
  <si>
    <t>230060.88</t>
  </si>
  <si>
    <t>£230,060.88</t>
  </si>
  <si>
    <t>The National Trust</t>
  </si>
  <si>
    <t>Meg Anthony - General Manager Carmarthenshire</t>
  </si>
  <si>
    <t>meg.anthony@nationaltrust.org.uk</t>
  </si>
  <si>
    <t>281318</t>
  </si>
  <si>
    <t>2.77%</t>
  </si>
  <si>
    <t>197122</t>
  </si>
  <si>
    <t>Ymlaen Llanelli / Llanelli BID in partnership with Llanelli Town Council and Carmarthenshire County Council</t>
  </si>
  <si>
    <t>Mandy Jenkins, Llanelli BID Manager</t>
  </si>
  <si>
    <t>mandy.jenkins@themeans.co.uk</t>
  </si>
  <si>
    <t>13</t>
  </si>
  <si>
    <t>31</t>
  </si>
  <si>
    <t>177550</t>
  </si>
  <si>
    <t>£186,550</t>
  </si>
  <si>
    <t xml:space="preserve">Carmarthenshire County Council </t>
  </si>
  <si>
    <t xml:space="preserve">Steffan Jenkins – Economic Development Area   Manager  </t>
  </si>
  <si>
    <t>SHGJenkins@carmarthenshire.gov.uk</t>
  </si>
  <si>
    <t>144000</t>
  </si>
  <si>
    <t>160000</t>
  </si>
  <si>
    <t>Carmarthenshire County Council – Economic Development</t>
  </si>
  <si>
    <t>Mike Bull, Economic Development Area Manager</t>
  </si>
  <si>
    <t>MABull@carmarthenshire.gov.uk</t>
  </si>
  <si>
    <t>148500</t>
  </si>
  <si>
    <t>165000</t>
  </si>
  <si>
    <t>Ail Gyfle – Second Chance Ltd</t>
  </si>
  <si>
    <t>Rhian DeSouza, Ofice Manager</t>
  </si>
  <si>
    <t>ailgyfle.secondchance@gmail.com</t>
  </si>
  <si>
    <t xml:space="preserve">Mike Bull, Economic Development Area Manager  </t>
  </si>
  <si>
    <t>75</t>
  </si>
  <si>
    <t>80000</t>
  </si>
  <si>
    <t>140000</t>
  </si>
  <si>
    <t>‘THE LIFE YOU WANT ‘</t>
  </si>
  <si>
    <t>14.81</t>
  </si>
  <si>
    <t>85.19</t>
  </si>
  <si>
    <t>306075</t>
  </si>
  <si>
    <t>£306,075</t>
  </si>
  <si>
    <t>Marketing Cheshire</t>
  </si>
  <si>
    <t>Nicola Said, Commercial Director</t>
  </si>
  <si>
    <t>n.said@marketingcheshire.co.uk</t>
  </si>
  <si>
    <t>727028</t>
  </si>
  <si>
    <t>£872,328</t>
  </si>
  <si>
    <t>174465.6</t>
  </si>
  <si>
    <t>Emma Fyvie, Senior Manager Development</t>
  </si>
  <si>
    <t>efyvie@clacks.gov.uk</t>
  </si>
  <si>
    <t xml:space="preserve">Clackmannanshire: Culture, Heritage, Tourism -Development </t>
  </si>
  <si>
    <t>5.14</t>
  </si>
  <si>
    <t>89.72</t>
  </si>
  <si>
    <t>464442</t>
  </si>
  <si>
    <t>£505,869</t>
  </si>
  <si>
    <t>8.2%</t>
  </si>
  <si>
    <t>Cornwall Council</t>
  </si>
  <si>
    <t xml:space="preserve">Health Rural Landscapes </t>
  </si>
  <si>
    <t>Lisa Pill, Head of Projects and Partnerships</t>
  </si>
  <si>
    <t>lisa.pill@cornwall.ac.uk</t>
  </si>
  <si>
    <t>558303</t>
  </si>
  <si>
    <t>£663,303</t>
  </si>
  <si>
    <t>Cornwall Museums Partnership</t>
  </si>
  <si>
    <t>Emmie Kell, CEO</t>
  </si>
  <si>
    <t>emmie@cornwallmuseumspartnership.org.uk</t>
  </si>
  <si>
    <t xml:space="preserve">Tresorys Kernow/ Cornish Treasure </t>
  </si>
  <si>
    <t>44</t>
  </si>
  <si>
    <t>579873</t>
  </si>
  <si>
    <t>£757,996</t>
  </si>
  <si>
    <t>Lakes College West Cumbria</t>
  </si>
  <si>
    <t>Chris Nattress – Principal and CEO</t>
  </si>
  <si>
    <t>chrisn@lcwc.ac.uk</t>
  </si>
  <si>
    <t>£500,000</t>
  </si>
  <si>
    <t>Groundwork North East &amp; Cumbria</t>
  </si>
  <si>
    <t>Steve Roberts (Director of Youth, Employment &amp; Skills)</t>
  </si>
  <si>
    <t>sroberts@groundwork.org.uk</t>
  </si>
  <si>
    <t>803505.80</t>
  </si>
  <si>
    <t>£803,505.80</t>
  </si>
  <si>
    <t>University of Cumbria</t>
  </si>
  <si>
    <t>Rachel Lowthian, Head of Knowledge Exchange</t>
  </si>
  <si>
    <t>rachel.lowthian@cumbria.ac.uk</t>
  </si>
  <si>
    <t>406342</t>
  </si>
  <si>
    <t>£452,785</t>
  </si>
  <si>
    <t>Cumbria County Council on behalf of Cumbria Social Enterprise Partnership</t>
  </si>
  <si>
    <t>Martin Allman, Economic Programmes Manager</t>
  </si>
  <si>
    <t>martin.allman@cumbria.gov.uk</t>
  </si>
  <si>
    <t>612350</t>
  </si>
  <si>
    <t>£612,350</t>
  </si>
  <si>
    <t>Barrow Borough Council</t>
  </si>
  <si>
    <t>Alec Proffitt, Policy &amp; Engagement Officer</t>
  </si>
  <si>
    <t>aproffitt@barrowbc.gov.uk</t>
  </si>
  <si>
    <t>3</t>
  </si>
  <si>
    <t>1132874</t>
  </si>
  <si>
    <t>£1,132,874</t>
  </si>
  <si>
    <t xml:space="preserve">Grwp Cynefin - HWB Dinbych &amp; Going it Alone Projects </t>
  </si>
  <si>
    <t xml:space="preserve">Elain Lloyd, HWB Dinbych Coordinator &amp; Llion Williams,  Going it Alone Project Coordinator </t>
  </si>
  <si>
    <t>hwb@hwbdinbych.org         info@goingitalone.co.uk</t>
  </si>
  <si>
    <t xml:space="preserve">Cam Ymlaen / Step Forward (Pilot)  - Take that step forward to employment </t>
  </si>
  <si>
    <t>39671</t>
  </si>
  <si>
    <t>59711</t>
  </si>
  <si>
    <t>0%</t>
  </si>
  <si>
    <t>North Wales Economic Ambition Board</t>
  </si>
  <si>
    <t>Elgan Roberts, Energy Project Manager</t>
  </si>
  <si>
    <t>elgansionroberts@buegogleddcymru.co.uk</t>
  </si>
  <si>
    <t>95000</t>
  </si>
  <si>
    <t>Y Tŷ Gwyrdd</t>
  </si>
  <si>
    <t>Marguerite Pearce, Operations Manager/Director</t>
  </si>
  <si>
    <t>margi@ytygwyrdd.cymru</t>
  </si>
  <si>
    <t>Y Tŷ Gwyrdd staff and volunteers, and other local individuals, businesses and enterprises who we collaborate with to deliver the workshops and activities, led by a Community Engagement &amp; Events Coordinator appointed by Y Tŷ Gwyrdd.</t>
  </si>
  <si>
    <t>18.3</t>
  </si>
  <si>
    <t>11.9</t>
  </si>
  <si>
    <t>69.8</t>
  </si>
  <si>
    <t>68324.09</t>
  </si>
  <si>
    <t>4.4%</t>
  </si>
  <si>
    <t>Derbyshire County Council</t>
  </si>
  <si>
    <t>The Zink Project CIO</t>
  </si>
  <si>
    <t>Paul Bohan CEO</t>
  </si>
  <si>
    <t>paul@zink.org.uk</t>
  </si>
  <si>
    <t>138600</t>
  </si>
  <si>
    <t>DEBP CIO</t>
  </si>
  <si>
    <t>Sarah Cutler, Senior Job Coach</t>
  </si>
  <si>
    <t>business.manager@debp.org</t>
  </si>
  <si>
    <t>80746</t>
  </si>
  <si>
    <t>83111</t>
  </si>
  <si>
    <t>The TESS Group</t>
  </si>
  <si>
    <t>Lisa O’Reilly, Commercial Director</t>
  </si>
  <si>
    <t>lisa@thetessgroup.com</t>
  </si>
  <si>
    <t>62</t>
  </si>
  <si>
    <t>38</t>
  </si>
  <si>
    <t>566800</t>
  </si>
  <si>
    <t>High Peak CVS</t>
  </si>
  <si>
    <t xml:space="preserve">James Bromley CEO </t>
  </si>
  <si>
    <t>James@highpeakcvs.org.uk</t>
  </si>
  <si>
    <t xml:space="preserve">High Peak VCS Renewal </t>
  </si>
  <si>
    <t>156832</t>
  </si>
  <si>
    <t>187179</t>
  </si>
  <si>
    <t>The Bureau (Glossop and District Volunteer Bureau)</t>
  </si>
  <si>
    <t>Ed Kelly The Bureau Life Skills Lead</t>
  </si>
  <si>
    <t>ed@the-bureau.org.uk</t>
  </si>
  <si>
    <t xml:space="preserve"> Life Skills for Work and Digital Inclusion Programme </t>
  </si>
  <si>
    <t>171168</t>
  </si>
  <si>
    <t xml:space="preserve">High Peak Borough Council </t>
  </si>
  <si>
    <t xml:space="preserve">Sally Curley – Service Development Officer </t>
  </si>
  <si>
    <t>sally.curley@highpeak.gov.uk</t>
  </si>
  <si>
    <t xml:space="preserve">High Peak Biodiversity Strategy and Action for Nature </t>
  </si>
  <si>
    <t>Peak District National Park Authority (Policy and Communities Team)</t>
  </si>
  <si>
    <t>Clare Wilkins, Sustainable Communities Policy    Officer</t>
  </si>
  <si>
    <t>clare.wilkins@peakdistrict.gov.uk</t>
  </si>
  <si>
    <t>Joe Battye Director Economy and Regeneration.</t>
  </si>
  <si>
    <t>Joe.Battye@derbyshire.gov.uk</t>
  </si>
  <si>
    <t>504460</t>
  </si>
  <si>
    <t>£579,460</t>
  </si>
  <si>
    <t xml:space="preserve">Jim Seymour Principal Transportation Strategy Manager </t>
  </si>
  <si>
    <t>jim.seymour@derbyshire.gov.uk</t>
  </si>
  <si>
    <t>Reimagining Market Towns: Innovating for Place &amp; Space</t>
  </si>
  <si>
    <t>87</t>
  </si>
  <si>
    <t>1394799</t>
  </si>
  <si>
    <t>1458453</t>
  </si>
  <si>
    <t>80214.9</t>
  </si>
  <si>
    <t>5.5%</t>
  </si>
  <si>
    <t>Learn by Design</t>
  </si>
  <si>
    <t>Richard Shaw – Director of NCS</t>
  </si>
  <si>
    <t>richardshaw@bydesign-group.co.uk</t>
  </si>
  <si>
    <t>592675</t>
  </si>
  <si>
    <t>Dorset Council</t>
  </si>
  <si>
    <t>Young Enterprise</t>
  </si>
  <si>
    <t xml:space="preserve">Mel Bissager, Area Manager, Dorset </t>
  </si>
  <si>
    <t>mel.bissagar@y-e.org.uk</t>
  </si>
  <si>
    <t>83168</t>
  </si>
  <si>
    <t>115733</t>
  </si>
  <si>
    <t>Future Roots</t>
  </si>
  <si>
    <t>Andrew Ridgewell</t>
  </si>
  <si>
    <t>andy@futureroots.net</t>
  </si>
  <si>
    <t>40872</t>
  </si>
  <si>
    <t>Weymouth Town Council</t>
  </si>
  <si>
    <t>Cllr David Northam, Member of the Tumbledown Project Board.</t>
  </si>
  <si>
    <t>cllrdavidnortham@weymouthtowncouncil.gov.uk</t>
  </si>
  <si>
    <t>58</t>
  </si>
  <si>
    <t>21</t>
  </si>
  <si>
    <t>12</t>
  </si>
  <si>
    <t>315931</t>
  </si>
  <si>
    <t>325111</t>
  </si>
  <si>
    <t>30885.55</t>
  </si>
  <si>
    <t>9.5</t>
  </si>
  <si>
    <t>SOUTH OF SCOTLAND COMMUNITY HOUSING</t>
  </si>
  <si>
    <t>MIKE STAPLES, CHIEF EXECUTIVE</t>
  </si>
  <si>
    <t>mike.sosch@outlook.com</t>
  </si>
  <si>
    <t>68830</t>
  </si>
  <si>
    <t>The Crichton Trust</t>
  </si>
  <si>
    <t>Gwilym Gibbons, Chief Executive</t>
  </si>
  <si>
    <t>g.gibbons@crichton.co.uk</t>
  </si>
  <si>
    <t>960500</t>
  </si>
  <si>
    <t xml:space="preserve">The Whithorn Trust </t>
  </si>
  <si>
    <t xml:space="preserve">Julia Muir Watt, Development Manager </t>
  </si>
  <si>
    <t>ENQUIRIES@WHITHORN.COM</t>
  </si>
  <si>
    <t>213225.6</t>
  </si>
  <si>
    <t>9.85</t>
  </si>
  <si>
    <t>Upper Nithsdale Tourism Partnership</t>
  </si>
  <si>
    <t>Rose Murdoch, Chair</t>
  </si>
  <si>
    <t>rose@kkdt.org.uk</t>
  </si>
  <si>
    <t>£250k</t>
  </si>
  <si>
    <t>Dumfries and Galloway College</t>
  </si>
  <si>
    <t>Eamonn Long</t>
  </si>
  <si>
    <t>longe@dumgal.ac.uk</t>
  </si>
  <si>
    <t>123220</t>
  </si>
  <si>
    <t>Dumfries &amp; Galloway Homes Ltd</t>
  </si>
  <si>
    <t>Peter Ward - Project Manager</t>
  </si>
  <si>
    <t>peterw@loreburn.org.uk</t>
  </si>
  <si>
    <t>4</t>
  </si>
  <si>
    <t>729183</t>
  </si>
  <si>
    <t>Peter Pan Moat Brae Trust</t>
  </si>
  <si>
    <t>Dr Simon Davidson, Centre Director</t>
  </si>
  <si>
    <t>simon@peterpanmoatbrae.org</t>
  </si>
  <si>
    <t>274742</t>
  </si>
  <si>
    <t>CodeClan Ltd</t>
  </si>
  <si>
    <t>Neil Brown, Chief Operating Officer</t>
  </si>
  <si>
    <t>neil.brown@codeclan.com</t>
  </si>
  <si>
    <t>Dundee Contemporary Arts (with partners Dundee Heritage Trust, Dundee Rep &amp; Scottish Dance Theatre, Dundee Science Centre, V&amp;A Dundee)</t>
  </si>
  <si>
    <t>Beth Bate, Director</t>
  </si>
  <si>
    <t>beth.bate@dca.org.uk</t>
  </si>
  <si>
    <t>300000</t>
  </si>
  <si>
    <t>400000</t>
  </si>
  <si>
    <t>East Sussex County Council</t>
  </si>
  <si>
    <t>White Rock Neighbourhood Ventures Ltd on behalf of the Hastings Commons</t>
  </si>
  <si>
    <t>Jess Steele, Director</t>
  </si>
  <si>
    <t>jess@jerichoroad.co.uk</t>
  </si>
  <si>
    <t>959297</t>
  </si>
  <si>
    <t>1257047</t>
  </si>
  <si>
    <t>30169.13</t>
  </si>
  <si>
    <t>2.4%</t>
  </si>
  <si>
    <t xml:space="preserve">Hastings Musical Festival Ltd: Hastings International Piano </t>
  </si>
  <si>
    <t>Hannah Deeble, General Manager</t>
  </si>
  <si>
    <t>Hannah.deeble@hastingsinternationalpiano.org</t>
  </si>
  <si>
    <t xml:space="preserve">HIP 22: Education, Empowerment, Employment, Excellence </t>
  </si>
  <si>
    <t>256580</t>
  </si>
  <si>
    <t>284780</t>
  </si>
  <si>
    <t>6,834.72</t>
  </si>
  <si>
    <t>Little Gate Farm</t>
  </si>
  <si>
    <t>Mary Soul, Head of Fundraising</t>
  </si>
  <si>
    <t>marysoul@littlegate.org.uk</t>
  </si>
  <si>
    <t>497243</t>
  </si>
  <si>
    <t>506143</t>
  </si>
  <si>
    <t>45,552.87</t>
  </si>
  <si>
    <t>9%</t>
  </si>
  <si>
    <t>Sussex Community Development Association</t>
  </si>
  <si>
    <t>Jude Day Programme Manager</t>
  </si>
  <si>
    <t>jude.day@sussexcommunity.org.uk</t>
  </si>
  <si>
    <t>547627</t>
  </si>
  <si>
    <t>546627</t>
  </si>
  <si>
    <t>0.81%</t>
  </si>
  <si>
    <t>Essex County Council</t>
  </si>
  <si>
    <t>Adult Community Learning (Essex County Council)</t>
  </si>
  <si>
    <t>Amanda Rawlings - Commercial Manager</t>
  </si>
  <si>
    <t>amanda.rawlings2@essex.gov.uk</t>
  </si>
  <si>
    <t>706412.98</t>
  </si>
  <si>
    <t>749230.37</t>
  </si>
  <si>
    <t xml:space="preserve">Essex Resilience Project </t>
  </si>
  <si>
    <t>27</t>
  </si>
  <si>
    <t>750000</t>
  </si>
  <si>
    <t>36500</t>
  </si>
  <si>
    <t>4.8%</t>
  </si>
  <si>
    <t>The Retrofit Academy CIC (in partnership with Essex County Council)</t>
  </si>
  <si>
    <t xml:space="preserve">David Pierpoint, Chief Executive </t>
  </si>
  <si>
    <t>david@retrofitacademy.org</t>
  </si>
  <si>
    <t xml:space="preserve">Harlow &amp; Tendring Retrofit Pipeline for Economic Renewal </t>
  </si>
  <si>
    <t>703000</t>
  </si>
  <si>
    <t>Abberton Rural Training (ART)</t>
  </si>
  <si>
    <t>Wendy Bixby, Funding &amp; Project Manager</t>
  </si>
  <si>
    <t>wendy.bixby@abbertonruraltraining.org</t>
  </si>
  <si>
    <t>500306.72</t>
  </si>
  <si>
    <t>Harlow Council</t>
  </si>
  <si>
    <t>Julie Houston, Strategy and Development Manager</t>
  </si>
  <si>
    <t>Julie.houston@harlow.gov.uk</t>
  </si>
  <si>
    <t>5.5</t>
  </si>
  <si>
    <t>21.5</t>
  </si>
  <si>
    <t>73</t>
  </si>
  <si>
    <t>300168</t>
  </si>
  <si>
    <t>376168</t>
  </si>
  <si>
    <t>Fife Council</t>
  </si>
  <si>
    <t>OnFife (Fife Cultural Trust)</t>
  </si>
  <si>
    <t xml:space="preserve">Dan Brown, Creative Development Manager. </t>
  </si>
  <si>
    <t>dan.brown@onfife.com</t>
  </si>
  <si>
    <t>558430</t>
  </si>
  <si>
    <t>50258.7</t>
  </si>
  <si>
    <t>Gordon Mole, Head of Business &amp; Employability  Services</t>
  </si>
  <si>
    <t>Gordon.mole@fife.gov.uk</t>
  </si>
  <si>
    <t>Delivering Differently – Back on Track</t>
  </si>
  <si>
    <t>119772.02</t>
  </si>
  <si>
    <t>University of St Andrews</t>
  </si>
  <si>
    <t>Ian Hill Innovation Lead &amp; Karen Primrose Enterprise Lead</t>
  </si>
  <si>
    <t>ih48, kp59 &amp; gom@st-andrews.ac.uk</t>
  </si>
  <si>
    <t>449200</t>
  </si>
  <si>
    <t>£727,200</t>
  </si>
  <si>
    <t>12362.4</t>
  </si>
  <si>
    <t>1.7</t>
  </si>
  <si>
    <t>Gordon Mole, Head of Business &amp; Employability Services</t>
  </si>
  <si>
    <t xml:space="preserve">Feasibility Study - FifeNOW  </t>
  </si>
  <si>
    <t>114037.45</t>
  </si>
  <si>
    <t xml:space="preserve">Ann Camus, Enterprise &amp; Business Development Manager  </t>
  </si>
  <si>
    <t>ann.camus@fife.gov.uk</t>
  </si>
  <si>
    <t>Fife’s Sectorial Business &amp; Innovation Study</t>
  </si>
  <si>
    <t>110000</t>
  </si>
  <si>
    <t>Community Trade Hub Ltd</t>
  </si>
  <si>
    <t xml:space="preserve">Kenny McAllister,  CEO </t>
  </si>
  <si>
    <t>kenny@communitytradehub.co.uk</t>
  </si>
  <si>
    <t xml:space="preserve">Guided Start </t>
  </si>
  <si>
    <t>172120</t>
  </si>
  <si>
    <t>Fife Employment Access Trust</t>
  </si>
  <si>
    <t>Duncan Mitchell, CEO</t>
  </si>
  <si>
    <t>duncan@feat.org.uk</t>
  </si>
  <si>
    <t>Heart, Mind &amp; Soul</t>
  </si>
  <si>
    <t>153637</t>
  </si>
  <si>
    <t>165637</t>
  </si>
  <si>
    <t xml:space="preserve">Fife Council </t>
  </si>
  <si>
    <t xml:space="preserve">Andrew MacLellan, Community Projects Manager </t>
  </si>
  <si>
    <t>andy.maclellan@fife.gov.uk</t>
  </si>
  <si>
    <t>Fife College</t>
  </si>
  <si>
    <t>Nicholas Inglis – Director of Faculty</t>
  </si>
  <si>
    <t>nickyinglis@fife.ac.uk</t>
  </si>
  <si>
    <t>Rural Skills Scotland Ltd.</t>
  </si>
  <si>
    <t>Stewart Christie</t>
  </si>
  <si>
    <t>stewart@ruralskillsscotland.com</t>
  </si>
  <si>
    <t>52342</t>
  </si>
  <si>
    <t>75342</t>
  </si>
  <si>
    <t>Hazel Cross, Kirkcaldy Town Centre Development Officer</t>
  </si>
  <si>
    <t>hazel.cross@fife.gov.uk</t>
  </si>
  <si>
    <t xml:space="preserve">Kirkcaldy Town Centre Renewal – People, Place, Environment </t>
  </si>
  <si>
    <t>274000</t>
  </si>
  <si>
    <t>£418,200</t>
  </si>
  <si>
    <t xml:space="preserve">Rosyth Charrette </t>
  </si>
  <si>
    <t xml:space="preserve">Mandy MacEwan, Team Manager Community Development </t>
  </si>
  <si>
    <t xml:space="preserve">Mandy.MacEwan@fife.gov.uk </t>
  </si>
  <si>
    <t>Ross Martin, Team Manager (Service Development)</t>
  </si>
  <si>
    <t>ross.martin@fife.gov.uk</t>
  </si>
  <si>
    <t>197201.33</t>
  </si>
  <si>
    <t>19720.133</t>
  </si>
  <si>
    <t>Flintshire County Council</t>
  </si>
  <si>
    <t>RCS (Rhyl City Strategy)</t>
  </si>
  <si>
    <t>Claire Williams, Performance Manager</t>
  </si>
  <si>
    <t>Claire.E.williams@rcs-wales.co.uk</t>
  </si>
  <si>
    <t>78000</t>
  </si>
  <si>
    <t>McCrory Ltd (Trading as McCrory Training)</t>
  </si>
  <si>
    <t>Martin Ackroyd - Contracts Manager</t>
  </si>
  <si>
    <t>makroyd@mcrorytraining.co.uk</t>
  </si>
  <si>
    <t>596396.73</t>
  </si>
  <si>
    <t>599869.73</t>
  </si>
  <si>
    <t>28878.58</t>
  </si>
  <si>
    <t>Gloucestershire County Council</t>
  </si>
  <si>
    <t>Gloucestershire College</t>
  </si>
  <si>
    <t>Mr Paul Sparks, Finance Manager</t>
  </si>
  <si>
    <t>paul.sparks@gloscol.ac.uk</t>
  </si>
  <si>
    <t>550385</t>
  </si>
  <si>
    <t>The Growth Company Limited</t>
  </si>
  <si>
    <t>Anne Campion, Head of Manufacturing and Resource Efficiency</t>
  </si>
  <si>
    <t>busdev@growthco.uk</t>
  </si>
  <si>
    <t>638895</t>
  </si>
  <si>
    <t>8.7%</t>
  </si>
  <si>
    <t xml:space="preserve">Greater Manchester Chamber of Commerce </t>
  </si>
  <si>
    <t>Lewis Crowe, Head of Membership</t>
  </si>
  <si>
    <t>mmt@gmchamber.co.uk</t>
  </si>
  <si>
    <t>1121215</t>
  </si>
  <si>
    <t>82000</t>
  </si>
  <si>
    <t>7.3%</t>
  </si>
  <si>
    <t>Yvonne Grady, Head of Innovation</t>
  </si>
  <si>
    <t>724734</t>
  </si>
  <si>
    <t>799734.</t>
  </si>
  <si>
    <t>33000</t>
  </si>
  <si>
    <t>4.6%</t>
  </si>
  <si>
    <t>Amy House, Low Carbon and Resource Efficiency Lead</t>
  </si>
  <si>
    <t>656773</t>
  </si>
  <si>
    <t>731773.</t>
  </si>
  <si>
    <t>2550</t>
  </si>
  <si>
    <t>0.4%</t>
  </si>
  <si>
    <t>Bolton at Home</t>
  </si>
  <si>
    <t>Noel Sharpe, Deputy Group CEO</t>
  </si>
  <si>
    <t>noel.sharpe@boltonathome.org.uk</t>
  </si>
  <si>
    <t>10.9</t>
  </si>
  <si>
    <t>15.9</t>
  </si>
  <si>
    <t>68.6</t>
  </si>
  <si>
    <t>4.6</t>
  </si>
  <si>
    <t>1582455</t>
  </si>
  <si>
    <t>£1,681,927</t>
  </si>
  <si>
    <t>166847</t>
  </si>
  <si>
    <t>9.92%</t>
  </si>
  <si>
    <t>Greater Manchester Centre for Voluntary Organisation</t>
  </si>
  <si>
    <t>Gavin Owen, Programme Manager</t>
  </si>
  <si>
    <t xml:space="preserve">gavin.owen@gmcvo.org.uk </t>
  </si>
  <si>
    <t>410347</t>
  </si>
  <si>
    <t>Bury Council</t>
  </si>
  <si>
    <t>Vicky Clark</t>
  </si>
  <si>
    <t>v.clark@bury.gov.uk</t>
  </si>
  <si>
    <t>Let’s Do Integrated Employment and Learning in Radcliffe</t>
  </si>
  <si>
    <t>310000</t>
  </si>
  <si>
    <t>One Manchester Limited</t>
  </si>
  <si>
    <t>Anton Schultz - Social Investment Manager</t>
  </si>
  <si>
    <t>anton.schultz@onemanchester.co.uk</t>
  </si>
  <si>
    <t>648799</t>
  </si>
  <si>
    <t>758648</t>
  </si>
  <si>
    <t>Upturn Enterprise Limited</t>
  </si>
  <si>
    <t>Anwar Ali OBE – Managing Director</t>
  </si>
  <si>
    <t>anwar.ali@upturn.org.uk</t>
  </si>
  <si>
    <t xml:space="preserve">Seeds of Change Oldham </t>
  </si>
  <si>
    <t>575375</t>
  </si>
  <si>
    <t>715375</t>
  </si>
  <si>
    <t>Tameside Metropolitan Borough Council</t>
  </si>
  <si>
    <t>Mike Reed (Head of Major Programmes)</t>
  </si>
  <si>
    <t>mike.reed@tameside.gov.uk</t>
  </si>
  <si>
    <t>550000</t>
  </si>
  <si>
    <t>Hilary Centeleghe, Head of Startup and Growth</t>
  </si>
  <si>
    <t>599401</t>
  </si>
  <si>
    <t>0.6%</t>
  </si>
  <si>
    <t>Sarah Jamieson, Acting Head of Economy, Employment &amp; Skills</t>
  </si>
  <si>
    <t>sarah.jamieson@tameside.gov.uk</t>
  </si>
  <si>
    <t>575000</t>
  </si>
  <si>
    <t>Ian Kerr, Operations Director</t>
  </si>
  <si>
    <t>570637</t>
  </si>
  <si>
    <t>we are radikl</t>
  </si>
  <si>
    <t>Charlotte Buggy, Business Development Manager</t>
  </si>
  <si>
    <t>charlotte@weareradikl.co.uk</t>
  </si>
  <si>
    <t>Women’s focussed Incubator for Ambitious Entrepreneurs in the Greater Manchester area.</t>
  </si>
  <si>
    <t>92750</t>
  </si>
  <si>
    <t>£92,750</t>
  </si>
  <si>
    <t xml:space="preserve">London Borough of Barking and Dagenham </t>
  </si>
  <si>
    <t>Emma-Jane Bradley</t>
  </si>
  <si>
    <t>emma-jane.bradley@lbbd.gov.uk</t>
  </si>
  <si>
    <t>782028.13</t>
  </si>
  <si>
    <t>2.6</t>
  </si>
  <si>
    <t>Newable Ltd in partnership with the London Business Hub (GLA)</t>
  </si>
  <si>
    <t>Monica Montero, Newable Advice, Head of Programmes // Jamie Izzard, London Business Hub (GLA)</t>
  </si>
  <si>
    <t>monica.montero@newable.co.uk // jamie.izzard@london.gov.uk</t>
  </si>
  <si>
    <t>Kingston upon Thames - 2.8%Merton - 2.8%Sutton - 2.8%Croydon - 2.8%Bromley - 2.8%Lewisham - 2.8%Greenwich - 4%Bexley - 2.8%Havering - 2.8%Barking and Dagenham - 4%Redbridge - 2.8%Newham - 4%Waltham Forest - 4%Haringey - 2.8%Enfield - 2.8%Barnet - 2.8%Harrow - 2.8%Hillingdon - 2.8%</t>
  </si>
  <si>
    <t xml:space="preserve">Inclusive Supply Chains </t>
  </si>
  <si>
    <t>Paddington Development Trust</t>
  </si>
  <si>
    <t>Ola Badamosi - Head of Programmes</t>
  </si>
  <si>
    <t>ola@'pdt.org.uk</t>
  </si>
  <si>
    <t>Hillingdon 2%Ealing 3%Hounslow 2%Hammersmith and Fulham 10%</t>
  </si>
  <si>
    <t>19</t>
  </si>
  <si>
    <t>52</t>
  </si>
  <si>
    <t>1277602.50</t>
  </si>
  <si>
    <t>£1,595,115.50</t>
  </si>
  <si>
    <t>Institute for Public Policy Research</t>
  </si>
  <si>
    <t>Anna Ambrose, Director - London Progression Collaboration</t>
  </si>
  <si>
    <t>a.ambrose@ippr.org</t>
  </si>
  <si>
    <t>Barking and Dagenham 4%Barnet 3%Bexley 5%Brent 3%Bromley 4%Camden 2%City of London 0%Croydon 5%Ealing 4%Enfield 4%Greenwich 4%Hackney 3%Hammersmith and Fulham 2%Haringey 3%Harrow 2%Havering 5%Hillingdon 5%Hounslow 3%Islington 2%Kensington and Chelsea 1%Kingston upon Thames 2%Lambeth 4%Lewisham 4%Merton 2%Newham 4%Redbridge 3%Richmond upon Thames 1%Southwark 3%Sutton 3%Tower Hamlets 4%Waltham Forest 3%Wandsworth 2%Westminster 1%</t>
  </si>
  <si>
    <t>579902.56</t>
  </si>
  <si>
    <t>Jamie Izzard</t>
  </si>
  <si>
    <t>Binal Cadieu, Senior Project Manager</t>
  </si>
  <si>
    <t>binal.cadieu@london.gov.uk</t>
  </si>
  <si>
    <t>Launch It Trust</t>
  </si>
  <si>
    <t>Laura Symmons</t>
  </si>
  <si>
    <t>laura@launchit.org.uk</t>
  </si>
  <si>
    <t>Delivery will be pan London, with focus on areas of greatest need. We will try to target the 15 most deprived boroughs according to the Indices of Multiple Deprivation.Havering – 3.03%Hillingdon – 3.03%Hounslow – 3.03%Islington – 3.03%Kensington and Chelsea – 3.03%Kingston Upon Thames – 3.03%Lambeth – 3.03%Lewisham – 3.03%Merton – 3.03%Newham – 3.03%Redbridge – 3.03%Richmond Upon Thames – 3.03%Southwark – 3.03%Sutton – 3.03%Tower Hamlets – 3.03%Waltham Forest – 3.03%Wandsworth – 3.03%Westminster – 3.03%</t>
  </si>
  <si>
    <t>899069</t>
  </si>
  <si>
    <t>Halpern Charitable Foundation</t>
  </si>
  <si>
    <t>Dr David Stokes – Chief Executive Officer</t>
  </si>
  <si>
    <t>david.stokes@nucleusarts.co.uk</t>
  </si>
  <si>
    <t>29</t>
  </si>
  <si>
    <t>46</t>
  </si>
  <si>
    <t>764900</t>
  </si>
  <si>
    <t>825900</t>
  </si>
  <si>
    <t>80938</t>
  </si>
  <si>
    <t>9.8</t>
  </si>
  <si>
    <t>Kent County Council</t>
  </si>
  <si>
    <t>Dr Nazanin Zand, Associate Professor in Nutrition and Food Science</t>
  </si>
  <si>
    <t>N.ZandFard@gre.ac.uk</t>
  </si>
  <si>
    <t>528714</t>
  </si>
  <si>
    <t>705107</t>
  </si>
  <si>
    <t>University for the Creative Arts</t>
  </si>
  <si>
    <t>Professor Terry Perk, Assistant vice chancellor (academic), and head of school fine art, photography and visual communication (FAPVC)</t>
  </si>
  <si>
    <t>tperk@uca.ac.uk</t>
  </si>
  <si>
    <t>Making Medway ‘Smarter’</t>
  </si>
  <si>
    <t>321731</t>
  </si>
  <si>
    <t>28955</t>
  </si>
  <si>
    <t>Professor Andy Frost - Head of Food and Markets Department - National Resources Institute</t>
  </si>
  <si>
    <t>a.i.frost@gre.ac.uk</t>
  </si>
  <si>
    <t>586514</t>
  </si>
  <si>
    <t>623665</t>
  </si>
  <si>
    <t>Simon Gadd</t>
  </si>
  <si>
    <t>Simon Gadd, CEO</t>
  </si>
  <si>
    <t>funding@trininityfencing.co.uk</t>
  </si>
  <si>
    <t>Trinity’s 8 week Training and Work Placement Program</t>
  </si>
  <si>
    <t>43</t>
  </si>
  <si>
    <t>85000</t>
  </si>
  <si>
    <t>Merthyr Tydfil County Borough Council</t>
  </si>
  <si>
    <t>Louise Goodman</t>
  </si>
  <si>
    <t>Louise Goodman/ Project Co-ordinator</t>
  </si>
  <si>
    <t>louise@twyncommunityhub.co.uk</t>
  </si>
  <si>
    <t>259854.14</t>
  </si>
  <si>
    <t>259854</t>
  </si>
  <si>
    <t>15591</t>
  </si>
  <si>
    <t>Merthyr Tydfil Leisure trust</t>
  </si>
  <si>
    <t>Jane Sellwood</t>
  </si>
  <si>
    <t>Jane.Sellwood@wellbeingmerthyr.co.uk</t>
  </si>
  <si>
    <t xml:space="preserve">Creative Industry Training Programme </t>
  </si>
  <si>
    <t>1000028</t>
  </si>
  <si>
    <t>1056828</t>
  </si>
  <si>
    <t>The Gellideg Foundation Group</t>
  </si>
  <si>
    <t xml:space="preserve">Helen Buhaenko, Manager </t>
  </si>
  <si>
    <t>helenb@gellideg.net</t>
  </si>
  <si>
    <t>431130.39</t>
  </si>
  <si>
    <t>492430.39</t>
  </si>
  <si>
    <t>Mr Paul Gray</t>
  </si>
  <si>
    <t>Karen Rees – Head of Delivery</t>
  </si>
  <si>
    <t>Karen.rees@tydfil.com</t>
  </si>
  <si>
    <t>539000</t>
  </si>
  <si>
    <t>£639,000</t>
  </si>
  <si>
    <t>7.2</t>
  </si>
  <si>
    <t xml:space="preserve">H Factor Group Cyf </t>
  </si>
  <si>
    <t xml:space="preserve">Keda Sparrow - Project Lead </t>
  </si>
  <si>
    <t xml:space="preserve">info.hfactor@gmail.com </t>
  </si>
  <si>
    <t xml:space="preserve">Not Applicable </t>
  </si>
  <si>
    <t>212000</t>
  </si>
  <si>
    <t>215000</t>
  </si>
  <si>
    <t xml:space="preserve">British Institute for Geological Conservation </t>
  </si>
  <si>
    <t>Ben Evans Project Manager</t>
  </si>
  <si>
    <t>bigcprojectmanager@gmail.com</t>
  </si>
  <si>
    <t xml:space="preserve">Merthyr’s Roots – a living landscape  </t>
  </si>
  <si>
    <t>53</t>
  </si>
  <si>
    <t>47</t>
  </si>
  <si>
    <t>169740.64</t>
  </si>
  <si>
    <t>181766.24</t>
  </si>
  <si>
    <t>8.83</t>
  </si>
  <si>
    <t>Monmouthshire County Council</t>
  </si>
  <si>
    <t>Gwent Association of Voluntary Organisations</t>
  </si>
  <si>
    <t>Mandy Moore Regional Strategic Lead for Monmouthshire, GAVO</t>
  </si>
  <si>
    <t>Mandy.moore@gavo.org.uk</t>
  </si>
  <si>
    <t>80695.02</t>
  </si>
  <si>
    <t>132767.22</t>
  </si>
  <si>
    <t>Monmouthshire Housing, Melin Homes</t>
  </si>
  <si>
    <t>John Keegan CEO Monmouthshire Housing</t>
  </si>
  <si>
    <t>john.keegan@monmouthshirehousing.co.uk</t>
  </si>
  <si>
    <t>134000</t>
  </si>
  <si>
    <t>268000</t>
  </si>
  <si>
    <t>Alacrity Foundation</t>
  </si>
  <si>
    <t>William Williams</t>
  </si>
  <si>
    <t>wwilliams@alacrityfoundation.com</t>
  </si>
  <si>
    <t>588674</t>
  </si>
  <si>
    <t>688674</t>
  </si>
  <si>
    <t>Monmouthshire Housing Association</t>
  </si>
  <si>
    <t>Sian Nicholas, Head of Sustainable Communities</t>
  </si>
  <si>
    <t>sian.nicholas@monmouthshirehousing.co.uk</t>
  </si>
  <si>
    <t>120206.29</t>
  </si>
  <si>
    <t>145206.29</t>
  </si>
  <si>
    <t>6.49</t>
  </si>
  <si>
    <t>David Baxter</t>
  </si>
  <si>
    <t>davebaxer@monmouthshire.gov.uk</t>
  </si>
  <si>
    <t>The Future is Us  - young people have their say                                               ‘The future should be designed and created by those who will inherit it.’</t>
  </si>
  <si>
    <t>165187</t>
  </si>
  <si>
    <t>167187</t>
  </si>
  <si>
    <t>MonLife, MCC (Monmouthshire County Council</t>
  </si>
  <si>
    <t>Nick John – MonLife Leisure Services Manager; Matthew Lewis – MonLife Environment and Culture Manager; Tracey Thomas – MonLife Engagement and Workforce Development Manager</t>
  </si>
  <si>
    <t>nicholasjohn@monmouthshire.gov.uk; matthewlewis@monmouthshire.gov.uk; traceythomas@monmouthshire.gov.uk</t>
  </si>
  <si>
    <t>Transforming MonLife’s Major Assets</t>
  </si>
  <si>
    <t>458450.86</t>
  </si>
  <si>
    <t>482505.98</t>
  </si>
  <si>
    <t>Newport City Council</t>
  </si>
  <si>
    <t>Pobl Group</t>
  </si>
  <si>
    <t>Paul Macey (Community Development Facilitator)</t>
  </si>
  <si>
    <t>paul.macey@poblgroup.co.uk</t>
  </si>
  <si>
    <t>59550</t>
  </si>
  <si>
    <t>Volunteering Matters</t>
  </si>
  <si>
    <t>Natasha John, Delivery Leader - Wales and the South West of England</t>
  </si>
  <si>
    <t>natasha.john@volunteeringmatters.org.uk</t>
  </si>
  <si>
    <t>400540.42</t>
  </si>
  <si>
    <t>400,540.38</t>
  </si>
  <si>
    <t>3.85</t>
  </si>
  <si>
    <t xml:space="preserve">Young Enterprise Newport </t>
  </si>
  <si>
    <t>Norwich City Council</t>
  </si>
  <si>
    <t>Kate Price, Neighbourhoods and community enabling manager</t>
  </si>
  <si>
    <t>kateprice@norwich.gov.uk</t>
  </si>
  <si>
    <t>492159.2</t>
  </si>
  <si>
    <t>568159.2</t>
  </si>
  <si>
    <t>Borough Council of King’s Lynn and West Norfolk</t>
  </si>
  <si>
    <t>Judith Berry – Careline Community Service Manager</t>
  </si>
  <si>
    <t>judith.berry@west-norfolk.gov.uk</t>
  </si>
  <si>
    <t>210042</t>
  </si>
  <si>
    <t>330042</t>
  </si>
  <si>
    <t>New Anglia Local Enterprise Partnership</t>
  </si>
  <si>
    <t>Julie.west@newanglia.co.uk / Emma.taylor@newanglia.co.uk</t>
  </si>
  <si>
    <t xml:space="preserve">Enabling Self Employment in Norfolk </t>
  </si>
  <si>
    <t>619316</t>
  </si>
  <si>
    <t>708316</t>
  </si>
  <si>
    <t>Matt Tracey - Growth &amp; Infrastructure Group Manager</t>
  </si>
  <si>
    <t>matt.tracey@norfolk.gov.uk</t>
  </si>
  <si>
    <t>630700</t>
  </si>
  <si>
    <t>East Coast College</t>
  </si>
  <si>
    <t>Kevin Bayes, Business Development Manager</t>
  </si>
  <si>
    <t>k.bayes@eastcoast.ac.uk</t>
  </si>
  <si>
    <t>597760</t>
  </si>
  <si>
    <t>University of East Anglia</t>
  </si>
  <si>
    <t>Saffron Myhill   Innovation Funding Team Manager</t>
  </si>
  <si>
    <t>s.myhill@uea.ac.uk</t>
  </si>
  <si>
    <t>265972</t>
  </si>
  <si>
    <t>280154</t>
  </si>
  <si>
    <t>Norfolk County Council Library and Information Service</t>
  </si>
  <si>
    <t>Natasha Morter, Head of Communities</t>
  </si>
  <si>
    <t>Natasha.morter@norfolk.gov.uk</t>
  </si>
  <si>
    <t xml:space="preserve">Multi-User Community Hub for King’s Lynn </t>
  </si>
  <si>
    <t>739500</t>
  </si>
  <si>
    <t>£2,892,859</t>
  </si>
  <si>
    <t>Norfolk County Council Adult Learning (Adult Learning)</t>
  </si>
  <si>
    <t>Carl Fiander, Assistant Head of Service</t>
  </si>
  <si>
    <t>carl.fiander@norfolk.gov.uk</t>
  </si>
  <si>
    <t>568000</t>
  </si>
  <si>
    <t>668000</t>
  </si>
  <si>
    <t xml:space="preserve">John Jones, Head of Environment (alternative contact: Katy Owen, Project Development Manager) </t>
  </si>
  <si>
    <t xml:space="preserve">john.jones@norfolk.gov.uk  / katy.owen@norfolk.gov.uk </t>
  </si>
  <si>
    <t>420000</t>
  </si>
  <si>
    <t>Borough Council of King's Lynn and West Norfolk</t>
  </si>
  <si>
    <t>Henry Saunders, Climate Change Officer</t>
  </si>
  <si>
    <t>henry.saunders@west-norfolk.gov.uk</t>
  </si>
  <si>
    <t>330750</t>
  </si>
  <si>
    <t>340750</t>
  </si>
  <si>
    <t>New-U Enterprises</t>
  </si>
  <si>
    <t>Sue Buffin, Strategic Director</t>
  </si>
  <si>
    <t>sue@new-ultd.co.uk</t>
  </si>
  <si>
    <t>189841</t>
  </si>
  <si>
    <t>Great Yarmouth Borough Council</t>
  </si>
  <si>
    <t>Kate Watts, Strategic Director</t>
  </si>
  <si>
    <t>kate.watts@great-yarmouth.gov.uk</t>
  </si>
  <si>
    <t>48.8</t>
  </si>
  <si>
    <t>8.8</t>
  </si>
  <si>
    <t>40.7</t>
  </si>
  <si>
    <t>1117925</t>
  </si>
  <si>
    <t>1137925</t>
  </si>
  <si>
    <t>37150</t>
  </si>
  <si>
    <t>New Anglia LEP</t>
  </si>
  <si>
    <t>Ellen Goodwin, Infrastructure Manager</t>
  </si>
  <si>
    <t>ellen.goodwin@newanglia.co.uk</t>
  </si>
  <si>
    <t>659220</t>
  </si>
  <si>
    <t>793220</t>
  </si>
  <si>
    <t>Paul Mace – DRIVE Project Manager</t>
  </si>
  <si>
    <t>paul.mace@norfolk.gov.uk</t>
  </si>
  <si>
    <t>Sustaining Towns Innovating Norfolk’s Growth (STING)</t>
  </si>
  <si>
    <t>252480</t>
  </si>
  <si>
    <t>VIY - Volunteer It Yourself</t>
  </si>
  <si>
    <t>Dee Dee Whelan, Programme Director</t>
  </si>
  <si>
    <t>deedee@teamviy.com</t>
  </si>
  <si>
    <t>41</t>
  </si>
  <si>
    <t>CEIS Ayrshire</t>
  </si>
  <si>
    <t>Stephen Hamill – General Manager</t>
  </si>
  <si>
    <t>stephen@ceisayrshire.co.uk</t>
  </si>
  <si>
    <t>16.4</t>
  </si>
  <si>
    <t>21.18</t>
  </si>
  <si>
    <t>62.28</t>
  </si>
  <si>
    <t>490953.34</t>
  </si>
  <si>
    <t>10,500</t>
  </si>
  <si>
    <t>2.14</t>
  </si>
  <si>
    <t>Sarah Baird, Senior Officer (Islands)</t>
  </si>
  <si>
    <t>sarahbaird@north-ayrshire.gov.uk</t>
  </si>
  <si>
    <t>22.33</t>
  </si>
  <si>
    <t>77.67</t>
  </si>
  <si>
    <t>447664</t>
  </si>
  <si>
    <t>Louise Kirk, Senior Manager</t>
  </si>
  <si>
    <t>lkirk@north-ayrshire.gov.uk</t>
  </si>
  <si>
    <t>£236,000</t>
  </si>
  <si>
    <t>20%</t>
  </si>
  <si>
    <t xml:space="preserve">Beith Community Development Trust </t>
  </si>
  <si>
    <t>Jane Lamont, CEO</t>
  </si>
  <si>
    <t>Jane.Lamont@beithtrust.org</t>
  </si>
  <si>
    <t xml:space="preserve">The Geilsland Project </t>
  </si>
  <si>
    <t>282457</t>
  </si>
  <si>
    <t xml:space="preserve">Two hundred and ninety  thousand, four hundred and fifty seven pounds </t>
  </si>
  <si>
    <t>ENABLE Scotland (Leading the Way)</t>
  </si>
  <si>
    <t xml:space="preserve">Lianne Williams – Assistant Director, Operations </t>
  </si>
  <si>
    <t>lianne.williams@enable.org.uk</t>
  </si>
  <si>
    <t>739738</t>
  </si>
  <si>
    <t>Donella Duff, Supported Employment Manager</t>
  </si>
  <si>
    <t>duffd@northlan.gov.uk</t>
  </si>
  <si>
    <t>234021</t>
  </si>
  <si>
    <t>294021</t>
  </si>
  <si>
    <t>North Lincolnshire Council</t>
  </si>
  <si>
    <t>Sandra Simmons</t>
  </si>
  <si>
    <t>sandra.simmons@northlincs.gov.uk</t>
  </si>
  <si>
    <t>521883</t>
  </si>
  <si>
    <t>Crosby Together/OASIS Henderson Avenue</t>
  </si>
  <si>
    <t>Rev. Julie Wearing Trustee at Crosby Together and Vicar of St George’s Church/Ty Curran, local Hub Leader at Oasis Henderson Avenue.</t>
  </si>
  <si>
    <t>revjulie.stgeorges@gmail.com and Tyrone.Curran@oasishendersonavenue.org</t>
  </si>
  <si>
    <t>281863</t>
  </si>
  <si>
    <t xml:space="preserve">Jemima Flintoff </t>
  </si>
  <si>
    <t>Nicola.raines@northlincs.gov.uk</t>
  </si>
  <si>
    <t xml:space="preserve">Early Years Workforce </t>
  </si>
  <si>
    <t>£110,000</t>
  </si>
  <si>
    <t>CRF644637</t>
  </si>
  <si>
    <t>Communities Advice Centre Ltd</t>
  </si>
  <si>
    <t>Barbara Perry</t>
  </si>
  <si>
    <t>b.perry@plac-ltd.co.uk</t>
  </si>
  <si>
    <t>Expert Business Academy</t>
  </si>
  <si>
    <t>557690.65</t>
  </si>
  <si>
    <t>£557,690.65</t>
  </si>
  <si>
    <t>Brigg Town Council</t>
  </si>
  <si>
    <t>Kerry McGrath Clerk</t>
  </si>
  <si>
    <t>enquiries@briggmarkettown.co.uk</t>
  </si>
  <si>
    <t>68</t>
  </si>
  <si>
    <t>498132</t>
  </si>
  <si>
    <t>£498,132</t>
  </si>
  <si>
    <t>42%</t>
  </si>
  <si>
    <t>Ongo Communties Ltd</t>
  </si>
  <si>
    <t>Jan Williams</t>
  </si>
  <si>
    <t>jan.williams@ongo.co.uk</t>
  </si>
  <si>
    <t>138612.15</t>
  </si>
  <si>
    <t>£138,612.15</t>
  </si>
  <si>
    <t>6.49%</t>
  </si>
  <si>
    <t>Jane Laws, Principal Officer Community Wellbeing</t>
  </si>
  <si>
    <t>Jane.Laws@northlincs.gov.uk</t>
  </si>
  <si>
    <t xml:space="preserve">Scunthorpe South: VCS Enabling Employability </t>
  </si>
  <si>
    <t>212815</t>
  </si>
  <si>
    <t>£212,815</t>
  </si>
  <si>
    <t>Northamptonshire County Council</t>
  </si>
  <si>
    <t>Groundwork Northamptonshire (on behalf of the Made With Many consortium)</t>
  </si>
  <si>
    <t>Helen Willmott, Programme Director</t>
  </si>
  <si>
    <t>helen@madewithmany.org</t>
  </si>
  <si>
    <t>1035800</t>
  </si>
  <si>
    <t>£1,137,800</t>
  </si>
  <si>
    <t>Goodwill Solutions CIC</t>
  </si>
  <si>
    <t>Damian Pickard, Strategic Development Director</t>
  </si>
  <si>
    <t>damian.pickard@goodwillsolutions.co.uk</t>
  </si>
  <si>
    <t>56236</t>
  </si>
  <si>
    <t>North Northamptonshire Council</t>
  </si>
  <si>
    <t xml:space="preserve">Helen Handy </t>
  </si>
  <si>
    <t>helen.handy@northnorthants.gov.uk</t>
  </si>
  <si>
    <t>88268</t>
  </si>
  <si>
    <t>Richard Beards / Digital Northamptonshire</t>
  </si>
  <si>
    <t>Richard Beards, Web/Digital Manager North Northamptonshire Council &amp; Digital Northamptonshire Project Manager</t>
  </si>
  <si>
    <t>Richard.Beards@northnorthants.gov.uk</t>
  </si>
  <si>
    <t xml:space="preserve">Digital Northamptonshire </t>
  </si>
  <si>
    <t>252577</t>
  </si>
  <si>
    <t>Moulton College</t>
  </si>
  <si>
    <t>Carrie Smith; Executive Director of Commercial</t>
  </si>
  <si>
    <t>carrie.smith@moulton.ac.uk</t>
  </si>
  <si>
    <t>Lucy Hawes, Community Partnerships Officer</t>
  </si>
  <si>
    <t>lucy.hawes@northnorthants.gov.uk</t>
  </si>
  <si>
    <t>£120,000</t>
  </si>
  <si>
    <t>CRF984345</t>
  </si>
  <si>
    <t>Karen Williams</t>
  </si>
  <si>
    <t>Karen Williams, Tourism Development Officer</t>
  </si>
  <si>
    <t>karen.williams@northnorthants.gov.uk</t>
  </si>
  <si>
    <t>Here for Tourism – A Partnership approach to kickstarting the visitor economy in North Northamptonshire.</t>
  </si>
  <si>
    <t>£365,000</t>
  </si>
  <si>
    <t>Hills Bridge Services Limited</t>
  </si>
  <si>
    <t>Lisa Cunningham- Director of Partnerships</t>
  </si>
  <si>
    <t>Lisa.cunningham@hillsbridge.co.uk</t>
  </si>
  <si>
    <t>736000</t>
  </si>
  <si>
    <t>726000</t>
  </si>
  <si>
    <t>Business &amp; IP Centre Northamptonshire</t>
  </si>
  <si>
    <t>Patricia Greaves, Business &amp; IP Centre     Northamptonshire Manager</t>
  </si>
  <si>
    <t>patricia.greaves@westnorthants.gov.uk</t>
  </si>
  <si>
    <t>£112,000</t>
  </si>
  <si>
    <t>Electric Corby CIC</t>
  </si>
  <si>
    <t>Tim O’Callagham</t>
  </si>
  <si>
    <t xml:space="preserve">tim@electriccorby.co.uk     </t>
  </si>
  <si>
    <t>534133</t>
  </si>
  <si>
    <t>9.92</t>
  </si>
  <si>
    <t>Northamptonshire Britain’s Best Surprise (Northamptonshire DMO)  C/O Made in Northamptonshire</t>
  </si>
  <si>
    <t>Kate Dent, Project Manager, Northamptonshire Surprise</t>
  </si>
  <si>
    <t>info@northamptonshiresurprise.com</t>
  </si>
  <si>
    <t>235000</t>
  </si>
  <si>
    <t>Marie Reilly</t>
  </si>
  <si>
    <t>Danny Moody, CEO</t>
  </si>
  <si>
    <t>mreilly@northantscalc.com</t>
  </si>
  <si>
    <t>Parish Asset Mapping – Northamptonshire Devolution Project</t>
  </si>
  <si>
    <t>273442.18</t>
  </si>
  <si>
    <t>£273,442.18</t>
  </si>
  <si>
    <t xml:space="preserve">North Northamptonshire Council </t>
  </si>
  <si>
    <t>Helen Handy</t>
  </si>
  <si>
    <t>89516</t>
  </si>
  <si>
    <t>102016</t>
  </si>
  <si>
    <t>Northamptonshire ACRE</t>
  </si>
  <si>
    <t>Elaine O’Leary, Chief Executive</t>
  </si>
  <si>
    <t>elaine.oleary@northantsacre.org.uk</t>
  </si>
  <si>
    <t>106250</t>
  </si>
  <si>
    <t>University of Northampton</t>
  </si>
  <si>
    <t>Julie Tebbutt, Head of Support to Business</t>
  </si>
  <si>
    <t>Julie.tebbutt3@northampton.ac.uk</t>
  </si>
  <si>
    <t xml:space="preserve"> Knowledge Exchange for Better Business (KE4BB)                        (North Northamptonshire)</t>
  </si>
  <si>
    <t>332514</t>
  </si>
  <si>
    <t>Nottingham City Council</t>
  </si>
  <si>
    <t>University of Nottingham</t>
  </si>
  <si>
    <t xml:space="preserve">Prof Lucelia Rodrigues, Chair in Sustainable and Resilient Cities </t>
  </si>
  <si>
    <t>Lucelia.Rodrigues@nottingham.ac.uk</t>
  </si>
  <si>
    <t>347636</t>
  </si>
  <si>
    <t>£347,636</t>
  </si>
  <si>
    <t>Groundwork Greater Nottingham</t>
  </si>
  <si>
    <t>Claire Hale, Head of Operations</t>
  </si>
  <si>
    <t>claire.hale@groundworknottingham.org.uk</t>
  </si>
  <si>
    <t>1183520.09</t>
  </si>
  <si>
    <t>£1,183,520.09</t>
  </si>
  <si>
    <t>2.02%</t>
  </si>
  <si>
    <t>VIY – Volunteer It Yourself</t>
  </si>
  <si>
    <t>£290,000</t>
  </si>
  <si>
    <t>Nottinghamshire County Council</t>
  </si>
  <si>
    <t>Futures Advice, Skills and Employment Limited</t>
  </si>
  <si>
    <t xml:space="preserve">Ian Woodall, Head of Business Development </t>
  </si>
  <si>
    <t>Ian.Woodall@the-futures-group.com</t>
  </si>
  <si>
    <t>3284900</t>
  </si>
  <si>
    <t>£4,106,125</t>
  </si>
  <si>
    <t>2.47%</t>
  </si>
  <si>
    <t>Portland College</t>
  </si>
  <si>
    <t>Nikki Amirsaeedi, Employment Projects Manager</t>
  </si>
  <si>
    <t>nikkiamirsaeedi@portland.ac.uk</t>
  </si>
  <si>
    <t>35000</t>
  </si>
  <si>
    <t>£35,000</t>
  </si>
  <si>
    <t>450000</t>
  </si>
  <si>
    <t>£650,000</t>
  </si>
  <si>
    <t>Paul Roberts</t>
  </si>
  <si>
    <t>Paul Roberts, Chief Executive Officer, Aspire Oxfordshire</t>
  </si>
  <si>
    <t>paulroberts@aspireoxford.co.uk</t>
  </si>
  <si>
    <t>217272</t>
  </si>
  <si>
    <t>Oxford City Council</t>
  </si>
  <si>
    <t>Azul Strong Corcoran (Localities Coordinator)</t>
  </si>
  <si>
    <t>astrong@oxford.gov.uk</t>
  </si>
  <si>
    <t>36</t>
  </si>
  <si>
    <t>54</t>
  </si>
  <si>
    <t>764000</t>
  </si>
  <si>
    <t>774000</t>
  </si>
  <si>
    <t>Oxford Brookes University</t>
  </si>
  <si>
    <t>Michael Esvelt, EiE Operations Director, Oxford Brookes University</t>
  </si>
  <si>
    <t>mesvelt@brookes.ac.uk</t>
  </si>
  <si>
    <t>64</t>
  </si>
  <si>
    <t>153667</t>
  </si>
  <si>
    <t>GrowBiz Scotland</t>
  </si>
  <si>
    <t>Merle Palmer, Deputy Chief Executive</t>
  </si>
  <si>
    <t>merle@growbiz.co.uk</t>
  </si>
  <si>
    <t>307572</t>
  </si>
  <si>
    <t>317572</t>
  </si>
  <si>
    <t>Serge Merone, Enterprise &amp; Investment Manager</t>
  </si>
  <si>
    <t>smerone@pkc.gov.uk</t>
  </si>
  <si>
    <t>Perth West – Driving business and place innovation by connecting mobility and energy</t>
  </si>
  <si>
    <t>473835</t>
  </si>
  <si>
    <t>546248</t>
  </si>
  <si>
    <t>Perth College UHI</t>
  </si>
  <si>
    <t>Gareth McKenna, Head of Business Development</t>
  </si>
  <si>
    <t>gareth.mckenna.perth@uhi.ac.uk</t>
  </si>
  <si>
    <t>85.7</t>
  </si>
  <si>
    <t>14.3</t>
  </si>
  <si>
    <t>375000</t>
  </si>
  <si>
    <t>6.2</t>
  </si>
  <si>
    <t>Portsmouth City Council</t>
  </si>
  <si>
    <t>Penny Wycherley</t>
  </si>
  <si>
    <t>Penny Wycherley, Principal &amp; Chief Executive</t>
  </si>
  <si>
    <t>Penny.Wycherley@highbury.ac.uk</t>
  </si>
  <si>
    <t>329500</t>
  </si>
  <si>
    <t>349500</t>
  </si>
  <si>
    <t>Canal and River Trust</t>
  </si>
  <si>
    <t>Clare Parsons Enterprise Manager</t>
  </si>
  <si>
    <t>Clare.parsons@canalrivertrust.org.uk</t>
  </si>
  <si>
    <t>330065</t>
  </si>
  <si>
    <t>360095</t>
  </si>
  <si>
    <t>22</t>
  </si>
  <si>
    <t>Lynette Lovell</t>
  </si>
  <si>
    <t>Sarah Quibell, Professional Lead for Education    Support Services</t>
  </si>
  <si>
    <t>sarah.quibell@Powys.gov.uk</t>
  </si>
  <si>
    <t>57</t>
  </si>
  <si>
    <t>749866</t>
  </si>
  <si>
    <t>985382</t>
  </si>
  <si>
    <t>2.5</t>
  </si>
  <si>
    <t xml:space="preserve">Lyn Parry – HGSS Area Manager South Powys. </t>
  </si>
  <si>
    <t>lyn.parry@powys.gov.uk</t>
  </si>
  <si>
    <t xml:space="preserve">Powys County Council – Go Green To Get Clean.  </t>
  </si>
  <si>
    <t xml:space="preserve">£477,935.50 </t>
  </si>
  <si>
    <t>Rhondda Cynon Taf County Borough Council</t>
  </si>
  <si>
    <t xml:space="preserve">Wales Co-operative Centre. </t>
  </si>
  <si>
    <t xml:space="preserve">Tom Addiscott - Business Advisor and Derek Walker - CEO. Tom Addiscott with day to day responsibility of delivering the project. </t>
  </si>
  <si>
    <t>Tom.addiscott@wales.coop</t>
  </si>
  <si>
    <t>27.15</t>
  </si>
  <si>
    <t>33.86</t>
  </si>
  <si>
    <t>38.99</t>
  </si>
  <si>
    <t>611883.06</t>
  </si>
  <si>
    <t>9.06</t>
  </si>
  <si>
    <t>University of South Wales</t>
  </si>
  <si>
    <t>Professor Dylan Jones-Evans, Assistant Pro-Vice Chancellor</t>
  </si>
  <si>
    <t>dylan.jones-evans@southwales.ac.uk</t>
  </si>
  <si>
    <t>548555</t>
  </si>
  <si>
    <t>Wales Council for Deaf People</t>
  </si>
  <si>
    <t>Louise Sweeney - CEO</t>
  </si>
  <si>
    <t>louise@wcdeaf.org.uk</t>
  </si>
  <si>
    <t>66300</t>
  </si>
  <si>
    <t xml:space="preserve">Syd Dennis </t>
  </si>
  <si>
    <t xml:space="preserve">Syd Dennis  - Service Manager </t>
  </si>
  <si>
    <t>Syd.b.dennis@rctcbc.gov.uk</t>
  </si>
  <si>
    <t xml:space="preserve">RCT Together </t>
  </si>
  <si>
    <t>613265.34</t>
  </si>
  <si>
    <t>£874,333.34</t>
  </si>
  <si>
    <t>VOLUNTEERING MATTERS</t>
  </si>
  <si>
    <t xml:space="preserve">Natasha John, Delivery Leader – Wales and the South West of England  </t>
  </si>
  <si>
    <t>586212.46</t>
  </si>
  <si>
    <t>6.04</t>
  </si>
  <si>
    <t>Llwynypia Boys and Girls Club</t>
  </si>
  <si>
    <t xml:space="preserve">Michelle Rees, Management Committee member </t>
  </si>
  <si>
    <t>michellereece28@yahoo.com</t>
  </si>
  <si>
    <t>51702</t>
  </si>
  <si>
    <t>Ayrshire College</t>
  </si>
  <si>
    <t>Stuart Millar: Head of Apprenticeships &amp; Work-Based Learning</t>
  </si>
  <si>
    <t>stuart.millar@ayrshire.ac.uk</t>
  </si>
  <si>
    <t>645000</t>
  </si>
  <si>
    <t>70950</t>
  </si>
  <si>
    <t>11</t>
  </si>
  <si>
    <t>Moving Arts Scotland CIC</t>
  </si>
  <si>
    <t>Alison Logan – Managing Director</t>
  </si>
  <si>
    <t>ali@mascic.com</t>
  </si>
  <si>
    <t>396000</t>
  </si>
  <si>
    <t>39600</t>
  </si>
  <si>
    <t>North Carrick Community Benefit</t>
  </si>
  <si>
    <t>Stuart Lindsay, Development Officer</t>
  </si>
  <si>
    <t>stuart.northcarrick@gmail.com</t>
  </si>
  <si>
    <t>Carrick, Ayrshire – Foundations for Recovery</t>
  </si>
  <si>
    <t>7.5</t>
  </si>
  <si>
    <t>515500</t>
  </si>
  <si>
    <t>565500</t>
  </si>
  <si>
    <t>8.84</t>
  </si>
  <si>
    <t>University of Strathclyde</t>
  </si>
  <si>
    <t>Dr David Butler, Reader - Manufacturing</t>
  </si>
  <si>
    <t>David.butler@strath.ac.uk</t>
  </si>
  <si>
    <t>418022</t>
  </si>
  <si>
    <t>21737.144</t>
  </si>
  <si>
    <t>5.2</t>
  </si>
  <si>
    <t>The Cultural Assembly Ltd</t>
  </si>
  <si>
    <t>Kwesi Johnson, Project Director</t>
  </si>
  <si>
    <t>Kwesi@theculturalassembly.com</t>
  </si>
  <si>
    <t>751593</t>
  </si>
  <si>
    <t>751593.00</t>
  </si>
  <si>
    <t>65000.00</t>
  </si>
  <si>
    <t>Judith Gibb, Change and Development Advisor.</t>
  </si>
  <si>
    <t>Judith.gibb@southlanarkshire.gov.uk</t>
  </si>
  <si>
    <t>495210</t>
  </si>
  <si>
    <t>545210</t>
  </si>
  <si>
    <t>New Lanark Trust</t>
  </si>
  <si>
    <t>Jane Masters, Head of Heritage &amp; Development</t>
  </si>
  <si>
    <t>jane.masters@newlanark.org</t>
  </si>
  <si>
    <t>443601</t>
  </si>
  <si>
    <t>463701</t>
  </si>
  <si>
    <t xml:space="preserve">South Lanarkshire Council </t>
  </si>
  <si>
    <t>Victoria Eccles (Project Development Officer)/ Iain Ross (Project Development Manager)</t>
  </si>
  <si>
    <t>iain.ross@southlanarkshire.gov.uk, victoria.eccles@southlanarkshire.gov.uk</t>
  </si>
  <si>
    <t xml:space="preserve">New Places, New Futures: A Model for Town Centres </t>
  </si>
  <si>
    <t>448392</t>
  </si>
  <si>
    <t>498392</t>
  </si>
  <si>
    <t>Training in Care</t>
  </si>
  <si>
    <t>Dr Angela Brown CEO Training in Care</t>
  </si>
  <si>
    <t>angelabrown@trainingincare.co.uk</t>
  </si>
  <si>
    <t>396327.67</t>
  </si>
  <si>
    <t>3000.2</t>
  </si>
  <si>
    <t>0.00757</t>
  </si>
  <si>
    <t>The Cultural Spring</t>
  </si>
  <si>
    <t>Emma Horsman, Project Director</t>
  </si>
  <si>
    <t>emma.horsman@theculturalspring.org.uk</t>
  </si>
  <si>
    <t>85107</t>
  </si>
  <si>
    <t>94,563</t>
  </si>
  <si>
    <t>Chameleon Vocational Training Limited</t>
  </si>
  <si>
    <t>Michelle Quinn,Director</t>
  </si>
  <si>
    <t>enquiries@cvt-uk.com</t>
  </si>
  <si>
    <t>£50,000.00</t>
  </si>
  <si>
    <t>NOF</t>
  </si>
  <si>
    <t>Kristie Leng, Events Manager</t>
  </si>
  <si>
    <t>kleng@nof.co.uk</t>
  </si>
  <si>
    <t>17985</t>
  </si>
  <si>
    <t>Zenith Training</t>
  </si>
  <si>
    <t>Justine Shepherd - Operations Manager</t>
  </si>
  <si>
    <t>JustineShepherd@Zenithtraining.org.uk</t>
  </si>
  <si>
    <t>220683.68</t>
  </si>
  <si>
    <t>Staffordshire County Council</t>
  </si>
  <si>
    <t>Staffordshire Moorlands District Council</t>
  </si>
  <si>
    <t>Marc Briand, Regeneration Officer</t>
  </si>
  <si>
    <t>marc.briand@highpeak.gov.uk</t>
  </si>
  <si>
    <t>£25,000</t>
  </si>
  <si>
    <t>Stoke-on-Trent and Staffordshire LEP (SSLEP)</t>
  </si>
  <si>
    <t>Sam Hicks, Policy and Strategy Lead</t>
  </si>
  <si>
    <t>sam.hicks@enterprisestokestaffs.org.uk</t>
  </si>
  <si>
    <t>304000</t>
  </si>
  <si>
    <t>350000</t>
  </si>
  <si>
    <t>University of Wolverhampton</t>
  </si>
  <si>
    <t>Trevor Humphreys – University of Wolverhampton Stafford Centre Co-ordinator</t>
  </si>
  <si>
    <t>t.humphreys@wlv.ac.uk</t>
  </si>
  <si>
    <t>64325</t>
  </si>
  <si>
    <t>66325</t>
  </si>
  <si>
    <t xml:space="preserve">Anthony Hodge, Assistant Director Business &amp;    Enterprise  </t>
  </si>
  <si>
    <t>anthony.hodge@staffordshire.gov.uk</t>
  </si>
  <si>
    <t>79.36</t>
  </si>
  <si>
    <t>12.26</t>
  </si>
  <si>
    <t>8.38</t>
  </si>
  <si>
    <t>835721</t>
  </si>
  <si>
    <t>900613</t>
  </si>
  <si>
    <t>Newcastle Under Lyme Borough Council</t>
  </si>
  <si>
    <t>Elaine Burgess, Economic Regeneration Manager</t>
  </si>
  <si>
    <t>Elaine.burgess@newcastle-staffs.gov.uk</t>
  </si>
  <si>
    <t>78</t>
  </si>
  <si>
    <t>Staffordshire University</t>
  </si>
  <si>
    <t>Marek Hornak, Head of Employer Partnerships and Enterprise</t>
  </si>
  <si>
    <t>marek.hornak@staffs.ac.uk</t>
  </si>
  <si>
    <t>527828</t>
  </si>
  <si>
    <t>The Burton Addiction Centre</t>
  </si>
  <si>
    <t xml:space="preserve">Donna Meredith-Wood Director of Business Development </t>
  </si>
  <si>
    <t>donna.meredithwood@bacandoconnor.co.uk</t>
  </si>
  <si>
    <t>333388</t>
  </si>
  <si>
    <t>474572</t>
  </si>
  <si>
    <t>Fiona Duhamel</t>
  </si>
  <si>
    <t>Assistant Director Economic Development and Regeneration</t>
  </si>
  <si>
    <t>Fiona.Duhamel@baberghmidsuffolk.gov.uk</t>
  </si>
  <si>
    <t xml:space="preserve">STRIVE – </t>
  </si>
  <si>
    <t>14</t>
  </si>
  <si>
    <t>503125</t>
  </si>
  <si>
    <t>573,125</t>
  </si>
  <si>
    <t>FITABLE LTD</t>
  </si>
  <si>
    <t>RICHARD JOHNS, DIRECTOR</t>
  </si>
  <si>
    <t>richard@fitable.fit</t>
  </si>
  <si>
    <t>0.0133</t>
  </si>
  <si>
    <t>emma.taylor@newanglia.co.uk or julie.west@newanglia.co.uk</t>
  </si>
  <si>
    <t xml:space="preserve">Enabling Self Employment in Suffolk </t>
  </si>
  <si>
    <t>523300</t>
  </si>
  <si>
    <t>685900</t>
  </si>
  <si>
    <t>University of Suffolk</t>
  </si>
  <si>
    <t>Ruth Paton, Innovation Centre Manager</t>
  </si>
  <si>
    <t>r.paton@uos.ac.uk</t>
  </si>
  <si>
    <t>385000</t>
  </si>
  <si>
    <t>445000</t>
  </si>
  <si>
    <t>Sunderland City Council</t>
  </si>
  <si>
    <t xml:space="preserve">North East Business and Innovation Centre Limited(NEBIC) </t>
  </si>
  <si>
    <t>Paul McEldon</t>
  </si>
  <si>
    <t>paul.mceldon@ne-bic.co.uk</t>
  </si>
  <si>
    <t>539399</t>
  </si>
  <si>
    <t>523399</t>
  </si>
  <si>
    <t>Sunderland North Community Business Centre (SNCBC)</t>
  </si>
  <si>
    <t xml:space="preserve">Nikki Vokes, Chief Executive </t>
  </si>
  <si>
    <t>Nikkivokes@communityopportunities.co.uk</t>
  </si>
  <si>
    <t xml:space="preserve">Strengthening the Sunderland Voluntary and Community Sector through the growth of skills and employment pathways for the sector.  </t>
  </si>
  <si>
    <t>Karen Mallin, Employment Initiatives Manager</t>
  </si>
  <si>
    <t>karenmallin@communityopportunities.co.uk</t>
  </si>
  <si>
    <t xml:space="preserve">REACT </t>
  </si>
  <si>
    <t>143447</t>
  </si>
  <si>
    <t>163447</t>
  </si>
  <si>
    <t>Tees Valley Combined Authority</t>
  </si>
  <si>
    <t>North East Enterprise Agency Ltd</t>
  </si>
  <si>
    <t>Sue Parkinson, Project Director</t>
  </si>
  <si>
    <t>sue@s-parkinson.co.uk</t>
  </si>
  <si>
    <t>571090</t>
  </si>
  <si>
    <t>Martin Waters, Business Growth Manager</t>
  </si>
  <si>
    <t>martin.waters@teesvalley-ca.gov.uk</t>
  </si>
  <si>
    <t>1080000</t>
  </si>
  <si>
    <t>1380000</t>
  </si>
  <si>
    <t>Thurrock CVS</t>
  </si>
  <si>
    <t>Kristina Jackson CEO</t>
  </si>
  <si>
    <t>info@thurrockcvs.org</t>
  </si>
  <si>
    <t>504545</t>
  </si>
  <si>
    <t>Torfaen County Borough Council</t>
  </si>
  <si>
    <t>Kate Blewitt, Team Leader Business, Retail &amp; Markets</t>
  </si>
  <si>
    <t>kate.blewitt@torfaen.gov.uk</t>
  </si>
  <si>
    <t>151464.73</t>
  </si>
  <si>
    <t>£151,464.73</t>
  </si>
  <si>
    <t>uddr Ltd</t>
  </si>
  <si>
    <t>David Smith - Managing Director</t>
  </si>
  <si>
    <t>david@uddr.co.uk</t>
  </si>
  <si>
    <t>378000</t>
  </si>
  <si>
    <t xml:space="preserve">Young Enterprise Torfaen </t>
  </si>
  <si>
    <t>228126</t>
  </si>
  <si>
    <t xml:space="preserve">Age Connects Torfaen </t>
  </si>
  <si>
    <t xml:space="preserve">Emma Wootten Development Co-ordinator </t>
  </si>
  <si>
    <t xml:space="preserve">emma.wootten@ageconnectstorfaen.org </t>
  </si>
  <si>
    <t>331409.96</t>
  </si>
  <si>
    <t>Business in focus</t>
  </si>
  <si>
    <t>109771.50</t>
  </si>
  <si>
    <t>109771.5</t>
  </si>
  <si>
    <t>The Vale of Leven Trust</t>
  </si>
  <si>
    <t>Janice Ross - Chair</t>
  </si>
  <si>
    <t>info@valeofleventrust.com</t>
  </si>
  <si>
    <t xml:space="preserve"> Alexandria Community Centre</t>
  </si>
  <si>
    <t>62534.68</t>
  </si>
  <si>
    <t>£62,534.68</t>
  </si>
  <si>
    <t>Scottish Council for Voluntary Organisations (SCVO)</t>
  </si>
  <si>
    <t>Moira Cuthbertson, Community Jobs Scotland Manager</t>
  </si>
  <si>
    <t>moira.cuthbertson@scvo.scot</t>
  </si>
  <si>
    <t>114142.50</t>
  </si>
  <si>
    <t>114142.5</t>
  </si>
  <si>
    <t>CRF391232</t>
  </si>
  <si>
    <t>Street League</t>
  </si>
  <si>
    <t>Anna Campbell, Head of Contracts and Quality</t>
  </si>
  <si>
    <t>anna.campbell@streetleague.co.uk</t>
  </si>
  <si>
    <t>55565</t>
  </si>
  <si>
    <t>£55,565</t>
  </si>
  <si>
    <t>The Lennox Partnership</t>
  </si>
  <si>
    <t>John Donnelly, Director of Operations</t>
  </si>
  <si>
    <t>john.donnelly@thelennoxpartnership.org</t>
  </si>
  <si>
    <t>121847</t>
  </si>
  <si>
    <t>£121,847</t>
  </si>
  <si>
    <t>5.7%</t>
  </si>
  <si>
    <t>Working4U</t>
  </si>
  <si>
    <t>Clare English Working4U coordinator</t>
  </si>
  <si>
    <t>Clare.English@west-dunbarton.gov.uk</t>
  </si>
  <si>
    <t>83</t>
  </si>
  <si>
    <t>707591.56</t>
  </si>
  <si>
    <t>The Communities Team, West Dunbartonshire Council</t>
  </si>
  <si>
    <t>Colin Smith, Communities Team Leader.</t>
  </si>
  <si>
    <t>colin.smith@west-dunbarton.gov.uk</t>
  </si>
  <si>
    <t xml:space="preserve">Feeding Community Renewal </t>
  </si>
  <si>
    <t>31200</t>
  </si>
  <si>
    <t>36200</t>
  </si>
  <si>
    <t>Dunbartonshire Chamber of Commerce</t>
  </si>
  <si>
    <t>Damon Scott, Chief Executive</t>
  </si>
  <si>
    <t>damon@dunbartonshirechamber.co.uk</t>
  </si>
  <si>
    <t>TogetherForBusiness Mentoring, Growth &amp; Recovery Programme</t>
  </si>
  <si>
    <t>80200</t>
  </si>
  <si>
    <t>Alternatives WDCDS</t>
  </si>
  <si>
    <t xml:space="preserve">Anne Dyer, Depute Manager </t>
  </si>
  <si>
    <t>anne@alternativeswd.org</t>
  </si>
  <si>
    <t xml:space="preserve">Bridges Programme </t>
  </si>
  <si>
    <t>101474.06</t>
  </si>
  <si>
    <t>GTS Solutions CIC</t>
  </si>
  <si>
    <t>Tracey Smith, Operations Director</t>
  </si>
  <si>
    <t>tracey@gtssolutionscic.com</t>
  </si>
  <si>
    <t>£144,000.00</t>
  </si>
  <si>
    <t xml:space="preserve"> Knowledge Exchange for Better Business (KE4BB)                        (West Northamptonshire)</t>
  </si>
  <si>
    <t>333690</t>
  </si>
  <si>
    <t>West Northamptonshire Council</t>
  </si>
  <si>
    <t>Katherine Stanley, Economic Growth Officer</t>
  </si>
  <si>
    <t>Katherine.Stanley@WestNorthants.gov.uk</t>
  </si>
  <si>
    <t>Restarting &amp; Growing the Local Workforce -                   A West Northamptonshire Employment Hub (WNEH)</t>
  </si>
  <si>
    <t>660545.42</t>
  </si>
  <si>
    <t>9313.69</t>
  </si>
  <si>
    <t>1.41%</t>
  </si>
  <si>
    <t>More Human</t>
  </si>
  <si>
    <t>Mel Nurse, Co-Founder</t>
  </si>
  <si>
    <t>mel@more-human.co.uk</t>
  </si>
  <si>
    <t>548031</t>
  </si>
  <si>
    <t>The University of Chichester</t>
  </si>
  <si>
    <t>Professor Simeon Keates Deputy Vice Chancellor</t>
  </si>
  <si>
    <t>s.keates@chi.ac.uk</t>
  </si>
  <si>
    <t>186500</t>
  </si>
  <si>
    <t>27975</t>
  </si>
  <si>
    <t>15%</t>
  </si>
  <si>
    <t>University of Brighton</t>
  </si>
  <si>
    <t>Mark Eslick, Head of Project</t>
  </si>
  <si>
    <t>m.eslick@brighton.ac.uk</t>
  </si>
  <si>
    <t>290250</t>
  </si>
  <si>
    <t>501137</t>
  </si>
  <si>
    <t>West Yorkshire Combined Authority</t>
  </si>
  <si>
    <t>Wakefield Council (Lead) and Wakefield College (Delivery Partner)</t>
  </si>
  <si>
    <t>Christine Haines, Service Manager (Employment and Skills) and David White (Head of Employer Engagement)</t>
  </si>
  <si>
    <t>CHaines@wakefield.gov.uk</t>
  </si>
  <si>
    <t>‘Go Green’  A Curriculum for the future</t>
  </si>
  <si>
    <t>240994</t>
  </si>
  <si>
    <t>West Yorkshire Combined Authority (Economic Services)</t>
  </si>
  <si>
    <t>Henry Rigg, Head of Business Support, Economic Services</t>
  </si>
  <si>
    <t>henry.rigg@westyorks-ca.gov.uk</t>
  </si>
  <si>
    <t>2250000</t>
  </si>
  <si>
    <t>11250000</t>
  </si>
  <si>
    <t xml:space="preserve">The Pluss Organisation CIC </t>
  </si>
  <si>
    <t>Mark Harrison, Chief Operating Officer – Pluss CIC</t>
  </si>
  <si>
    <t>seetecbusinessdevelopment@seetec.co.uk</t>
  </si>
  <si>
    <t>500883</t>
  </si>
  <si>
    <t>Kate O’Connell</t>
  </si>
  <si>
    <t>Sarah Kemp, Project Manager, Leeds One Workforce Team</t>
  </si>
  <si>
    <t>katherine.oconnell@nhs.net</t>
  </si>
  <si>
    <t>334913</t>
  </si>
  <si>
    <t>374913</t>
  </si>
  <si>
    <t>1.8%</t>
  </si>
  <si>
    <t>Wyre Forest District Council</t>
  </si>
  <si>
    <t>Matt Thomas - Investment Manager, Betaden</t>
  </si>
  <si>
    <t>matt.thomas@beta-den.com</t>
  </si>
  <si>
    <t>512500</t>
  </si>
  <si>
    <t>£547,500</t>
  </si>
  <si>
    <t>6.9%</t>
  </si>
  <si>
    <t xml:space="preserve">Wyre Community Land Trust </t>
  </si>
  <si>
    <t>Daisy Haywood, Volunteer and Community Development Officer</t>
  </si>
  <si>
    <t>daisy@wclt.org.uk</t>
  </si>
  <si>
    <t xml:space="preserve">Ruskin Land: Regenerating the Rural Economy </t>
  </si>
  <si>
    <t>254875.35</t>
  </si>
  <si>
    <t>£340,715.35</t>
  </si>
  <si>
    <t>The Development Manager Ltd.</t>
  </si>
  <si>
    <t>Derrin Kent, Managing Director</t>
  </si>
  <si>
    <t>derrin@tdm.co.uk</t>
  </si>
  <si>
    <t>393103</t>
  </si>
  <si>
    <t>£393,103</t>
  </si>
  <si>
    <t>The Square Metre Ltd</t>
  </si>
  <si>
    <t>Andrew Hollinson, CEO</t>
  </si>
  <si>
    <t>Andy.hollinson@thesquaremetregroup.com</t>
  </si>
  <si>
    <t>Crowd Safety &amp; Security Skills Academy –Worcestershire;          Digital Skills Academy – Worcestershire</t>
  </si>
  <si>
    <t>£375,000</t>
  </si>
  <si>
    <t>37500</t>
  </si>
  <si>
    <t>Herefordshire &amp; Worcestershire Integrated Care System</t>
  </si>
  <si>
    <t>Jas Cartwright, Head of Digital Innovation</t>
  </si>
  <si>
    <t>jascartwright@nhs.net</t>
  </si>
  <si>
    <t>685300</t>
  </si>
  <si>
    <t>£782,300</t>
  </si>
  <si>
    <t xml:space="preserve">Kate Bailey, Head of Strategic Growth </t>
  </si>
  <si>
    <t>kate.bailey@wyreforestdc.gov.uk</t>
  </si>
  <si>
    <t>Burlish Top Solar Farm &amp; Burlish Wild</t>
  </si>
  <si>
    <t>375128</t>
  </si>
  <si>
    <t>£375,128</t>
  </si>
  <si>
    <t>Elizabeth Alston – Sustainability Manager     </t>
  </si>
  <si>
    <t xml:space="preserve">ealston@worcestershire.gov.uk   </t>
  </si>
  <si>
    <t>Zero Carbon Ready Worcestershire / Wyre Forest  (ZCR)</t>
  </si>
  <si>
    <t>422395</t>
  </si>
  <si>
    <t>£517,843</t>
  </si>
  <si>
    <t>Marie Tedstone, Regional Manager - Midlands</t>
  </si>
  <si>
    <t>marie.tedstone@y-e.org.uk</t>
  </si>
  <si>
    <t>251060</t>
  </si>
  <si>
    <t>£321,895</t>
  </si>
  <si>
    <t xml:space="preserve">Vestia Community Trust – part of TCHG </t>
  </si>
  <si>
    <t>Richard Mettrick – Performance Manager   Responsbile for contract performance of delivery partners for three Building Better Opportunities Programmes and securing new contracts that deliver employment support to TCHG Tenants and wider community.</t>
  </si>
  <si>
    <t xml:space="preserve">richard.mettrick@vestia.org.uk </t>
  </si>
  <si>
    <t>614000</t>
  </si>
  <si>
    <t>£614,000</t>
  </si>
  <si>
    <t>Raise Partnership Ltd.</t>
  </si>
  <si>
    <t>Elizabeth Savory, Development Director</t>
  </si>
  <si>
    <t>elizabethsavory@raisepartnership.co.uk</t>
  </si>
  <si>
    <t>648150</t>
  </si>
  <si>
    <t>£782,650</t>
  </si>
  <si>
    <t>Malvern Hills District Council</t>
  </si>
  <si>
    <t>Christine Butler - Economic Development Officer (Skills)</t>
  </si>
  <si>
    <t>Christine.butler@malvernhills.gov.uk</t>
  </si>
  <si>
    <t>277500</t>
  </si>
  <si>
    <t>£347,500</t>
  </si>
  <si>
    <t>Pembrokeshire County Council</t>
  </si>
  <si>
    <t>Really Pro Ltd</t>
  </si>
  <si>
    <t>Kelly Monroe, Manager</t>
  </si>
  <si>
    <t>kelly@reallypro.co.uk</t>
  </si>
  <si>
    <t xml:space="preserve">Thrive Project </t>
  </si>
  <si>
    <t>347500</t>
  </si>
  <si>
    <t>9.7</t>
  </si>
  <si>
    <t>Pembrokeshire Association of Voluntary Services (PAVS)</t>
  </si>
  <si>
    <t>Sue Leonard, Chief Officer</t>
  </si>
  <si>
    <t>sue.leonard@pavs.org.uk</t>
  </si>
  <si>
    <t>507377</t>
  </si>
  <si>
    <t>Jonathan Huges, General Manager, Pembrokeshire</t>
  </si>
  <si>
    <t>Jonathan.hughes@nationaltrust.org.uk</t>
  </si>
  <si>
    <t>Passion &amp; Parking at Freshwater West – working together for a sustainable future</t>
  </si>
  <si>
    <t>67107</t>
  </si>
  <si>
    <t>Pembroke Town Walls Trust</t>
  </si>
  <si>
    <t>Howard Rudge</t>
  </si>
  <si>
    <t>hrudge6@gmail.com    or    pembroketwt@gmail.com</t>
  </si>
  <si>
    <t>13.2</t>
  </si>
  <si>
    <t>117038</t>
  </si>
  <si>
    <t>£122,300</t>
  </si>
  <si>
    <t>Visit Pembrokeshire Ltd</t>
  </si>
  <si>
    <t>Liz Williams, Projects, Research &amp; Events Manager</t>
  </si>
  <si>
    <t>admin@visitpembrokeshire.com</t>
  </si>
  <si>
    <t>1</t>
  </si>
  <si>
    <t>76850</t>
  </si>
  <si>
    <t>£80,754</t>
  </si>
  <si>
    <t>Pembrokeshire County Council &amp; Pembrokeshire People First</t>
  </si>
  <si>
    <t>Karen Davies, Programme Manager Employability Support</t>
  </si>
  <si>
    <t>Karen.davies@pembrokeshire.gov.uk</t>
  </si>
  <si>
    <t xml:space="preserve">Feasibility Study – Winter Toursim in North East Pembrokeshire </t>
  </si>
  <si>
    <t>236614</t>
  </si>
  <si>
    <t>311088</t>
  </si>
  <si>
    <t>9.965035</t>
  </si>
  <si>
    <t>21Training Limited</t>
  </si>
  <si>
    <t>Mia Coyle - General Manager/ Director</t>
  </si>
  <si>
    <t>mcoyle@21.training</t>
  </si>
  <si>
    <t>NI - Investigate</t>
  </si>
  <si>
    <t>648921</t>
  </si>
  <si>
    <t>32446</t>
  </si>
  <si>
    <t>Belfast City Council</t>
  </si>
  <si>
    <t>Michelle Bagnall, Programme Manager</t>
  </si>
  <si>
    <t>bagnallm@belfastcity.gov.uk</t>
  </si>
  <si>
    <t>Northern Ireland Environment Link (NIEL)</t>
  </si>
  <si>
    <t>Kerry Melville, Coordinator Belfast Food Network</t>
  </si>
  <si>
    <t>Kerry@belfastfoodnetwork.org</t>
  </si>
  <si>
    <t>430875</t>
  </si>
  <si>
    <t>North East Lincolnshire Council</t>
  </si>
  <si>
    <t>Stella Jackson, Greater Grimsby Heritage Action Zone Project Manager</t>
  </si>
  <si>
    <t>stella.jackson@nelincs.gov.uk</t>
  </si>
  <si>
    <t>149959</t>
  </si>
  <si>
    <t>Nina Dibb</t>
  </si>
  <si>
    <t>Nina Dibb, Artistic director</t>
  </si>
  <si>
    <t>info@danceassociate.com</t>
  </si>
  <si>
    <t>74174</t>
  </si>
  <si>
    <t>CRF221899</t>
  </si>
  <si>
    <t>Lagan Rivers Trust</t>
  </si>
  <si>
    <t>Gary Houston, Director.</t>
  </si>
  <si>
    <t>laganrivertrust@gmail.com</t>
  </si>
  <si>
    <t>River Lagan Improvement</t>
  </si>
  <si>
    <t>2000000</t>
  </si>
  <si>
    <t xml:space="preserve">Triax </t>
  </si>
  <si>
    <t>Charles Lamberton</t>
  </si>
  <si>
    <t>charles@triaxtaskforce.org</t>
  </si>
  <si>
    <t xml:space="preserve">Success Northwest </t>
  </si>
  <si>
    <t>828530</t>
  </si>
  <si>
    <t xml:space="preserve">Keep Northern Ireland Beautiful </t>
  </si>
  <si>
    <t>Carol Forster, Head of Operations</t>
  </si>
  <si>
    <t>carol.forster@keepnorthernirelandbeautiful.org</t>
  </si>
  <si>
    <t>88</t>
  </si>
  <si>
    <t>477000</t>
  </si>
  <si>
    <t>477,000</t>
  </si>
  <si>
    <t>Kinship Care NI Ltd</t>
  </si>
  <si>
    <t>Jacqueline Williamson, Chief Executive</t>
  </si>
  <si>
    <t>jacqueline@kinshipcareni.com</t>
  </si>
  <si>
    <t>Not Applicable</t>
  </si>
  <si>
    <t>260688</t>
  </si>
  <si>
    <t>8.6</t>
  </si>
  <si>
    <t>LCDI - Limavady Community Development Initiative</t>
  </si>
  <si>
    <t>Joanne Kinnear - CEO</t>
  </si>
  <si>
    <t>manager@lcdi.co.uk</t>
  </si>
  <si>
    <t>607748</t>
  </si>
  <si>
    <t>Queen's University Belfast</t>
  </si>
  <si>
    <t>Professor David Rooney, Dean of Internationalisation and Reputation, EPS Faculty</t>
  </si>
  <si>
    <t>d.rooney@qub.ac.uk</t>
  </si>
  <si>
    <t>Belfast Council Area is where Queen's University is based hence high %. Ultimate distribution will depend on which companies win competitive tenders and their locations.</t>
  </si>
  <si>
    <t>619681</t>
  </si>
  <si>
    <t>Stepping Stones NI</t>
  </si>
  <si>
    <t>Paula Jennings</t>
  </si>
  <si>
    <t>paula.jennings@stepping-stones.org.uk</t>
  </si>
  <si>
    <t>339969</t>
  </si>
  <si>
    <t>The project will require hardware to deliver face to face training 5.88</t>
  </si>
  <si>
    <t xml:space="preserve">South West College </t>
  </si>
  <si>
    <t xml:space="preserve">Ciaran McManus, |Deputy Chief Executive, Industry Partnerships and Centres of Excellence </t>
  </si>
  <si>
    <t xml:space="preserve">Ciaran.McManus@swc.ac.uk </t>
  </si>
  <si>
    <t>23</t>
  </si>
  <si>
    <t>458210</t>
  </si>
  <si>
    <t>CRF855172</t>
  </si>
  <si>
    <t>tcv.org.uk</t>
  </si>
  <si>
    <t>The Conservation Volunteers</t>
  </si>
  <si>
    <t>Robert Shearman, Operations Leader</t>
  </si>
  <si>
    <t>R.shearman@tcv.org.uk</t>
  </si>
  <si>
    <t>The Conservation Volunteers Green Apprenticeship Programme</t>
  </si>
  <si>
    <t>203268</t>
  </si>
  <si>
    <t>£203,268</t>
  </si>
  <si>
    <t>5.8%</t>
  </si>
  <si>
    <t xml:space="preserve">YouthAction Northern Ireland </t>
  </si>
  <si>
    <t xml:space="preserve">June Trimble MBE  Chief Executive </t>
  </si>
  <si>
    <t xml:space="preserve">june@youthaction.org </t>
  </si>
  <si>
    <t xml:space="preserve">YouthStart </t>
  </si>
  <si>
    <t>312500</t>
  </si>
  <si>
    <t>£312,500</t>
  </si>
  <si>
    <t>CRF998548</t>
  </si>
  <si>
    <t>nwrc.ac.uk</t>
  </si>
  <si>
    <t>Catriona Sweeney</t>
  </si>
  <si>
    <t>Catriona Sweeney Curriculum Manager Community Outreach</t>
  </si>
  <si>
    <t>catriona.sweeney@nwrc.ac.uk</t>
  </si>
  <si>
    <t>yes</t>
  </si>
  <si>
    <t>"What Next" Programme</t>
  </si>
  <si>
    <t>76000</t>
  </si>
  <si>
    <t>£76,000</t>
  </si>
  <si>
    <t>21%</t>
  </si>
  <si>
    <t>Groundwork Cheshire, Lancashire and Merseyside (CLM)</t>
  </si>
  <si>
    <t>Greville Kelly - Director</t>
  </si>
  <si>
    <t>greville.kelly@groundwork.org.uk</t>
  </si>
  <si>
    <t>48</t>
  </si>
  <si>
    <t>559281</t>
  </si>
  <si>
    <t>£559,281</t>
  </si>
  <si>
    <t>ENTERPRISE NORTH EAST TRUST LTD (ELEVATOR)</t>
  </si>
  <si>
    <t>Andrew Burnett, Managing Director</t>
  </si>
  <si>
    <t>Andrew@elevatoruk.com</t>
  </si>
  <si>
    <t>737383</t>
  </si>
  <si>
    <t>£737,383</t>
  </si>
  <si>
    <t>8.6%</t>
  </si>
  <si>
    <t>University of Sheffield (AMRC NW)</t>
  </si>
  <si>
    <t>James Hughes - Research Director 
  and Melissa  Conlon - Commercial Director</t>
  </si>
  <si>
    <t>M.conlon@amrc.co.uk</t>
  </si>
  <si>
    <t>484608</t>
  </si>
  <si>
    <t>42,000</t>
  </si>
  <si>
    <t>The Making Rooms BwD C.I.C. (TMR) 
In Partnership with Festival of Making CIC (NFM) and British Textiles Biennial (BTB)</t>
  </si>
  <si>
    <t>Thomas Macpherson Pope, Director of The Making Rooms BwD C.I.C.</t>
  </si>
  <si>
    <t>tom.macpherson-pope@makingrooms.org</t>
  </si>
  <si>
    <t>37</t>
  </si>
  <si>
    <t>305500</t>
  </si>
  <si>
    <t>7200</t>
  </si>
  <si>
    <t>Blackburn Rovers Football Club &amp; Community Trust</t>
  </si>
  <si>
    <t>Mohammed Seedat, Project Manager</t>
  </si>
  <si>
    <t>mseedat@rovers.co.uk</t>
  </si>
  <si>
    <t>499151.19</t>
  </si>
  <si>
    <t>654151.19</t>
  </si>
  <si>
    <t>49275</t>
  </si>
  <si>
    <t>9.9</t>
  </si>
  <si>
    <t>Together Housing Association</t>
  </si>
  <si>
    <t>Mick Smith, Managing Director Newground</t>
  </si>
  <si>
    <t>mick.smith@newground.co.uk</t>
  </si>
  <si>
    <t>300021</t>
  </si>
  <si>
    <t>345425</t>
  </si>
  <si>
    <t>24000</t>
  </si>
  <si>
    <t>6.9</t>
  </si>
  <si>
    <t>CRF431276</t>
  </si>
  <si>
    <t>Jonathan Hale. Skills &amp; Employability Development Manager</t>
  </si>
  <si>
    <t>jonathan.hale@torfaen.gov.uk</t>
  </si>
  <si>
    <t>1947234</t>
  </si>
  <si>
    <t>1,947,234</t>
  </si>
  <si>
    <t>0.64</t>
  </si>
  <si>
    <t>ProMo-Cymru</t>
  </si>
  <si>
    <t>Nathan Williams, Development Manager</t>
  </si>
  <si>
    <t>nathan@promo.cymru</t>
  </si>
  <si>
    <t>EVi Community and Cultural Centre  -  Increasing participation, support and training  -  Building towards the future</t>
  </si>
  <si>
    <t>260870</t>
  </si>
  <si>
    <t>2.2</t>
  </si>
  <si>
    <t>Engineering Education Scheme Wales Ltd</t>
  </si>
  <si>
    <t>Rebecca Davies, EESW Chief Operation Officer</t>
  </si>
  <si>
    <t>rebecca@eesw.org.uk</t>
  </si>
  <si>
    <t>86876</t>
  </si>
  <si>
    <t>56708</t>
  </si>
  <si>
    <t>Women’s focussed Incubator for Ambitious Entrepreneurs in Bridgend.</t>
  </si>
  <si>
    <t>92,740</t>
  </si>
  <si>
    <t>Women’s focussed Incubator for Ambitious Entrepreneurs in Caerphilly</t>
  </si>
  <si>
    <t>Fliss Miller, Senior Responsible Officer Workforce Skills</t>
  </si>
  <si>
    <t>Fliss.Miller@cambridgeshirepeterborough-ca.gov.uk</t>
  </si>
  <si>
    <t>847305</t>
  </si>
  <si>
    <t>Cambridgeshire ACRE</t>
  </si>
  <si>
    <t>Kirsten Bennett, Chief Executive</t>
  </si>
  <si>
    <t>kirsten.bennett@cambsacre.org.uk</t>
  </si>
  <si>
    <t>Unleashing Fenland’s Potential</t>
  </si>
  <si>
    <t>823839</t>
  </si>
  <si>
    <t>872839</t>
  </si>
  <si>
    <t>Coleg Sir Gar</t>
  </si>
  <si>
    <t>Nia Lloyd, External Funding Officer</t>
  </si>
  <si>
    <t>nia.lloyd@colegsirgar.ac.uk</t>
  </si>
  <si>
    <t>808772</t>
  </si>
  <si>
    <t>898772</t>
  </si>
  <si>
    <t>7</t>
  </si>
  <si>
    <t>The Lincolnshire And Rutland Education Business Partnership (The EBP)</t>
  </si>
  <si>
    <t>Matthew McKeown, Head of Commercial Services</t>
  </si>
  <si>
    <t>matthew.mckeown@the-ebp.co.uk</t>
  </si>
  <si>
    <t>39</t>
  </si>
  <si>
    <t>580539.94</t>
  </si>
  <si>
    <t>6.8</t>
  </si>
  <si>
    <t>Conwy County Borough Council</t>
  </si>
  <si>
    <t>Grŵp Llandrillo Menai (GLLM)</t>
  </si>
  <si>
    <t>Gary Jones - Project Manager</t>
  </si>
  <si>
    <t>jones37g@gllm.ac.uk</t>
  </si>
  <si>
    <t>825333</t>
  </si>
  <si>
    <t>967833</t>
  </si>
  <si>
    <t>Tom Jones, Rural Project Development Officer</t>
  </si>
  <si>
    <t>tom.jones@conwy.gov.uk</t>
  </si>
  <si>
    <t>138517</t>
  </si>
  <si>
    <t>213867</t>
  </si>
  <si>
    <t>79723</t>
  </si>
  <si>
    <t>Oxford Innovation Services Limited</t>
  </si>
  <si>
    <t>Christina West, Bid Manager</t>
  </si>
  <si>
    <t>tenders@oxin.co.uk</t>
  </si>
  <si>
    <t>530078.38</t>
  </si>
  <si>
    <t>1.4</t>
  </si>
  <si>
    <t>CRF996999</t>
  </si>
  <si>
    <t>Richmondshire District Council</t>
  </si>
  <si>
    <t>Susan White</t>
  </si>
  <si>
    <t>sue.white@richmondshire.gov.uk</t>
  </si>
  <si>
    <t>427490</t>
  </si>
  <si>
    <t>488490</t>
  </si>
  <si>
    <t>Grŵp Llandrillo Menai</t>
  </si>
  <si>
    <t>Lawrence Wood, Principal, Coleg Llandrillo.</t>
  </si>
  <si>
    <t>Wood1l@gllm.ac.uk</t>
  </si>
  <si>
    <t>398854.50</t>
  </si>
  <si>
    <t>390854.50</t>
  </si>
  <si>
    <t>West Rhyl Young People’s Project</t>
  </si>
  <si>
    <t>Christopher Coyle – Senior Youth Worker</t>
  </si>
  <si>
    <t>chris@rhylyouth.co.uk</t>
  </si>
  <si>
    <t>106993</t>
  </si>
  <si>
    <t>Derbyshire Dales District Council</t>
  </si>
  <si>
    <t>Giles Dann, Economic Development Manager</t>
  </si>
  <si>
    <t>giles.dann@derbyshiredales.gov.uk</t>
  </si>
  <si>
    <t>190000</t>
  </si>
  <si>
    <t>1232000</t>
  </si>
  <si>
    <t>1132000</t>
  </si>
  <si>
    <t>91</t>
  </si>
  <si>
    <t>Derby Business College Limited</t>
  </si>
  <si>
    <t>Anthony Smith, Development Director</t>
  </si>
  <si>
    <t>anthony@dbc-training.co.uk</t>
  </si>
  <si>
    <t>500041.05</t>
  </si>
  <si>
    <t>Becky Lomas, Principal Policy Officer</t>
  </si>
  <si>
    <t>becky.lomas@derbyshire.gov.uk</t>
  </si>
  <si>
    <t>184000</t>
  </si>
  <si>
    <t>ENTERPRISE NORTH EAST TRUST LTD T/A ELEVATOR</t>
  </si>
  <si>
    <t>Andrew@Elevatoruk.com</t>
  </si>
  <si>
    <t>338799</t>
  </si>
  <si>
    <t>827449</t>
  </si>
  <si>
    <t>1.46</t>
  </si>
  <si>
    <t>TechTalent Academy</t>
  </si>
  <si>
    <t>Kevin Vashi</t>
  </si>
  <si>
    <t>kevin@techtalent.academy</t>
  </si>
  <si>
    <t>104000</t>
  </si>
  <si>
    <t>128475</t>
  </si>
  <si>
    <t>West Midlands Combined Authority</t>
  </si>
  <si>
    <t>Communities In Sync</t>
  </si>
  <si>
    <t>Nav Rai, Development Manager</t>
  </si>
  <si>
    <t>nav.rai@communitiesinsync.info</t>
  </si>
  <si>
    <t>519925</t>
  </si>
  <si>
    <t>Durham County Council</t>
  </si>
  <si>
    <t>North East Local Enterprise Partnership</t>
  </si>
  <si>
    <t>Alan Welby, Innovation Director</t>
  </si>
  <si>
    <t>alan.welby@nelep.co.uk</t>
  </si>
  <si>
    <t>500116</t>
  </si>
  <si>
    <t>Sarah Slaven, Managing Director (interim)</t>
  </si>
  <si>
    <t>sarah.slaven@durham.gov.uk</t>
  </si>
  <si>
    <t>77</t>
  </si>
  <si>
    <t>820024</t>
  </si>
  <si>
    <t>895598</t>
  </si>
  <si>
    <t>544390</t>
  </si>
  <si>
    <t>The Ridge SCIO</t>
  </si>
  <si>
    <t>Kate Darrah, Managing Director</t>
  </si>
  <si>
    <t>kate@the-ridge.org.uk</t>
  </si>
  <si>
    <t>212632</t>
  </si>
  <si>
    <t>240000</t>
  </si>
  <si>
    <t>5928</t>
  </si>
  <si>
    <t>2.4</t>
  </si>
  <si>
    <t>Lewes District Council</t>
  </si>
  <si>
    <t>Ian fitzpatrick</t>
  </si>
  <si>
    <t>ian.fitzpatrick@lewes-eastbourne.gov.uk</t>
  </si>
  <si>
    <t>705000</t>
  </si>
  <si>
    <t>894000</t>
  </si>
  <si>
    <t>7.8</t>
  </si>
  <si>
    <t>Sussex Innovation (In partnership with the University of Sussex)</t>
  </si>
  <si>
    <t>Eduardo Hernandez, Head of Funded Projects</t>
  </si>
  <si>
    <t>eduardo.hernandez@sinc.co.uk</t>
  </si>
  <si>
    <t>The Innovation Masters Programme</t>
  </si>
  <si>
    <t>529287</t>
  </si>
  <si>
    <t>Maybe Solutions Limited (Maybe*)</t>
  </si>
  <si>
    <t>Nigel Jobson, Chief Commercial Officer</t>
  </si>
  <si>
    <t>nigel@maybetech.com</t>
  </si>
  <si>
    <t>Digital Skills Transformation for Essex’s High Streets</t>
  </si>
  <si>
    <t>741825</t>
  </si>
  <si>
    <t>4283450</t>
  </si>
  <si>
    <t>Falkirk Council</t>
  </si>
  <si>
    <t>Craig Isdale, Asset Manager, Falkirk Council</t>
  </si>
  <si>
    <t>Jennifer.kerr@falkirk.org.uk</t>
  </si>
  <si>
    <t>Forth Environment Link</t>
  </si>
  <si>
    <t>Emily Harvey</t>
  </si>
  <si>
    <t>emily@forthenvironmentlink.org</t>
  </si>
  <si>
    <t>534054</t>
  </si>
  <si>
    <t>Green Action Trust</t>
  </si>
  <si>
    <t>Andy Macpherson, Development Officer</t>
  </si>
  <si>
    <t>andy.macpherson@greenactiontrust.org</t>
  </si>
  <si>
    <t>Falkirk’s Canal: A Collaborative Pathway to a Fairer &amp; Net-Zero Future</t>
  </si>
  <si>
    <t>720150</t>
  </si>
  <si>
    <t>Crail Community Partnership</t>
  </si>
  <si>
    <t>Dennis Gowans, Secretary CCP</t>
  </si>
  <si>
    <t>dennisgowans@btinternet.com</t>
  </si>
  <si>
    <t>201277</t>
  </si>
  <si>
    <t>12000</t>
  </si>
  <si>
    <t>128247</t>
  </si>
  <si>
    <t>147411</t>
  </si>
  <si>
    <t>Clare Richardson, Senior Conservation Officer</t>
  </si>
  <si>
    <t>clarerichardson@gateshead.gov.uk</t>
  </si>
  <si>
    <t>98</t>
  </si>
  <si>
    <t>Digital Catapult</t>
  </si>
  <si>
    <t>Madalina Nazare, Head of Collaborative R&amp;D, Digital Catapult</t>
  </si>
  <si>
    <t>madalina.nazare@digicatapult.org.uk</t>
  </si>
  <si>
    <t>732473</t>
  </si>
  <si>
    <t>776929</t>
  </si>
  <si>
    <t>1.2</t>
  </si>
  <si>
    <t>Vikki Walters, Strategic Lead for Inclusive  Employment – Integrated Disabilities Commissioning Hub</t>
  </si>
  <si>
    <t>vikki.walters@gloucestershire.gov.uk</t>
  </si>
  <si>
    <t>Reboot – A Supported Employment Pilot</t>
  </si>
  <si>
    <t>533832</t>
  </si>
  <si>
    <t>544844</t>
  </si>
  <si>
    <t>Bolton College</t>
  </si>
  <si>
    <t>Karen Westsmith – Director of Curriculum</t>
  </si>
  <si>
    <t>jill.hebden@boltoncc.ac.uk</t>
  </si>
  <si>
    <t>748930</t>
  </si>
  <si>
    <t>Good Things Foundation</t>
  </si>
  <si>
    <t>Sarah Coe 
Bid Manager</t>
  </si>
  <si>
    <t>sarah.coe@goodthingsfoundation.org</t>
  </si>
  <si>
    <t>887690</t>
  </si>
  <si>
    <t>Hertfordshire County Council</t>
  </si>
  <si>
    <t>Go To Places</t>
  </si>
  <si>
    <t>Hollie Coffey, Destination Development Director</t>
  </si>
  <si>
    <t>hollie.coffey@gotoplaces.co.uk</t>
  </si>
  <si>
    <t>67</t>
  </si>
  <si>
    <t>847831.07</t>
  </si>
  <si>
    <t>Tameside MBC</t>
  </si>
  <si>
    <t>Damien Cutting, Economic Growth Lead</t>
  </si>
  <si>
    <t>Damien.cutting@tameside.gov.uk</t>
  </si>
  <si>
    <t>623000</t>
  </si>
  <si>
    <t>825000</t>
  </si>
  <si>
    <t>InspirED Associates Limited</t>
  </si>
  <si>
    <t>Melanie Sproston, Director</t>
  </si>
  <si>
    <t>msproston@inspiredassociates.co.uk</t>
  </si>
  <si>
    <t>TRANSFORM - TRaining ANd Skills FOR Manchester – providing local people with local opportunities.</t>
  </si>
  <si>
    <t>308892</t>
  </si>
  <si>
    <t>Peter Chandler, Head of Economic Regeneration</t>
  </si>
  <si>
    <t>peter.chandler@leicester.gov.uk</t>
  </si>
  <si>
    <t>760751</t>
  </si>
  <si>
    <t>0.04</t>
  </si>
  <si>
    <t>London Borough of Redbridge – Community Hubs, Leisure &amp; Culture, Regeneration &amp; Strategy Teams</t>
  </si>
  <si>
    <t>Imogen Moore-Shelley, Seven Kings Hub Lead</t>
  </si>
  <si>
    <t>Imogen.Moore-Shelley@redbridge.gov.uk</t>
  </si>
  <si>
    <t>979183</t>
  </si>
  <si>
    <t>1039183</t>
  </si>
  <si>
    <t>SME Wholesale Finance (London) Ltd trading as Funding London</t>
  </si>
  <si>
    <t>Bianca Valea, Marketing &amp; Partnerships Manager</t>
  </si>
  <si>
    <t>bianca@fundinglondon.co.uk</t>
  </si>
  <si>
    <t>399020</t>
  </si>
  <si>
    <t>British Fashion Council</t>
  </si>
  <si>
    <t>Judith Rosser-Davies Head of Government Relations &amp; Education</t>
  </si>
  <si>
    <t>judith.rosser-davies@britishfashioncouncil.com</t>
  </si>
  <si>
    <t>552757</t>
  </si>
  <si>
    <t>894,107</t>
  </si>
  <si>
    <t>Health &amp; Europe Centre</t>
  </si>
  <si>
    <t>Sophie McGannan, Project Manager</t>
  </si>
  <si>
    <t>Sophie.mcgannan@nhs.net</t>
  </si>
  <si>
    <t>726650</t>
  </si>
  <si>
    <t>808150</t>
  </si>
  <si>
    <t>Wye Valley River Festival ￼CIC</t>
  </si>
  <si>
    <t>Rachel Adams WVRF CIC Director &amp; WVRF Engagement Manager</t>
  </si>
  <si>
    <t>rachelcadams@outlook.com</t>
  </si>
  <si>
    <t>Wye Valley River Festival CIC “Growing Community Interests”</t>
  </si>
  <si>
    <t>166518</t>
  </si>
  <si>
    <t>185038</t>
  </si>
  <si>
    <t>Deserie Mansfield   Rural Food Development Officer</t>
  </si>
  <si>
    <t>deseriemansfield@monmouthshire.gov.uk</t>
  </si>
  <si>
    <t>Space for Local Production -   SFLP</t>
  </si>
  <si>
    <t>163722</t>
  </si>
  <si>
    <t>163772</t>
  </si>
  <si>
    <t>0.73</t>
  </si>
  <si>
    <t>Trustees of Llanarth Estate</t>
  </si>
  <si>
    <t>Martin Lennon  Estate Manager</t>
  </si>
  <si>
    <t>martin@goldtops.com</t>
  </si>
  <si>
    <t>145000</t>
  </si>
  <si>
    <t>Ffilm Cymru Wales</t>
  </si>
  <si>
    <t>Siobhan Brennan</t>
  </si>
  <si>
    <t>siobhan@ffilmcymruwales.com</t>
  </si>
  <si>
    <t>841806</t>
  </si>
  <si>
    <t>913028</t>
  </si>
  <si>
    <t>2.97</t>
  </si>
  <si>
    <t>NEWPORT NOW BUSINESS IMPROVEMENT DISTRICT (BID)</t>
  </si>
  <si>
    <t>KEVIN WARD</t>
  </si>
  <si>
    <t>kevin@kevinwardmedia.com</t>
  </si>
  <si>
    <t>BID Grot Spot team (£120,000), BID night/taxi marshal service (£40,000)</t>
  </si>
  <si>
    <t>Wales Institute of Digital Information (WIDI), University of South Wales.</t>
  </si>
  <si>
    <t>Professor Andrew Ware</t>
  </si>
  <si>
    <t>andrew.ware@southwales.ac.uk</t>
  </si>
  <si>
    <t>730997</t>
  </si>
  <si>
    <t>862226</t>
  </si>
  <si>
    <t>North Norfolk District Council (Fakenham)</t>
  </si>
  <si>
    <t>Steve Hems</t>
  </si>
  <si>
    <t>steve.hems@north-norfolk.gov.uk</t>
  </si>
  <si>
    <t>600000</t>
  </si>
  <si>
    <t>800000</t>
  </si>
  <si>
    <t>West Suffolk College</t>
  </si>
  <si>
    <t>Andrew Wheeler</t>
  </si>
  <si>
    <t>andrew.wheeler@wsc.ac.uk</t>
  </si>
  <si>
    <t>26</t>
  </si>
  <si>
    <t>735000</t>
  </si>
  <si>
    <t>907000</t>
  </si>
  <si>
    <t>Norwich Business Improvement District Ltd</t>
  </si>
  <si>
    <t>Martin Blackwell</t>
  </si>
  <si>
    <t>martin.blackwell@norwichbid.co.uk</t>
  </si>
  <si>
    <t>21.1</t>
  </si>
  <si>
    <t>46.6</t>
  </si>
  <si>
    <t>13.4</t>
  </si>
  <si>
    <t>18.9</t>
  </si>
  <si>
    <t>592000</t>
  </si>
  <si>
    <t>5.7</t>
  </si>
  <si>
    <t>Norfolk County Council (NCC)</t>
  </si>
  <si>
    <t>Katy Dorman</t>
  </si>
  <si>
    <t>Katy.dorman@norfolk.gov.uk</t>
  </si>
  <si>
    <t>Norwich Business Improvement District (BID)</t>
  </si>
  <si>
    <t>365000</t>
  </si>
  <si>
    <t>415000</t>
  </si>
  <si>
    <t>North Norfolk District Council (NNDC) (North Walsham)</t>
  </si>
  <si>
    <t>Rob Young</t>
  </si>
  <si>
    <t>robert.young@north-norfolk.gov.uk</t>
  </si>
  <si>
    <t>RenEnergy</t>
  </si>
  <si>
    <t>Andrew Verney</t>
  </si>
  <si>
    <t>averney@renenergy.co.uk</t>
  </si>
  <si>
    <t>488672</t>
  </si>
  <si>
    <t>516672</t>
  </si>
  <si>
    <t>25833</t>
  </si>
  <si>
    <t>David Parks</t>
  </si>
  <si>
    <t>david.parks@theskillmill.org</t>
  </si>
  <si>
    <t>201900</t>
  </si>
  <si>
    <t>Impact Arts (Projects) Ltd</t>
  </si>
  <si>
    <t>Caroline McGhee</t>
  </si>
  <si>
    <t>Caroline.McGhee@impactarts.co.uk</t>
  </si>
  <si>
    <t>Impact Arts – Creative Regeneration and Renewal Project</t>
  </si>
  <si>
    <t>32.5</t>
  </si>
  <si>
    <t>514083</t>
  </si>
  <si>
    <t>551083</t>
  </si>
  <si>
    <t>Routes To Work Limited</t>
  </si>
  <si>
    <t>Kate Clark</t>
  </si>
  <si>
    <t>Kclark@routestowork.co.uk</t>
  </si>
  <si>
    <t>504000</t>
  </si>
  <si>
    <t>Jill Woodward</t>
  </si>
  <si>
    <t>woodwardj@northlan.gov.uk</t>
  </si>
  <si>
    <t>Digital Skills – Building back Better</t>
  </si>
  <si>
    <t>152280</t>
  </si>
  <si>
    <t>182280</t>
  </si>
  <si>
    <t>9000</t>
  </si>
  <si>
    <t>4.9</t>
  </si>
  <si>
    <t>Andrew Burnett</t>
  </si>
  <si>
    <t>807428</t>
  </si>
  <si>
    <t>7.9</t>
  </si>
  <si>
    <t>DN Colleges Group</t>
  </si>
  <si>
    <t>Jill Cooper</t>
  </si>
  <si>
    <t>jill.cooper@northlindsey.ac.uk</t>
  </si>
  <si>
    <t>South East Midlands Local Enterprise Partnership (SEMLEP)</t>
  </si>
  <si>
    <t>Amanda O’Donoghue</t>
  </si>
  <si>
    <t>amanda.odonoghue@semlep.com</t>
  </si>
  <si>
    <t>492977.98</t>
  </si>
  <si>
    <t>820755.95</t>
  </si>
  <si>
    <t>North &amp; West Northamptonshire</t>
  </si>
  <si>
    <t>East Midlands Chamber (Derbyshire, Nottinghamshire, Leicestershire)</t>
  </si>
  <si>
    <t>Diane Beresford</t>
  </si>
  <si>
    <t>diane.beresford@emc-dnl.co.uk</t>
  </si>
  <si>
    <t>East Midlands Accelerator – Nottingham City</t>
  </si>
  <si>
    <t>84</t>
  </si>
  <si>
    <t>1091878</t>
  </si>
  <si>
    <t>1250049</t>
  </si>
  <si>
    <t>Matthew McKeown</t>
  </si>
  <si>
    <t>652039.94</t>
  </si>
  <si>
    <t>5.6</t>
  </si>
  <si>
    <t>71</t>
  </si>
  <si>
    <t>1702784</t>
  </si>
  <si>
    <t>2014481</t>
  </si>
  <si>
    <t>South Yorkshire Housing Association Limited</t>
  </si>
  <si>
    <t>Niall O’Reilly</t>
  </si>
  <si>
    <t>N.OReilly@syha.co.uk</t>
  </si>
  <si>
    <t>532050</t>
  </si>
  <si>
    <t>Kevin@techtalent.academy</t>
  </si>
  <si>
    <t>1064349</t>
  </si>
  <si>
    <t>1423642</t>
  </si>
  <si>
    <t>Cherwell Collective, CIC</t>
  </si>
  <si>
    <t>Mark Gunning</t>
  </si>
  <si>
    <t>cherwellcollective@gmail.com</t>
  </si>
  <si>
    <t>607000</t>
  </si>
  <si>
    <t>Pembrokeshire Coastal Forum CIC</t>
  </si>
  <si>
    <t>Paul Renfro</t>
  </si>
  <si>
    <t>paul.renfro@pembrokeshirecoastalforum.org.uk</t>
  </si>
  <si>
    <t>Ecosystem Enterprise Partnership – Building Natural Solutions</t>
  </si>
  <si>
    <t>140140</t>
  </si>
  <si>
    <t>Amanda Boyce / Sinead Henehan / Peter Lord</t>
  </si>
  <si>
    <t>Amanda.boyce@pembrokeshire.gov.uk 
Sinead.henehan@pembrokeshire.gov.uk 
Peter.lord@pembrokeshire.gov.uk</t>
  </si>
  <si>
    <t>ESP – Enterprise &amp; Skills Pembrokeshire</t>
  </si>
  <si>
    <t>1347671</t>
  </si>
  <si>
    <t>Plymouth City Council (PCC)</t>
  </si>
  <si>
    <t>Tina Brinkworth</t>
  </si>
  <si>
    <t>tina.brinkworth@plymouth.co.uk</t>
  </si>
  <si>
    <t>505000</t>
  </si>
  <si>
    <t>756183</t>
  </si>
  <si>
    <t>University of Portsmouth Higher Education Corporation</t>
  </si>
  <si>
    <t>Pippa Bostock</t>
  </si>
  <si>
    <t>pippa.bostock@port.ac.uk</t>
  </si>
  <si>
    <t>616427</t>
  </si>
  <si>
    <t>738597</t>
  </si>
  <si>
    <t>YTKO</t>
  </si>
  <si>
    <t>Lee Hughes</t>
  </si>
  <si>
    <t>Lee.Hughes@ytko.com</t>
  </si>
  <si>
    <t>64.2</t>
  </si>
  <si>
    <t>22.6</t>
  </si>
  <si>
    <t>619496</t>
  </si>
  <si>
    <t>728989</t>
  </si>
  <si>
    <t>Centre for Alternative Technology</t>
  </si>
  <si>
    <t>Eileen Kinsman</t>
  </si>
  <si>
    <t>eileen.kinsman@cat.org.uk</t>
  </si>
  <si>
    <t>513688</t>
  </si>
  <si>
    <t>553688</t>
  </si>
  <si>
    <t>2.8</t>
  </si>
  <si>
    <t>Rebecca Davies</t>
  </si>
  <si>
    <t>88136</t>
  </si>
  <si>
    <t>Friends of the Broadway Prestwick</t>
  </si>
  <si>
    <t>Julie Twaddell</t>
  </si>
  <si>
    <t>julie.twaddell@gmail.com</t>
  </si>
  <si>
    <t>524903</t>
  </si>
  <si>
    <t>275000</t>
  </si>
  <si>
    <t>52.4</t>
  </si>
  <si>
    <t>Charlotte Buggy</t>
  </si>
  <si>
    <t>Women’s focussed Incubator for Ambitious Entrepreneurs in Southend-on-Sea.</t>
  </si>
  <si>
    <t>Trust Links Ltd</t>
  </si>
  <si>
    <t>Matt King</t>
  </si>
  <si>
    <t>chiefexec@trustlinks.org</t>
  </si>
  <si>
    <t>788975</t>
  </si>
  <si>
    <t>5.1</t>
  </si>
  <si>
    <t>ENTERPRISE NORTH EAST TRUST LTD T/A ELEVATO</t>
  </si>
  <si>
    <t>Elevating South Lanarkshire</t>
  </si>
  <si>
    <t>874988</t>
  </si>
  <si>
    <t>7.4</t>
  </si>
  <si>
    <t>Garner Harris</t>
  </si>
  <si>
    <t>creativeseed100@gmail.com</t>
  </si>
  <si>
    <t>423400</t>
  </si>
  <si>
    <t>University of Keele</t>
  </si>
  <si>
    <t>Ann Pittard</t>
  </si>
  <si>
    <t>a.pittard@keele.ac.uk</t>
  </si>
  <si>
    <t>981856</t>
  </si>
  <si>
    <t>1381890</t>
  </si>
  <si>
    <t>Women’s focussed Incubator for Ambitious Entrepreneurs in Suffolk.</t>
  </si>
  <si>
    <t>Catherine Auld</t>
  </si>
  <si>
    <t>catherine.auld@sunderland.gov.uk</t>
  </si>
  <si>
    <t>Reskill, Restart and Revitalise: Driving recovery in Sunderland’s City Centre.</t>
  </si>
  <si>
    <t>66</t>
  </si>
  <si>
    <t>680890</t>
  </si>
  <si>
    <t>49000</t>
  </si>
  <si>
    <t>Gateshead Council learningSkills</t>
  </si>
  <si>
    <t>Melanie Crosby</t>
  </si>
  <si>
    <t>melaniecrosby@gateshead.gov.uk</t>
  </si>
  <si>
    <t>514280</t>
  </si>
  <si>
    <t>Media Savvy CIC</t>
  </si>
  <si>
    <t>Dan Makaveli</t>
  </si>
  <si>
    <t>dan@mediasavvycic.co.uk</t>
  </si>
  <si>
    <t>308000</t>
  </si>
  <si>
    <t>Alan Welby</t>
  </si>
  <si>
    <t>192371</t>
  </si>
  <si>
    <t>221116</t>
  </si>
  <si>
    <t>Primed Talent Limited</t>
  </si>
  <si>
    <t>Mukund Jhunjhunwala</t>
  </si>
  <si>
    <t>mukund@primedtalent.co.uk</t>
  </si>
  <si>
    <t>225000</t>
  </si>
  <si>
    <t>Education Training Collective (Etc.)</t>
  </si>
  <si>
    <t>Jason Faulkner</t>
  </si>
  <si>
    <t>Jason.Faulkner@cleveland.ac.uk</t>
  </si>
  <si>
    <t>Formation of an ‘Energy Hub’ which provides training for the future workforce in the renewable and clean energy sectors.</t>
  </si>
  <si>
    <t>925000</t>
  </si>
  <si>
    <t>Jonathan Hale</t>
  </si>
  <si>
    <t>1909798</t>
  </si>
  <si>
    <t>1,909,798</t>
  </si>
  <si>
    <t>0.65%</t>
  </si>
  <si>
    <t>CRF129991</t>
  </si>
  <si>
    <t>0.64%</t>
  </si>
  <si>
    <t>Town Square Spaces Ltd.</t>
  </si>
  <si>
    <t>Gareth Jones, CEO</t>
  </si>
  <si>
    <t>hello@townsq.co.uk</t>
  </si>
  <si>
    <t>444950</t>
  </si>
  <si>
    <t>444,950</t>
  </si>
  <si>
    <t>Madeleine Sims</t>
  </si>
  <si>
    <t>msims@valeofglamorgan.gov.uk</t>
  </si>
  <si>
    <t>Foundational Economy – Innovation in Procurement.</t>
  </si>
  <si>
    <t>76120.96</t>
  </si>
  <si>
    <t>Cardiff and Vale College</t>
  </si>
  <si>
    <t>James Scorey</t>
  </si>
  <si>
    <t>jscorey@cavc.ac.uk</t>
  </si>
  <si>
    <t>144256</t>
  </si>
  <si>
    <t>191,326</t>
  </si>
  <si>
    <t>Mark Davies</t>
  </si>
  <si>
    <t>MDDavies@valeofglamorgan.gov.uk</t>
  </si>
  <si>
    <t>89504</t>
  </si>
  <si>
    <t>89,504</t>
  </si>
  <si>
    <t>225,000</t>
  </si>
  <si>
    <t>Adur District Council</t>
  </si>
  <si>
    <t>Sam Gritt</t>
  </si>
  <si>
    <t>samuel.gritt@adur-worthing.gov.uk</t>
  </si>
  <si>
    <t>285000</t>
  </si>
  <si>
    <t xml:space="preserve">25000
</t>
  </si>
  <si>
    <t>Mid Sussex District Council</t>
  </si>
  <si>
    <t>Emma Sheridan</t>
  </si>
  <si>
    <t>emma.sheridan@midsussex.gov.uk</t>
  </si>
  <si>
    <t>602500</t>
  </si>
  <si>
    <t>724500</t>
  </si>
  <si>
    <t>Retrofit Works Limited</t>
  </si>
  <si>
    <t>Soren Nellegaard</t>
  </si>
  <si>
    <t>soren.nellegaard@retrofitworks.co.uk</t>
  </si>
  <si>
    <t>228299</t>
  </si>
  <si>
    <t>Libraries Connected (West Yorkshire)</t>
  </si>
  <si>
    <t>Iain Moore, Commercial Director</t>
  </si>
  <si>
    <t>iain.moore@librariesconnected.org.uk</t>
  </si>
  <si>
    <t>960729</t>
  </si>
  <si>
    <t>972729</t>
  </si>
  <si>
    <t>City of Bradford Metropolitan District Council</t>
  </si>
  <si>
    <t>Nic Greenan, Lead for Cultural Partnerships</t>
  </si>
  <si>
    <t>Nicola.greenan@bradford.gov.uk</t>
  </si>
  <si>
    <t>678060</t>
  </si>
  <si>
    <t>1101494</t>
  </si>
  <si>
    <t>Kirklees Council</t>
  </si>
  <si>
    <t>Gillian Wallace, Strategic Programme Manager</t>
  </si>
  <si>
    <t>gillian.wallace@kirklees.co.uk</t>
  </si>
  <si>
    <t>GO  Kirklees -  Great Opportunities</t>
  </si>
  <si>
    <t xml:space="preserve">100 </t>
  </si>
  <si>
    <t>427635</t>
  </si>
  <si>
    <t>525420</t>
  </si>
  <si>
    <t xml:space="preserve">525242 </t>
  </si>
  <si>
    <t>Emily Pearson, Community Programmes Manager, Yorkshire &amp; Humber</t>
  </si>
  <si>
    <t>emily.pearson@newground.co.uk</t>
  </si>
  <si>
    <t>306604</t>
  </si>
  <si>
    <t>390058</t>
  </si>
  <si>
    <t xml:space="preserve">25000 </t>
  </si>
  <si>
    <t>6.4%</t>
  </si>
  <si>
    <t>Leeds Beckett University</t>
  </si>
  <si>
    <t>Natalie Allen, Business Development Manager</t>
  </si>
  <si>
    <t>n.allen@leedsbeckett.ac.uk</t>
  </si>
  <si>
    <t>Impact Through Insight – Business Productivity Improvement Programme</t>
  </si>
  <si>
    <t>225717.54</t>
  </si>
  <si>
    <t>245205.02</t>
  </si>
  <si>
    <t xml:space="preserve">0% </t>
  </si>
  <si>
    <t>92.3</t>
  </si>
  <si>
    <t>245124</t>
  </si>
  <si>
    <t>261400</t>
  </si>
  <si>
    <t>7.7%</t>
  </si>
  <si>
    <t>James Brass - Policy Officer</t>
  </si>
  <si>
    <t>james.brass@westyorks-ca.gov.uk</t>
  </si>
  <si>
    <t>471763.43</t>
  </si>
  <si>
    <t>University of Stirling</t>
  </si>
  <si>
    <t>Prof. Rachel Norman, Chair of Food Security and Sustainability</t>
  </si>
  <si>
    <t>rachel.norman@stir.ac.uk</t>
  </si>
  <si>
    <t>Testing and Assessing Clackmannanshire’s Low Carbon Food System Potential.</t>
  </si>
  <si>
    <t>1075453</t>
  </si>
  <si>
    <t>1196211</t>
  </si>
  <si>
    <t>CETERIS (Scotland) Ltd</t>
  </si>
  <si>
    <t>Maggie Gorman Business Gateway and Development Director</t>
  </si>
  <si>
    <t>mgorman@ceteris.co.uk</t>
  </si>
  <si>
    <t>403251</t>
  </si>
  <si>
    <t>504009</t>
  </si>
  <si>
    <t>Western Isles Council</t>
  </si>
  <si>
    <t>Urras nan Tursachan</t>
  </si>
  <si>
    <t>Ian Fordham - Chair</t>
  </si>
  <si>
    <t>ian@calanais.org</t>
  </si>
  <si>
    <t>Calanais 2025 – Pre-construction Phase</t>
  </si>
  <si>
    <t>280412</t>
  </si>
  <si>
    <t>311568</t>
  </si>
  <si>
    <t>Euan MacLeod, Development Manager</t>
  </si>
  <si>
    <t>admin@horshader.com</t>
  </si>
  <si>
    <t>15.4</t>
  </si>
  <si>
    <t>43.6</t>
  </si>
  <si>
    <t>69640</t>
  </si>
  <si>
    <t>79640</t>
  </si>
  <si>
    <t>Harris Development Limited</t>
  </si>
  <si>
    <t>Grant Fulton Development Officer</t>
  </si>
  <si>
    <t>devofficerHDL@gmail.com</t>
  </si>
  <si>
    <t>18000</t>
  </si>
  <si>
    <t xml:space="preserve">18000
</t>
  </si>
  <si>
    <t>100%</t>
  </si>
  <si>
    <t>Port of Ness Harbour Ltd.</t>
  </si>
  <si>
    <t>Donald Macleod, Director</t>
  </si>
  <si>
    <t>donaldcleody@yahoo.co.uk</t>
  </si>
  <si>
    <t>93375</t>
  </si>
  <si>
    <t>39%</t>
  </si>
  <si>
    <t>Sealladh Hiort</t>
  </si>
  <si>
    <t>David Newman, Secretary &amp; Treasurer</t>
  </si>
  <si>
    <t>davidgnewman92@gmail.com</t>
  </si>
  <si>
    <t>153300</t>
  </si>
  <si>
    <t>Taigh Dhonnchaidh</t>
  </si>
  <si>
    <t>Mary Duff, Company Secretary</t>
  </si>
  <si>
    <t>taighdhonnchaidh@outlook.com</t>
  </si>
  <si>
    <t>57000</t>
  </si>
  <si>
    <t>44875</t>
  </si>
  <si>
    <t>CRF150684</t>
  </si>
  <si>
    <t>T&amp;N Laboratory Services</t>
  </si>
  <si>
    <t>Keith Thomas – Company Director</t>
  </si>
  <si>
    <t>keithgthomas@hotmail.com</t>
  </si>
  <si>
    <t>Equipping T&amp;N Laboratory Services to realise their commercialisation potential.</t>
  </si>
  <si>
    <t>Northern Ireland</t>
  </si>
  <si>
    <t>1042342</t>
  </si>
  <si>
    <t>KILCOOLEY WOMENS CENTRE (KWC</t>
  </si>
  <si>
    <t>ALISON BLAYNEY BEM, CEO</t>
  </si>
  <si>
    <t>alison@kilcooleywomenscentre.co.uk</t>
  </si>
  <si>
    <t>‘BE BEST’ BUILDING the ECONOMY BANGOR ENTERPRISE SKILLS &amp; TRAINING</t>
  </si>
  <si>
    <t>34</t>
  </si>
  <si>
    <t>510948</t>
  </si>
  <si>
    <t>Greater London Authority (GLA)</t>
  </si>
  <si>
    <t>Nathan Pierce, Programme Director of Sharing Cities</t>
  </si>
  <si>
    <t>nathan.pierce@london.gov.uk</t>
  </si>
  <si>
    <t>93</t>
  </si>
  <si>
    <t>667705.21</t>
  </si>
  <si>
    <t>768592.76</t>
  </si>
  <si>
    <t>Maggie Johnson</t>
  </si>
  <si>
    <t>maggie.johnson@nelincs.gov.uk</t>
  </si>
  <si>
    <t>Torbay Council</t>
  </si>
  <si>
    <t>Libraries Unlimited South West</t>
  </si>
  <si>
    <t>Tabitha Witherick, Head of Library Service and Customer Experience</t>
  </si>
  <si>
    <t>Tabitha.witherick@librariesunlimited.org.uk</t>
  </si>
  <si>
    <t>521400</t>
  </si>
  <si>
    <t>539900</t>
  </si>
  <si>
    <t>Sound Communities CIC</t>
  </si>
  <si>
    <t>Kate Rudman/Director</t>
  </si>
  <si>
    <t>kate@soundcommunities.co.uk</t>
  </si>
  <si>
    <t>101510</t>
  </si>
  <si>
    <t>132610</t>
  </si>
  <si>
    <t>Ulster University</t>
  </si>
  <si>
    <t>Professor Jim McLaughlin</t>
  </si>
  <si>
    <t>jad.mclaughlin@ulster.ac.uk</t>
  </si>
  <si>
    <t>943455.26</t>
  </si>
  <si>
    <t>Prof Joan Condell</t>
  </si>
  <si>
    <t>j.condell@ulster.ac.uk</t>
  </si>
  <si>
    <t>743352.75</t>
  </si>
  <si>
    <t>Black Country Housing Group</t>
  </si>
  <si>
    <t>Peter Hoarle, Head of Business Development</t>
  </si>
  <si>
    <t>peter.hoarle@bchg.co.uk</t>
  </si>
  <si>
    <t>Culture Central</t>
  </si>
  <si>
    <t>Erica Love, Director</t>
  </si>
  <si>
    <t>ericalove@culturecentral.co.uk</t>
  </si>
  <si>
    <t>2020000</t>
  </si>
  <si>
    <t>2339235</t>
  </si>
  <si>
    <t>WISE Ability</t>
  </si>
  <si>
    <t>Carrie Brolan, Head of Operations</t>
  </si>
  <si>
    <t>1274152</t>
  </si>
  <si>
    <t>Walsall Council</t>
  </si>
  <si>
    <t>Richard Farmer
Programme Manager</t>
  </si>
  <si>
    <t>Richard.Farmer@walsall.gov.uk</t>
  </si>
  <si>
    <t>Walsall NEET’s transition programme.  (Not In Education, Employment or Training)</t>
  </si>
  <si>
    <t>229998</t>
  </si>
  <si>
    <t>Parveen Sangha
Employment &amp; Skills Officer</t>
  </si>
  <si>
    <t>Jane.Kaur-Gill@walsall.gov.uk</t>
  </si>
  <si>
    <t>5.4</t>
  </si>
  <si>
    <t>94.6</t>
  </si>
  <si>
    <t>509237</t>
  </si>
  <si>
    <t>Sarah Coe</t>
  </si>
  <si>
    <t>932974</t>
  </si>
  <si>
    <t>4C UR Future CIC</t>
  </si>
  <si>
    <t>Rachel Doherty, Managing Director</t>
  </si>
  <si>
    <t>rachel@4curfuture.com</t>
  </si>
  <si>
    <t>690180.86</t>
  </si>
  <si>
    <t>Agora</t>
  </si>
  <si>
    <t>John McStravick, Vice-Chair</t>
  </si>
  <si>
    <t>john.mcstravick@agorathinktank.org</t>
  </si>
  <si>
    <t>Northern Ireland’s Path to Net Zero</t>
  </si>
  <si>
    <t>14860</t>
  </si>
  <si>
    <t>CRF647869</t>
  </si>
  <si>
    <t>George Best Belfast City Airport</t>
  </si>
  <si>
    <t>Stephen Patton, HR &amp; CR Manager</t>
  </si>
  <si>
    <t>Stephen.patton@bca.aero</t>
  </si>
  <si>
    <t>Ignite to Inspire – Youth Leadership Programme</t>
  </si>
  <si>
    <t>76472.98</t>
  </si>
  <si>
    <t>Ian Nuttall, Environment and Sustainability Manager (Project Manager)</t>
  </si>
  <si>
    <t>ian.nuttall@bca.aero</t>
  </si>
  <si>
    <t>58891</t>
  </si>
  <si>
    <t>16473</t>
  </si>
  <si>
    <t>Blackburn College</t>
  </si>
  <si>
    <t>Nicola Clayton – Director of Business Development &amp; External Engagement</t>
  </si>
  <si>
    <t>Nicola.clayton@blackburn.ac.uk</t>
  </si>
  <si>
    <t>320284.65</t>
  </si>
  <si>
    <t>14000</t>
  </si>
  <si>
    <t>4.2</t>
  </si>
  <si>
    <t>University of Central Lancashire (UCLan)</t>
  </si>
  <si>
    <t>Peter Thomas, Head of Regional Engagement, Research and Enterprise Service / Antonia Williamson Funding Team Lead, Grants and Funding Unit, Research and Enterprise Service</t>
  </si>
  <si>
    <t>pathomas@uclan.cuk awilliamson3@uclan.ac.uk</t>
  </si>
  <si>
    <t>241118</t>
  </si>
  <si>
    <t>266276</t>
  </si>
  <si>
    <t>CRF341303</t>
  </si>
  <si>
    <t>Clare Turner, Town Centre and Markets Service Lead</t>
  </si>
  <si>
    <t>clare.turner@blackburn.gov.uk</t>
  </si>
  <si>
    <t>Imperial Mill Feasibility</t>
  </si>
  <si>
    <t>Steve Clarke, Senior Responsible Officer Strategic Funds, Market Insight and Evaluation</t>
  </si>
  <si>
    <t>steve.clarke@cambridgeshirepeterborough-ca.gov.uk</t>
  </si>
  <si>
    <t>15.2</t>
  </si>
  <si>
    <t>56.4</t>
  </si>
  <si>
    <t>28.4</t>
  </si>
  <si>
    <t>2480000</t>
  </si>
  <si>
    <t>3866000</t>
  </si>
  <si>
    <t>Laraine Moody</t>
  </si>
  <si>
    <t>Laraine.moody@wsc.ac.uk</t>
  </si>
  <si>
    <t>658400</t>
  </si>
  <si>
    <t>52672</t>
  </si>
  <si>
    <t>Cinemagic</t>
  </si>
  <si>
    <t>Joan Burney Keatings - CEO</t>
  </si>
  <si>
    <t>laura@cineamgic.org.uk</t>
  </si>
  <si>
    <t>51000</t>
  </si>
  <si>
    <t>Ionad Hiort/St Kilda Centre</t>
  </si>
  <si>
    <t>Iain Buchanan, Chairman</t>
  </si>
  <si>
    <t>iainbuchanan@ionadhiort.org</t>
  </si>
  <si>
    <t>496265.62</t>
  </si>
  <si>
    <t>596265.62</t>
  </si>
  <si>
    <t>Urras an Taighe Mhòir</t>
  </si>
  <si>
    <t>Liz MacBain – Chair</t>
  </si>
  <si>
    <t>urrasantaighemhoir@gmail.com</t>
  </si>
  <si>
    <t>An Taigh Mòr</t>
  </si>
  <si>
    <t>261773</t>
  </si>
  <si>
    <t>AN LANNTAIR</t>
  </si>
  <si>
    <t>ELLY FLETCHER</t>
  </si>
  <si>
    <t>elly@anlanntair.com</t>
  </si>
  <si>
    <t>242000</t>
  </si>
  <si>
    <t>Comhairle nan Eilean Siar Heritage Service</t>
  </si>
  <si>
    <t>Caitriona MacCuish (Museum Development Officer) &amp; Seonaid McDonald (Archivist)</t>
  </si>
  <si>
    <t>c.maccuish@cne-siar.gov.uk &amp; seonaid.mcdonald@cne-siar.gov.uk</t>
  </si>
  <si>
    <t>356073</t>
  </si>
  <si>
    <t xml:space="preserve">356073
</t>
  </si>
  <si>
    <t>Comhairle nan Eilean Siar</t>
  </si>
  <si>
    <t>Calum Mackenzie, Head of Property and Infrastructure</t>
  </si>
  <si>
    <t>calum.mackenzie@cne-siar.gov.uk</t>
  </si>
  <si>
    <t>380000</t>
  </si>
  <si>
    <t>Comhairle Nan Eilean Siar</t>
  </si>
  <si>
    <t>Dolina Smith
Apprenticeship Manager
Employability Lead</t>
  </si>
  <si>
    <t>dolina-smith@cne-siar.gov.uk</t>
  </si>
  <si>
    <t>disAbility Cornwall &amp; Isles of Scilly</t>
  </si>
  <si>
    <t>Jane Johnson Chief Executive</t>
  </si>
  <si>
    <t>jane@disabilitycornwall.org.uk</t>
  </si>
  <si>
    <t>512247</t>
  </si>
  <si>
    <t>542247</t>
  </si>
  <si>
    <t>64800</t>
  </si>
  <si>
    <t>Wildanet Limited</t>
  </si>
  <si>
    <t>Ian Calvert</t>
  </si>
  <si>
    <t>ian.calvert@wildanet.com</t>
  </si>
  <si>
    <t>827465</t>
  </si>
  <si>
    <t>Town Square Spaces Ltd</t>
  </si>
  <si>
    <t>479950</t>
  </si>
  <si>
    <t>Dr David Morgan, (Acting) Principal Manager Strategic Employment</t>
  </si>
  <si>
    <t>david.morgan@denbighshire.gov.uk</t>
  </si>
  <si>
    <t>165006.02</t>
  </si>
  <si>
    <t>East Midlands Chamber</t>
  </si>
  <si>
    <t>Diane Beresford, Deputy Chief Executive</t>
  </si>
  <si>
    <t>Derbyshire, Nottinghamshire, Leicestershire</t>
  </si>
  <si>
    <t>56</t>
  </si>
  <si>
    <t>1524917</t>
  </si>
  <si>
    <t>1800956</t>
  </si>
  <si>
    <t>Derry City and Strabane District Council</t>
  </si>
  <si>
    <t>Louise Breslin, Business Development Manager</t>
  </si>
  <si>
    <t>louise.breslin@derrystrabane.com</t>
  </si>
  <si>
    <t>241400.06</t>
  </si>
  <si>
    <t>Seaford Community Partnership</t>
  </si>
  <si>
    <t>Kevin Rice</t>
  </si>
  <si>
    <t>kevinlpp@gmail.com</t>
  </si>
  <si>
    <t>Seaford Sustainable Spaces – regenerating Seaford town centre and connections for walking and cycling</t>
  </si>
  <si>
    <t>Hastings Voluntary Action</t>
  </si>
  <si>
    <t>Steve Manwaring (Chief Executive Officer</t>
  </si>
  <si>
    <t>steve@hastingsvoluntaryaction.org.uk</t>
  </si>
  <si>
    <t>100100</t>
  </si>
  <si>
    <t>Harlow College</t>
  </si>
  <si>
    <t>Julien Sample – Assistant Principal</t>
  </si>
  <si>
    <t>jsample@harlow-college.ac.uk</t>
  </si>
  <si>
    <t>Harlow College &amp; Enable East Skills Pilot</t>
  </si>
  <si>
    <t>764251.99</t>
  </si>
  <si>
    <t>764,251.99</t>
  </si>
  <si>
    <t>Julie Houston, Strategy and Economic Development Manager</t>
  </si>
  <si>
    <t>466668</t>
  </si>
  <si>
    <t>478668</t>
  </si>
  <si>
    <t>Colchester Institute</t>
  </si>
  <si>
    <t>Gary Horne, Executive Vice Principal</t>
  </si>
  <si>
    <t>gary.horne@colchester.ac.uk</t>
  </si>
  <si>
    <t>471379</t>
  </si>
  <si>
    <t>604,003</t>
  </si>
  <si>
    <t>Manchester University NHS Foundation Trust</t>
  </si>
  <si>
    <t>Michelle Humphreys, Director of Strategic Projects</t>
  </si>
  <si>
    <t>michelle.humphreys@mft.nhs.uk</t>
  </si>
  <si>
    <t>North Manchester General Hospital Site ‘Healthy Neighbourhood’ Feasibility Study</t>
  </si>
  <si>
    <t>648720</t>
  </si>
  <si>
    <t>648,720.</t>
  </si>
  <si>
    <t>Rochdale Boroughwide Housing Limited</t>
  </si>
  <si>
    <t>Phillip Worthington, Community Investment Manager</t>
  </si>
  <si>
    <t>phillip.worthington@rbh.org.uk</t>
  </si>
  <si>
    <t>274501</t>
  </si>
  <si>
    <t xml:space="preserve">349,083 </t>
  </si>
  <si>
    <t>Herefordshire Council</t>
  </si>
  <si>
    <t>Friends of the Upper Wye / Ffrindiau'r Afon Gwy Uchaf</t>
  </si>
  <si>
    <t>Dr Tom Tibbits, Chair, FOUW</t>
  </si>
  <si>
    <t>fouw@artistraw.co.uk</t>
  </si>
  <si>
    <t>47849.45</t>
  </si>
  <si>
    <t>55849.45</t>
  </si>
  <si>
    <t>CRF773178</t>
  </si>
  <si>
    <t>igale.co.uk</t>
  </si>
  <si>
    <t>Igale Limited</t>
  </si>
  <si>
    <t>Kevin Harris</t>
  </si>
  <si>
    <t>kharris@igale.co.uk</t>
  </si>
  <si>
    <t>The Cashless Service Exchange (Servex)</t>
  </si>
  <si>
    <t>2461639</t>
  </si>
  <si>
    <t xml:space="preserve">2,461,639 </t>
  </si>
  <si>
    <t>670,534</t>
  </si>
  <si>
    <t>East Midlands Accelerator – Leicester City</t>
  </si>
  <si>
    <t>1,283,199</t>
  </si>
  <si>
    <t>NCH at Northeastern</t>
  </si>
  <si>
    <t>Hannah Sullivan-Guckian</t>
  </si>
  <si>
    <t>Hannah.sullivan-guckian@nchlondon.ac.uk</t>
  </si>
  <si>
    <t>Boosting London’s Digital Transformation Workforce</t>
  </si>
  <si>
    <t>775900</t>
  </si>
  <si>
    <t>920900</t>
  </si>
  <si>
    <t>62621.2</t>
  </si>
  <si>
    <t>6.8%</t>
  </si>
  <si>
    <t>St Mungo’s (St Mungo Community Housing Association)</t>
  </si>
  <si>
    <t>Eleanor Blanning</t>
  </si>
  <si>
    <t>eleanor.blanning@mungos.org</t>
  </si>
  <si>
    <t>Digital Recovery College – skills, education, training and employment support for people recovering from homelessness</t>
  </si>
  <si>
    <t>502309.53</t>
  </si>
  <si>
    <t>1149309.53</t>
  </si>
  <si>
    <t>The University of Lincoln</t>
  </si>
  <si>
    <t>Val Braybrooks</t>
  </si>
  <si>
    <t>vbraybrooks@lincoln.ac.uk</t>
  </si>
  <si>
    <t>433000</t>
  </si>
  <si>
    <t xml:space="preserve">523000
</t>
  </si>
  <si>
    <t>Maindee Unlimited.</t>
  </si>
  <si>
    <t>John Hallam</t>
  </si>
  <si>
    <t>info@maindee.org</t>
  </si>
  <si>
    <t>173020</t>
  </si>
  <si>
    <t>17300</t>
  </si>
  <si>
    <t>NIACRO</t>
  </si>
  <si>
    <t>Patrick Anderson</t>
  </si>
  <si>
    <t>Patrick.Anderson@niacro.co.uk</t>
  </si>
  <si>
    <t>234793</t>
  </si>
  <si>
    <t>Sebastian Gasse</t>
  </si>
  <si>
    <t>sebastian.gasse@norfolk.gov.uk</t>
  </si>
  <si>
    <t>336240</t>
  </si>
  <si>
    <t>Northern Ireland Screen</t>
  </si>
  <si>
    <t>Anne Dorbie</t>
  </si>
  <si>
    <t>anned@northernirelandscreen.co.uk</t>
  </si>
  <si>
    <t>Northern Ireland Screen – Skills Development Programme (SDP)</t>
  </si>
  <si>
    <t>NOW Project Ltd t/a NOW Group</t>
  </si>
  <si>
    <t>Sean Hanna</t>
  </si>
  <si>
    <t>sean.hanna@nowgroup.org</t>
  </si>
  <si>
    <t>3.2%</t>
  </si>
  <si>
    <t>Rob Watson</t>
  </si>
  <si>
    <t>Robert.watson@plymouth.gov.uk</t>
  </si>
  <si>
    <t>681254</t>
  </si>
  <si>
    <t>708654</t>
  </si>
  <si>
    <t>32691</t>
  </si>
  <si>
    <t>4.61%</t>
  </si>
  <si>
    <t>University of Plymouth</t>
  </si>
  <si>
    <t>Sarah Beeson</t>
  </si>
  <si>
    <t>sarah.beeson@plymouth.ac.uk</t>
  </si>
  <si>
    <t>548874</t>
  </si>
  <si>
    <t>Charles Hackett</t>
  </si>
  <si>
    <t>charles.hackett@plymouth.gov.uk</t>
  </si>
  <si>
    <t>630647</t>
  </si>
  <si>
    <t>669122</t>
  </si>
  <si>
    <t>WSX Enterprise</t>
  </si>
  <si>
    <t>Julia Pearson</t>
  </si>
  <si>
    <t>julia.pearson@wsxenterprise.co.uk</t>
  </si>
  <si>
    <t>Be the Boss – Portsmouth</t>
  </si>
  <si>
    <t>497454</t>
  </si>
  <si>
    <t>504654</t>
  </si>
  <si>
    <t>6340</t>
  </si>
  <si>
    <t>1.3</t>
  </si>
  <si>
    <t>Mid and South Essex Foundation Trust</t>
  </si>
  <si>
    <t>Kevin Garrod</t>
  </si>
  <si>
    <t>kevin.garrod@nhs.net</t>
  </si>
  <si>
    <t>422433</t>
  </si>
  <si>
    <t>Southend YMCA</t>
  </si>
  <si>
    <t>Marina Fensome</t>
  </si>
  <si>
    <t>marinawright@southendymca.org.uk</t>
  </si>
  <si>
    <t>230442</t>
  </si>
  <si>
    <t>265442</t>
  </si>
  <si>
    <t>Walsall College</t>
  </si>
  <si>
    <t>Lynn Pritchatt</t>
  </si>
  <si>
    <t>dillidge@walsallcollege.ac.uk</t>
  </si>
  <si>
    <t>485026</t>
  </si>
  <si>
    <t>CRF981219</t>
  </si>
  <si>
    <t>Surrey County Council</t>
  </si>
  <si>
    <t>Surrey Chambers of Commerce</t>
  </si>
  <si>
    <t>Louise Punter CEO</t>
  </si>
  <si>
    <t>louise.punter@surrey-chambers.co.uk</t>
  </si>
  <si>
    <t>Surrey Business Knowledge Hub</t>
  </si>
  <si>
    <t>499528</t>
  </si>
  <si>
    <t>Teesside University</t>
  </si>
  <si>
    <t>Laura Woods, Director of Academic Enterprise</t>
  </si>
  <si>
    <t>l.woods@tees.ac.uk</t>
  </si>
  <si>
    <t>1071637</t>
  </si>
  <si>
    <t>TVCA</t>
  </si>
  <si>
    <t>Charlie Kemp, Creative Place Manager</t>
  </si>
  <si>
    <t>Charlie.Kemp@teesvalley-ca.gov.uk</t>
  </si>
  <si>
    <t>2994996</t>
  </si>
  <si>
    <t>Jen Vanderhoven, Director, National Horizons Centre</t>
  </si>
  <si>
    <t>j.vanderhoven@tees.ac.uk</t>
  </si>
  <si>
    <t>Tees Valley Biomanufacturing Festival – TeesBioFest (TBF)</t>
  </si>
  <si>
    <t>449667</t>
  </si>
  <si>
    <t>462427</t>
  </si>
  <si>
    <t>School for Social Entrepreneurs</t>
  </si>
  <si>
    <t>Sue Osborne, Director Yorkshire and North East</t>
  </si>
  <si>
    <t>sue.osborne.sj@sse.org.uk</t>
  </si>
  <si>
    <t>516111.84</t>
  </si>
  <si>
    <t>The Waterways Community</t>
  </si>
  <si>
    <t>Brenda Turnbull, volunteer</t>
  </si>
  <si>
    <t>brenda@thewaterwayscommunity.org</t>
  </si>
  <si>
    <t>true</t>
  </si>
  <si>
    <t>508069</t>
  </si>
  <si>
    <t>508184</t>
  </si>
  <si>
    <t>43230</t>
  </si>
  <si>
    <t>Nikki Williams, Rural Development Manager</t>
  </si>
  <si>
    <t>nikki.williams@torfaen.gov.uk</t>
  </si>
  <si>
    <t>609084</t>
  </si>
  <si>
    <t>Gina Gallacher Working4U Coordinator</t>
  </si>
  <si>
    <t>gina.gallacher@west-dunbarton.gov.uk</t>
  </si>
  <si>
    <t>254541</t>
  </si>
  <si>
    <t>218178</t>
  </si>
  <si>
    <t>Inspired Neighbourhoods CIC</t>
  </si>
  <si>
    <t>Nasim Qureshi CEO</t>
  </si>
  <si>
    <t>n.qureshi@incic.co.uk</t>
  </si>
  <si>
    <t>249875</t>
  </si>
  <si>
    <t>Wakefield Council</t>
  </si>
  <si>
    <t>Antony Sadler</t>
  </si>
  <si>
    <t>asadler@wakefield.gov.uk</t>
  </si>
  <si>
    <t>City of Bradford Metropolitan District Counci</t>
  </si>
  <si>
    <t>Matt Findull, Lead Officer Education and Skills</t>
  </si>
  <si>
    <t>matt.findull@bradford.gov.uk</t>
  </si>
  <si>
    <t>714000</t>
  </si>
  <si>
    <t>0.84</t>
  </si>
  <si>
    <t>Groundwork Yorkshire</t>
  </si>
  <si>
    <t>Emily.thompson@groundwork.org.uk</t>
  </si>
  <si>
    <t>254949.50</t>
  </si>
  <si>
    <t>279949.50</t>
  </si>
  <si>
    <t>Sandwell MBC</t>
  </si>
  <si>
    <t>Adele Smith</t>
  </si>
  <si>
    <t>adele_smith@sandwell.gov.uk</t>
  </si>
  <si>
    <t>833173.55</t>
  </si>
  <si>
    <t>850721.30</t>
  </si>
  <si>
    <t>Black Country Chamber of Commerce</t>
  </si>
  <si>
    <t>Calum Nisbet, Commercial Director</t>
  </si>
  <si>
    <t>corincrane@blackcountrychamber.co.uk</t>
  </si>
  <si>
    <t>490583.82</t>
  </si>
  <si>
    <t>Birmingham City University</t>
  </si>
  <si>
    <t>Matthew Till, Assistant Director Skills</t>
  </si>
  <si>
    <t>matthew.till@bcu.ac.uk</t>
  </si>
  <si>
    <t>512691</t>
  </si>
  <si>
    <t>750966</t>
  </si>
  <si>
    <t>Wolverhampton City Council</t>
  </si>
  <si>
    <t>Heather Clark, Head of External Funding and Digital    
Projects</t>
  </si>
  <si>
    <t>Heather.Clark2@wolverhampton.gov.uk</t>
  </si>
  <si>
    <t>451023.80</t>
  </si>
  <si>
    <t>563358</t>
  </si>
  <si>
    <t>BICMP</t>
  </si>
  <si>
    <t>David Barnard, Chair</t>
  </si>
  <si>
    <t>David.Barnard@resonance-edu.org</t>
  </si>
  <si>
    <t>537100</t>
  </si>
  <si>
    <t>687100</t>
  </si>
  <si>
    <t>Dudley Metropolitan Borough Council</t>
  </si>
  <si>
    <t>Kaushik Patel (Programme Manager)</t>
  </si>
  <si>
    <t>Kaushik.patel@dudley.gov.uk</t>
  </si>
  <si>
    <t>431447</t>
  </si>
  <si>
    <t>Coventry City Council</t>
  </si>
  <si>
    <t>David Hope (Business Development Manager)</t>
  </si>
  <si>
    <t>david.hope@coventry.gov.uk</t>
  </si>
  <si>
    <t>751306.17</t>
  </si>
  <si>
    <t>813675.54</t>
  </si>
  <si>
    <t>Birmingham Voluntary Services Council</t>
  </si>
  <si>
    <t>Ian Henshaw, Head of Strategic Funding and Sector Development</t>
  </si>
  <si>
    <t>phild@bvsc.org</t>
  </si>
  <si>
    <t>625661</t>
  </si>
  <si>
    <t>Wolverhampton Voluntary Sector Council</t>
  </si>
  <si>
    <t>Ian Darch - Chief Executive</t>
  </si>
  <si>
    <t>idarch@wolverhamptonvsc.org.uk</t>
  </si>
  <si>
    <t>705591</t>
  </si>
  <si>
    <t>Kim Babb Project Manager</t>
  </si>
  <si>
    <t>kbabb@bctalentmatc.com</t>
  </si>
  <si>
    <t>496189.30</t>
  </si>
  <si>
    <t>Belfast Festival T/A Belfast International Arts Festival</t>
  </si>
  <si>
    <t>Collette Mackin: Development Manager</t>
  </si>
  <si>
    <t>collette@belfastinternationalartsfestival.com</t>
  </si>
  <si>
    <t>Belfast International Arts Festival –WILD/D-construction</t>
  </si>
  <si>
    <t>NI Investigate</t>
  </si>
  <si>
    <t>107033.75</t>
  </si>
  <si>
    <t>107,033.75</t>
  </si>
  <si>
    <t>Business in the Community(BITC) - Northern Ireland</t>
  </si>
  <si>
    <t>Keelin McCone : Head of Environment BITCNI</t>
  </si>
  <si>
    <t>keelin.mccone@bitcni.org.uk</t>
  </si>
  <si>
    <t>329774</t>
  </si>
  <si>
    <t>329,774</t>
  </si>
  <si>
    <t>Catagen Limited</t>
  </si>
  <si>
    <t>Professor Roy Douglas, Chief Technology Officer</t>
  </si>
  <si>
    <t>roy@catagen.com</t>
  </si>
  <si>
    <t>807000</t>
  </si>
  <si>
    <t>1,154,700</t>
  </si>
  <si>
    <t>Ceredigion County Council</t>
  </si>
  <si>
    <t>University of Wales Trinity Saint David</t>
  </si>
  <si>
    <t>Gwilym Dyfri Jones (Provost Lampeter Campus)</t>
  </si>
  <si>
    <t>g.d.jones@pcydds.ac.u</t>
  </si>
  <si>
    <t>488000</t>
  </si>
  <si>
    <t>988,000</t>
  </si>
  <si>
    <t>Menter a Busnes</t>
  </si>
  <si>
    <t>Iestyn Gruffudd (Business Development Manager)</t>
  </si>
  <si>
    <t>iestyn.gruffudd@menterbusnes.co.uk</t>
  </si>
  <si>
    <t>99559</t>
  </si>
  <si>
    <t>99,559</t>
  </si>
  <si>
    <t>Antur Cymru Enterprise (Antur Teifi)</t>
  </si>
  <si>
    <t>Bronwen Raine – Managing Director</t>
  </si>
  <si>
    <t>braine@anturcymru.org.uk</t>
  </si>
  <si>
    <t>226500</t>
  </si>
  <si>
    <t>5.12</t>
  </si>
  <si>
    <t>Third Sector Consortia Management LLP</t>
  </si>
  <si>
    <t>Elaine Colleran - Head of Justice Programmes</t>
  </si>
  <si>
    <t>elaine.colleran@3sc.org</t>
  </si>
  <si>
    <t>Scottish Care with support from the NHS as representative</t>
  </si>
  <si>
    <t>Jacqui Neil –Transforming Workforce lead for Nursing Scottish Care</t>
  </si>
  <si>
    <t>Jacqui.Neil @scottishcare.org</t>
  </si>
  <si>
    <t>38677.34</t>
  </si>
  <si>
    <t>38,677.34</t>
  </si>
  <si>
    <t>Steve Roberts (Director of Youth, Employment &amp; Skills</t>
  </si>
  <si>
    <t>803,505.80</t>
  </si>
  <si>
    <t>Future Creators as part of Brighton Dome Festival Ltd</t>
  </si>
  <si>
    <t>Peter Chivers, Director, Future Creators</t>
  </si>
  <si>
    <t>peter.chivers@brightondome.org</t>
  </si>
  <si>
    <t>329261.40</t>
  </si>
  <si>
    <t>329,261.40</t>
  </si>
  <si>
    <t>Napster Group PLC</t>
  </si>
  <si>
    <t>Ben Dawson, VR Director</t>
  </si>
  <si>
    <t>: ben@melodyvr.com</t>
  </si>
  <si>
    <t>19.7</t>
  </si>
  <si>
    <t>23.6</t>
  </si>
  <si>
    <t>30.7</t>
  </si>
  <si>
    <t>636173.86</t>
  </si>
  <si>
    <t>1,130,381.51</t>
  </si>
  <si>
    <t>6.57</t>
  </si>
  <si>
    <t>Digital Islands Business Services Ltd</t>
  </si>
  <si>
    <t>Gavin McWhirter. Managing Director</t>
  </si>
  <si>
    <t>gavin@digitalislands.org</t>
  </si>
  <si>
    <t>370000</t>
  </si>
  <si>
    <t>Anglia Ruskin University</t>
  </si>
  <si>
    <t>Jenny Young</t>
  </si>
  <si>
    <t>jenny.young@aru.ac.uk</t>
  </si>
  <si>
    <t>469019</t>
  </si>
  <si>
    <t>569,264</t>
  </si>
  <si>
    <t>Falkirk Community Trust</t>
  </si>
  <si>
    <t>Lesley O’Hare, Culture and Libraries Manager</t>
  </si>
  <si>
    <t>lesley.ohare@falkirkcommunitytrust.org</t>
  </si>
  <si>
    <t>376000</t>
  </si>
  <si>
    <t>376,000</t>
  </si>
  <si>
    <t>Ceteris (Scotland) LTD</t>
  </si>
  <si>
    <t>Maggie Gorman, Business Gateway and Development     Director</t>
  </si>
  <si>
    <t>652710</t>
  </si>
  <si>
    <t>Badoney Development Partnership</t>
  </si>
  <si>
    <t>Anita McConnell, Director</t>
  </si>
  <si>
    <t>badoneydevelopmentpartnership@gmail.com</t>
  </si>
  <si>
    <t>83636.64</t>
  </si>
  <si>
    <t>97,635.64</t>
  </si>
  <si>
    <t>IN4.0 Group Limited</t>
  </si>
  <si>
    <t>Danielle Brown – Director of Operations</t>
  </si>
  <si>
    <t>danielle@in40.co.uk</t>
  </si>
  <si>
    <t>Rochdale Boroughwide Cultural Trust (trading as Link4Life)</t>
  </si>
  <si>
    <t>Darren Grice, Deputy Chief Executive</t>
  </si>
  <si>
    <t>Darren.grice@link4life.org</t>
  </si>
  <si>
    <t>Pioneering Creativity: Mobilising Rochdale’s Creative and Cultural Community.</t>
  </si>
  <si>
    <t>804713</t>
  </si>
  <si>
    <t>Rochdale Development Agency</t>
  </si>
  <si>
    <t>Jonathan Hindle, Partnership and Culture Director</t>
  </si>
  <si>
    <t>j.hindle@investinrochdale.co.uk</t>
  </si>
  <si>
    <t>370388</t>
  </si>
  <si>
    <t>Wigan Council</t>
  </si>
  <si>
    <t>Chloe Taylor, Assistant Director, Skills and Enterprise</t>
  </si>
  <si>
    <t>Chloe.Taylor@wigan.gov.uk</t>
  </si>
  <si>
    <t>235775</t>
  </si>
  <si>
    <t>Hampshire County Council</t>
  </si>
  <si>
    <t>HSDC</t>
  </si>
  <si>
    <t>Aaron Butson: Assistant Principal for Business, Employment and Skills</t>
  </si>
  <si>
    <t>aaron.butson@hsdc.ac.uk</t>
  </si>
  <si>
    <t>554365</t>
  </si>
  <si>
    <t>26530</t>
  </si>
  <si>
    <t>4.79</t>
  </si>
  <si>
    <t>741725</t>
  </si>
  <si>
    <t>Walsingham Support</t>
  </si>
  <si>
    <t>Clare Bugler-Director of Walsingham Support Community Solutions</t>
  </si>
  <si>
    <t>clare.bugler@walsingham.com</t>
  </si>
  <si>
    <t>138026</t>
  </si>
  <si>
    <t>1.8</t>
  </si>
  <si>
    <t>Neurodiverse Self Advocacy Partnership CIC</t>
  </si>
  <si>
    <t>Marie Djela, Director</t>
  </si>
  <si>
    <t>marie.djela@ndsa.uk</t>
  </si>
  <si>
    <t>38830</t>
  </si>
  <si>
    <t>Highland Council</t>
  </si>
  <si>
    <t>Caithness Chamber of Commerce</t>
  </si>
  <si>
    <t>Ms Trudy Morris – Chief Executive</t>
  </si>
  <si>
    <t>trudy@caithnesschamber.com</t>
  </si>
  <si>
    <t>114744.61</t>
  </si>
  <si>
    <t>The Highland Council</t>
  </si>
  <si>
    <t>Nicole Wallace, Head of Planning and Environment</t>
  </si>
  <si>
    <t>Nicole.wallace@highland.gov.uk</t>
  </si>
  <si>
    <t>118000.00</t>
  </si>
  <si>
    <t>121500</t>
  </si>
  <si>
    <t>The Dornoch Area Community Interest Company (DACIC)</t>
  </si>
  <si>
    <t>Mrs Joan Bishop, Chair</t>
  </si>
  <si>
    <t>joan.bishop@outlook.com</t>
  </si>
  <si>
    <t>The DACIC ‘Moving Forwards post COVID’ Project</t>
  </si>
  <si>
    <t>57132</t>
  </si>
  <si>
    <t>3747</t>
  </si>
  <si>
    <t>Russian Arctic Convoy Museum</t>
  </si>
  <si>
    <t>John Casson MBE Co Chairman</t>
  </si>
  <si>
    <t>johncasson@johncasson.com</t>
  </si>
  <si>
    <t>115864.00</t>
  </si>
  <si>
    <t>Bangladesh Youth &amp; Cultural Shomiti</t>
  </si>
  <si>
    <t>Dr S I Chowdhury, Programme Development Manager</t>
  </si>
  <si>
    <t>learn4life@bycs.org.uk</t>
  </si>
  <si>
    <t>584230</t>
  </si>
  <si>
    <t>Lincolnshire County Council</t>
  </si>
  <si>
    <t>Jon Egging Trust</t>
  </si>
  <si>
    <t>Nicola Ingamells, Regional Manager Lincolnshire</t>
  </si>
  <si>
    <t>icola.Ingamells@joneggingtrust.org.uk</t>
  </si>
  <si>
    <t>76964.22</t>
  </si>
  <si>
    <t>Lincolnshire County Council (LCC)</t>
  </si>
  <si>
    <t>Angela Driver, Business Lincolnshire Growth Hub, Senior Manager</t>
  </si>
  <si>
    <t>angela.driver@lincolnshire.gov.uk</t>
  </si>
  <si>
    <t>1723500</t>
  </si>
  <si>
    <t>8.9</t>
  </si>
  <si>
    <t>Lincoln College</t>
  </si>
  <si>
    <t>Sarah Dakin, Bids, Grants and Proposals Writer</t>
  </si>
  <si>
    <t>sdakin@lincolncollege.ac.uk</t>
  </si>
  <si>
    <t>781597.50</t>
  </si>
  <si>
    <t>0.48</t>
  </si>
  <si>
    <t>Lincolnshire Community &amp; Voluntary Service</t>
  </si>
  <si>
    <t>David Fannin, Chief Executive</t>
  </si>
  <si>
    <t>davidfannin@lincolnshirecvs.org.uk</t>
  </si>
  <si>
    <t>264635</t>
  </si>
  <si>
    <t>394635</t>
  </si>
  <si>
    <t>795546</t>
  </si>
  <si>
    <t>831088</t>
  </si>
  <si>
    <t>Abbey Access Centre Ltd (Trading as Abbey Access Training)</t>
  </si>
  <si>
    <t>Gail Dunn, CEO</t>
  </si>
  <si>
    <t>gail.dunn@abbeyaccesstraining.co.uk</t>
  </si>
  <si>
    <t>686427</t>
  </si>
  <si>
    <t>701427</t>
  </si>
  <si>
    <t>Active Lincolnshire</t>
  </si>
  <si>
    <t>Emma Tatlow</t>
  </si>
  <si>
    <t>emma.tatlow@activelincolnshire.com</t>
  </si>
  <si>
    <t>692869</t>
  </si>
  <si>
    <t>Better Lemon Consulting T/A Otolo</t>
  </si>
  <si>
    <t>James Lemon, CEO and Founder</t>
  </si>
  <si>
    <t>james@thegrowthworks.com</t>
  </si>
  <si>
    <t>699611</t>
  </si>
  <si>
    <t>Boston College</t>
  </si>
  <si>
    <t>Rebecca Clark, External Funding Manager</t>
  </si>
  <si>
    <t>rebecc-c@boston.ac.uk</t>
  </si>
  <si>
    <t>721445</t>
  </si>
  <si>
    <t>751445</t>
  </si>
  <si>
    <t>33815.025</t>
  </si>
  <si>
    <t>4.5</t>
  </si>
  <si>
    <t>The Lincolnshire and Rutland Education Business Partnership (The EBP)</t>
  </si>
  <si>
    <t>621955.95</t>
  </si>
  <si>
    <t>37939.31</t>
  </si>
  <si>
    <t>6.1</t>
  </si>
  <si>
    <t>Greater Lincolnshire</t>
  </si>
  <si>
    <t>Ruth Carver, Chief Executive</t>
  </si>
  <si>
    <t>Ruth.carver@lincolnshire.gov.uk</t>
  </si>
  <si>
    <t>1766140</t>
  </si>
  <si>
    <t>2431140</t>
  </si>
  <si>
    <t>HWLincs</t>
  </si>
  <si>
    <t>Nicola Clarke, Operations Development Manager</t>
  </si>
  <si>
    <t>nicola@hwlincs.co.uk</t>
  </si>
  <si>
    <t>99507</t>
  </si>
  <si>
    <t>104057</t>
  </si>
  <si>
    <t>Blackpool Council</t>
  </si>
  <si>
    <t>Blackpool and the Fylde College</t>
  </si>
  <si>
    <t>Mary Roberts (Curriculum Manager Adult Essential Skills)</t>
  </si>
  <si>
    <t>mary.roberts@blackpool.ac.uk</t>
  </si>
  <si>
    <t>112743.15</t>
  </si>
  <si>
    <t>11274.315</t>
  </si>
  <si>
    <t>560186.95</t>
  </si>
  <si>
    <t>810186.95</t>
  </si>
  <si>
    <t xml:space="preserve">Blossom &amp; Bloom </t>
  </si>
  <si>
    <t>Vicky Welsman-Millard - Senior Project Manager</t>
  </si>
  <si>
    <t>admin@blossomandbloom.org.uk</t>
  </si>
  <si>
    <t>76.5</t>
  </si>
  <si>
    <t>100704.68</t>
  </si>
  <si>
    <t>111203.74</t>
  </si>
  <si>
    <t>6.7</t>
  </si>
  <si>
    <t>Cadwyn Clwyd Cyf</t>
  </si>
  <si>
    <t>Lowri Owain, Company Manager</t>
  </si>
  <si>
    <t>lowri.owain@cadwynclwyd.co.uk</t>
  </si>
  <si>
    <t>543871.80</t>
  </si>
  <si>
    <t>604302.00</t>
  </si>
  <si>
    <t>Henriette Reinders, Programme Manager</t>
  </si>
  <si>
    <t>peter.grant@wsxenterprise.co.uk</t>
  </si>
  <si>
    <t>The IncuHive Group Ltd</t>
  </si>
  <si>
    <t>Andy Pringle, Business Support Manager</t>
  </si>
  <si>
    <t>andy.pringle@incuhive.co.uk</t>
  </si>
  <si>
    <t>526564</t>
  </si>
  <si>
    <t>CRF259561</t>
  </si>
  <si>
    <t>reading.gov.uk</t>
  </si>
  <si>
    <t>Reading Borough Council</t>
  </si>
  <si>
    <t>Reading UK CIC</t>
  </si>
  <si>
    <t>Sue Brackley, Economic Development Manager</t>
  </si>
  <si>
    <t>sue@livingreading.co.uk</t>
  </si>
  <si>
    <t>N / A</t>
  </si>
  <si>
    <t>Powered by People - A Digital Skills Approach for Prosperity</t>
  </si>
  <si>
    <t>660000</t>
  </si>
  <si>
    <t>Warwickshire County Council</t>
  </si>
  <si>
    <t>Guild Estate Endowment</t>
  </si>
  <si>
    <t>Sara Aspley CEO</t>
  </si>
  <si>
    <t>sara.aspley@stratfordtowntrust.co.uk</t>
  </si>
  <si>
    <t xml:space="preserve">A to B Creative co-working hub </t>
  </si>
  <si>
    <t>251936</t>
  </si>
  <si>
    <t>276936</t>
  </si>
  <si>
    <t>226760</t>
  </si>
  <si>
    <t>Catherine Marks, Programme Manager, Transforming Nuneaton</t>
  </si>
  <si>
    <t>catherinemarks@warwickshire.gov.uk</t>
  </si>
  <si>
    <t>233639</t>
  </si>
  <si>
    <t>Conwy County Borough Council – Economy and Culture</t>
  </si>
  <si>
    <t>Sarah Ecob – Head of Service, Economy and Culture</t>
  </si>
  <si>
    <t>Sarah.Ecob@conwy.gov.uk</t>
  </si>
  <si>
    <t xml:space="preserve">Creating opportunities for Culture-led renewal: Conwy Culture Strategy Development </t>
  </si>
  <si>
    <t>86</t>
  </si>
  <si>
    <t>210531.78</t>
  </si>
  <si>
    <t>215531.78</t>
  </si>
  <si>
    <t>Menai Science Park (M-SParc)</t>
  </si>
  <si>
    <t xml:space="preserve">Pryderi ap Rhisiart, Managing Director </t>
  </si>
  <si>
    <t>pryderi@m-sparc.com</t>
  </si>
  <si>
    <t>430000</t>
  </si>
  <si>
    <t>Conwy County Borough Council (CCBC)</t>
  </si>
  <si>
    <t>Amanda Ballance, Business Services Manager, Economic Development Section</t>
  </si>
  <si>
    <t>Amanda.ballance@conwy.gov.uk</t>
  </si>
  <si>
    <t>74000</t>
  </si>
  <si>
    <t>Huw McKee</t>
  </si>
  <si>
    <t>Neil Payne – IT Infrastructure &amp; Solutions Manager</t>
  </si>
  <si>
    <t>neil.payne@conwy.gov.uk</t>
  </si>
  <si>
    <t>45998</t>
  </si>
  <si>
    <t>£45,998</t>
  </si>
  <si>
    <t>Meira Woosnam, Rural Enabling Officer</t>
  </si>
  <si>
    <t>meira.woosnam@conwy.gov.uk</t>
  </si>
  <si>
    <t>75842</t>
  </si>
  <si>
    <t>£75,842.00</t>
  </si>
  <si>
    <t xml:space="preserve">Colin James-Davies: Growth Strategy Project Development Officer </t>
  </si>
  <si>
    <t>colin.james-davies@conwy.gov.uk</t>
  </si>
  <si>
    <t>49620</t>
  </si>
  <si>
    <t>Jon Merrick, Business and Enterprise Manager</t>
  </si>
  <si>
    <t>jon.merrick@conwy.gov.uk</t>
  </si>
  <si>
    <t>90000.</t>
  </si>
  <si>
    <t>Conwy County Borough Council – Social Care &amp; Education Service</t>
  </si>
  <si>
    <t>Dr Lowri Brown, Head of Service Education Services</t>
  </si>
  <si>
    <t>dr.lowri.brown@conwy.gov.uk</t>
  </si>
  <si>
    <t>263003.10</t>
  </si>
  <si>
    <t>263003.1</t>
  </si>
  <si>
    <t>Towyn &amp; Kinmel Bay Town Council</t>
  </si>
  <si>
    <t xml:space="preserve">Dylan Thomas, Town Clerk &amp; Finance Officer </t>
  </si>
  <si>
    <t>clerk@tkbtc.co.uk</t>
  </si>
  <si>
    <t>62262</t>
  </si>
  <si>
    <t>72262</t>
  </si>
  <si>
    <t>Conwy County Borough Council – Economy &amp; Culture</t>
  </si>
  <si>
    <t>Sarah Ecob – Head of Service (Economy &amp; Culture)</t>
  </si>
  <si>
    <t>sarah.ecob@conwy.gov.uk</t>
  </si>
  <si>
    <t>292035</t>
  </si>
  <si>
    <t>£317,035.00</t>
  </si>
  <si>
    <t>East Ayrshire Council</t>
  </si>
  <si>
    <t>New Cumnock Development Trust</t>
  </si>
  <si>
    <t>Sheena Boyd, Business and Development Manager</t>
  </si>
  <si>
    <t>sheena.ncdt@outlook.com</t>
  </si>
  <si>
    <t>73860</t>
  </si>
  <si>
    <t>9.3</t>
  </si>
  <si>
    <t>445327</t>
  </si>
  <si>
    <t>445327.08</t>
  </si>
  <si>
    <t>Active Communities Network</t>
  </si>
  <si>
    <t>Rachelle Mc Curry (Head of Programmes Belfast)</t>
  </si>
  <si>
    <t>rachelle@activecommunities.org.uk</t>
  </si>
  <si>
    <t xml:space="preserve">I.C.A.N. Project </t>
  </si>
  <si>
    <t>512580</t>
  </si>
  <si>
    <t>As noted in the box opposite</t>
  </si>
  <si>
    <t>Kevin Donaghy – Employability and Skills Officer</t>
  </si>
  <si>
    <t>DonaghyK@belfastcity.gov.uk</t>
  </si>
  <si>
    <t>120716</t>
  </si>
  <si>
    <t>Belfast Metropolitan College in partnership with all NI FE Colleges</t>
  </si>
  <si>
    <t>Siobhan Lyons - Head of Economic Development</t>
  </si>
  <si>
    <t>cedsi@belfastmet.ac.uk, slyons@belfastmet.ac.uk</t>
  </si>
  <si>
    <t>665446</t>
  </si>
  <si>
    <t>The Culture House Ltd</t>
  </si>
  <si>
    <t>Charlotte Bowen</t>
  </si>
  <si>
    <t>charlotte@theculturehouse.co.uk</t>
  </si>
  <si>
    <t>195000</t>
  </si>
  <si>
    <t>15600</t>
  </si>
  <si>
    <t xml:space="preserve">TEC Partnership - Grimsby Institute of Further and Higher Education </t>
  </si>
  <si>
    <t>Debra Gray – Principal and Deputy Chief Executive</t>
  </si>
  <si>
    <t>grayd@grimsby.ac.uk</t>
  </si>
  <si>
    <t xml:space="preserve">Digital Inclusion </t>
  </si>
  <si>
    <t>166183.45</t>
  </si>
  <si>
    <t>Northbank Forum for Voluntary Organisations Ltd (trading as Forum)</t>
  </si>
  <si>
    <t>Pippa Robson, Deputy Chief Officer</t>
  </si>
  <si>
    <t>pippa@nbforum.org.uk</t>
  </si>
  <si>
    <t>218425</t>
  </si>
  <si>
    <t>Community Press Office Ltd (TA CPO)</t>
  </si>
  <si>
    <t>Stephen Ryder, Managing Director</t>
  </si>
  <si>
    <t>stephen@mycpo.co.uk</t>
  </si>
  <si>
    <t>CPO &amp; CatZero – Inclusion into Employment Programme</t>
  </si>
  <si>
    <t>144058</t>
  </si>
  <si>
    <t>£226,758</t>
  </si>
  <si>
    <t>MODAL Training</t>
  </si>
  <si>
    <t>Hugh Callaway, Group Vice Principal Marketing &amp; Commercial Business</t>
  </si>
  <si>
    <t>callawayh@tecpartnership.ac.uk</t>
  </si>
  <si>
    <t>Keeping the wheels moving with  Training in the Logistics sector.</t>
  </si>
  <si>
    <t>214922</t>
  </si>
  <si>
    <t>Think Employment Ltd</t>
  </si>
  <si>
    <t>Richard Hallam</t>
  </si>
  <si>
    <t>Richard.Hallam@thinkemployment.com</t>
  </si>
  <si>
    <t xml:space="preserve">Reignite  </t>
  </si>
  <si>
    <t>199849.38</t>
  </si>
  <si>
    <t>£199,849.38</t>
  </si>
  <si>
    <t xml:space="preserve">Helen Norris, Programme Manager  </t>
  </si>
  <si>
    <t xml:space="preserve">helen.norris.@nelincs.gov.uk </t>
  </si>
  <si>
    <t xml:space="preserve">Smarter Energy North East Lincolnshire </t>
  </si>
  <si>
    <t>81.48</t>
  </si>
  <si>
    <t>9.35</t>
  </si>
  <si>
    <t>9.17</t>
  </si>
  <si>
    <t>299965.35</t>
  </si>
  <si>
    <t>Mentoring West Midlands</t>
  </si>
  <si>
    <t>Rachel Stokes, Operations Manager</t>
  </si>
  <si>
    <t>rachels@mentoringwestmidlands.co.uk</t>
  </si>
  <si>
    <t>149613.66</t>
  </si>
  <si>
    <t>149.613.66</t>
  </si>
  <si>
    <t>Navigo Health &amp; Social Care CIC</t>
  </si>
  <si>
    <t>Dr Gill Hobson, Business Development Manager</t>
  </si>
  <si>
    <t>gillian.hobson3@nhs.net</t>
  </si>
  <si>
    <t>Workwise  - Integrated Employability Support</t>
  </si>
  <si>
    <t>200554</t>
  </si>
  <si>
    <t>North East Lincolnshire Council Earning and Learning Team</t>
  </si>
  <si>
    <t>Hayley Gilham (Operational Manager Employability) and Wendy Trask (Operational Manager Employability), Earning &amp; Learning Team, North East Lincolnshire Council</t>
  </si>
  <si>
    <t>hayley.gilham@nelincs.gov.uk and wendy.trask@nelincs.gov.uk</t>
  </si>
  <si>
    <t>199986</t>
  </si>
  <si>
    <t>£199,986</t>
  </si>
  <si>
    <t>Armagh City, Banbridge and Craigavon Borough Council (ABC Council)</t>
  </si>
  <si>
    <t>Sarah-Jane Macdonald, Enterprise Development Manager</t>
  </si>
  <si>
    <t>SarahJane.Macdonald@armaghbanbridgecraigavon.gov.uk</t>
  </si>
  <si>
    <t>260635</t>
  </si>
  <si>
    <t>276535</t>
  </si>
  <si>
    <t>CRF644484</t>
  </si>
  <si>
    <t>ashestogold.uk</t>
  </si>
  <si>
    <t xml:space="preserve">Ashes To Gold </t>
  </si>
  <si>
    <t>Peter Finch , Project Manager</t>
  </si>
  <si>
    <t>peter@ashestogold.uk</t>
  </si>
  <si>
    <t>Ashes To Gold @ Moorbrook Fishery</t>
  </si>
  <si>
    <t>550106.73</t>
  </si>
  <si>
    <t>561106.73</t>
  </si>
  <si>
    <t>54514</t>
  </si>
  <si>
    <t>9.72%</t>
  </si>
  <si>
    <t>Brian Roche, Director of IT</t>
  </si>
  <si>
    <t>brian.roche@bca.aero</t>
  </si>
  <si>
    <t>198620</t>
  </si>
  <si>
    <t>Business in the Community NI (BITC NI)</t>
  </si>
  <si>
    <t>Claire Gordon, Director, Education and Jobs</t>
  </si>
  <si>
    <t xml:space="preserve">clairel.gordon@bitcni.org.uk </t>
  </si>
  <si>
    <t>229,791.63</t>
  </si>
  <si>
    <t>Linking Generations Northern Ireland (part of the Beth Johnson Foundation)</t>
  </si>
  <si>
    <t>Vicki Titterington: LGNI Manager</t>
  </si>
  <si>
    <t>vicki.titterington@bjf.org.uk</t>
  </si>
  <si>
    <t xml:space="preserve">Intergenerational Champions </t>
  </si>
  <si>
    <t>89665</t>
  </si>
  <si>
    <t>Bryson Care</t>
  </si>
  <si>
    <t>Steven Kelly, Development Manager</t>
  </si>
  <si>
    <t>skelly@brysongroup.org</t>
  </si>
  <si>
    <t>563197.97</t>
  </si>
  <si>
    <t>Co-operation Ireland</t>
  </si>
  <si>
    <t>Anthony Quinn, Director of Business and Strategy</t>
  </si>
  <si>
    <t>aquinn@cooperationireland.org</t>
  </si>
  <si>
    <t>500695</t>
  </si>
  <si>
    <t>Department of Agriculture Environment and Rural Affairs</t>
  </si>
  <si>
    <t>Gareth Evans, Assistant Director of Rural Affairs</t>
  </si>
  <si>
    <t>gareth.evans@daera-ni.gov.uk</t>
  </si>
  <si>
    <t>510000</t>
  </si>
  <si>
    <t>EastSide Partnership</t>
  </si>
  <si>
    <t>Michele Bryans Assistant CEO</t>
  </si>
  <si>
    <t>michele@eastsidepartnership.com</t>
  </si>
  <si>
    <t xml:space="preserve">
60000</t>
  </si>
  <si>
    <t>Hosford Homelessness Services, East Belfast Mission partnered with Street Soccer NI</t>
  </si>
  <si>
    <t>Aidan Byrne, Hosford Homelessness Service Manager, East Belfast Mission</t>
  </si>
  <si>
    <t>aidan.byrne@ebm.org.uk</t>
  </si>
  <si>
    <t>335849.92</t>
  </si>
  <si>
    <t>£335,849.92</t>
  </si>
  <si>
    <t>33484.99</t>
  </si>
  <si>
    <t xml:space="preserve">10%
</t>
  </si>
  <si>
    <t>Turas, The Irish Language Project of East Belfast Mission</t>
  </si>
  <si>
    <t xml:space="preserve">Linda Ervine, Oifigeach Forbartha Gaeilge / Irish Language Development Officer </t>
  </si>
  <si>
    <t>linda.ervine@ebm.org.uk       </t>
  </si>
  <si>
    <t>Con O’Neill Community &amp; Toursim Project and Feasibility Study</t>
  </si>
  <si>
    <t>365676.05</t>
  </si>
  <si>
    <t>35104.90</t>
  </si>
  <si>
    <t>9.6%</t>
  </si>
  <si>
    <t xml:space="preserve">Extern Northern Ireland </t>
  </si>
  <si>
    <t xml:space="preserve">Maureen Coogan </t>
  </si>
  <si>
    <t xml:space="preserve">                     Maureen.Coogan@extern.org</t>
  </si>
  <si>
    <t>337861.02</t>
  </si>
  <si>
    <t>337,861.02</t>
  </si>
  <si>
    <t>CRF570949</t>
  </si>
  <si>
    <t>Castlewellan and Annsborough Angling Club</t>
  </si>
  <si>
    <t>Secretary</t>
  </si>
  <si>
    <t>kenneth.pressagh@btinternet.com</t>
  </si>
  <si>
    <t>Replacement Boat</t>
  </si>
  <si>
    <t>Groundwork Northern Ireland</t>
  </si>
  <si>
    <t>Joyce Savage, Funding Lead</t>
  </si>
  <si>
    <t>joycesavage@groundworkni.co.uk</t>
  </si>
  <si>
    <t>474077</t>
  </si>
  <si>
    <t>CRF938682</t>
  </si>
  <si>
    <t>growtheglens.org</t>
  </si>
  <si>
    <t>Grow the Glens Community Interest Company</t>
  </si>
  <si>
    <t>Andrew McAlister Funding Officer</t>
  </si>
  <si>
    <t>andrew@glenaan.com</t>
  </si>
  <si>
    <t>Grow the Glens Digital and Enterprise Hubs</t>
  </si>
  <si>
    <t>424000</t>
  </si>
  <si>
    <t>42000</t>
  </si>
  <si>
    <t>CRF858873</t>
  </si>
  <si>
    <t>investni.com</t>
  </si>
  <si>
    <t>Invest Northern Ireland</t>
  </si>
  <si>
    <t>Paul Taylor, R&amp;D Budget and Compliance Manager</t>
  </si>
  <si>
    <t>paul.taylor@investni.com</t>
  </si>
  <si>
    <t>Grant for Research and Development</t>
  </si>
  <si>
    <t>2510000</t>
  </si>
  <si>
    <t>CRF487195</t>
  </si>
  <si>
    <t>£5k Innovation Voucher scheme</t>
  </si>
  <si>
    <t>Leonard Cheshire</t>
  </si>
  <si>
    <t xml:space="preserve">Rebecca Brown, UK Trust Manager </t>
  </si>
  <si>
    <t>rebecca.brown@leonardcheshire.org</t>
  </si>
  <si>
    <t>517495</t>
  </si>
  <si>
    <t>Lough Neagh Partnership Ltd</t>
  </si>
  <si>
    <t xml:space="preserve">Dr William Burke – LPS Manager </t>
  </si>
  <si>
    <t xml:space="preserve">William.Burke@loughneaghpartnership.org </t>
  </si>
  <si>
    <t>210170</t>
  </si>
  <si>
    <t>2100170</t>
  </si>
  <si>
    <t>The National Trust, South Down Property Group, Northern Ireland</t>
  </si>
  <si>
    <t>Mariclare Gallagher, Grants Consultant</t>
  </si>
  <si>
    <t>Mariclare.gallagher@nationaltrust.org.uk</t>
  </si>
  <si>
    <t>235779.6</t>
  </si>
  <si>
    <t>The National Trust, Belfast Property Group</t>
  </si>
  <si>
    <t>Joshua Watts, General Manager, Belfast Property Group</t>
  </si>
  <si>
    <t xml:space="preserve">Joshua.Watts@nationaltrust.org.uk </t>
  </si>
  <si>
    <t>The National Trust, Northern Ireland, North Coast</t>
  </si>
  <si>
    <t>Emma Cunningham</t>
  </si>
  <si>
    <t>Emma.Cunningham@nationaltrust.org.uk</t>
  </si>
  <si>
    <t>247578</t>
  </si>
  <si>
    <t>253578</t>
  </si>
  <si>
    <t>Network Personnel Ltd</t>
  </si>
  <si>
    <t>Alex McKee, Operations Manager</t>
  </si>
  <si>
    <t>Alex.McKee@networkpersonnel.org.uk</t>
  </si>
  <si>
    <t>192873</t>
  </si>
  <si>
    <t>The Prince’s Trust Northern Ireland (NI)</t>
  </si>
  <si>
    <t>Orla Major, NI Public Sector Partnerships Manager</t>
  </si>
  <si>
    <t>orla.major@princes-trust.org.uk</t>
  </si>
  <si>
    <t>32926.91</t>
  </si>
  <si>
    <t xml:space="preserve">Queen’s University Belfast </t>
  </si>
  <si>
    <t xml:space="preserve">Dr Peter Martin – Director of the Polymer Processing Research Centre in the School of Mechanical &amp; Aerospace Engineering </t>
  </si>
  <si>
    <t xml:space="preserve">p.j.martin@qub.ac.uk </t>
  </si>
  <si>
    <t>474918</t>
  </si>
  <si>
    <t>Queens University Belfast</t>
  </si>
  <si>
    <t>Colm Higgins, Head of Northern Ireland technology Centre</t>
  </si>
  <si>
    <t>c.j.higgins@qub.ac.uk</t>
  </si>
  <si>
    <t>567144</t>
  </si>
  <si>
    <t>Rural Area Partnership in Derry (RAPID) Ltd</t>
  </si>
  <si>
    <t>Philip O’Kane, Manager</t>
  </si>
  <si>
    <t>philip@rapidni.com</t>
  </si>
  <si>
    <t>449853</t>
  </si>
  <si>
    <t>484853</t>
  </si>
  <si>
    <t>4848.53</t>
  </si>
  <si>
    <t>1%</t>
  </si>
  <si>
    <t>RNIB NI</t>
  </si>
  <si>
    <t>Anne Cahill</t>
  </si>
  <si>
    <t>anne.cahill@rnib.org.uk</t>
  </si>
  <si>
    <t>91593</t>
  </si>
  <si>
    <t>106183</t>
  </si>
  <si>
    <t>Rural Action</t>
  </si>
  <si>
    <t>Teresa Canavan, Chief Executive</t>
  </si>
  <si>
    <t>teresa@ruralaction.co</t>
  </si>
  <si>
    <t>271690</t>
  </si>
  <si>
    <t>Heather Mckee</t>
  </si>
  <si>
    <t>Director of Strategic Planning, Quality and Support</t>
  </si>
  <si>
    <t>hmckee@serc.ac.uk</t>
  </si>
  <si>
    <t>DOWNPATRICK HOLISTIC HEALTH AND WELLBEING ENTREPRENEUR &amp; EDUCATION HUB</t>
  </si>
  <si>
    <t>72.1</t>
  </si>
  <si>
    <t>27.9</t>
  </si>
  <si>
    <t>628488</t>
  </si>
  <si>
    <t>9.06%</t>
  </si>
  <si>
    <t>South Eastern Regional College (SERC)</t>
  </si>
  <si>
    <t>Elaine Flynn, Commercial Contracts Manager</t>
  </si>
  <si>
    <t>eflynn@serc.ac.uk</t>
  </si>
  <si>
    <t>642506</t>
  </si>
  <si>
    <t>Specialisterne NI CIC</t>
  </si>
  <si>
    <t>Sharon Didrichsen Managing Director</t>
  </si>
  <si>
    <t>sharond@specialisterne.com</t>
  </si>
  <si>
    <t>72501</t>
  </si>
  <si>
    <t>2.06%</t>
  </si>
  <si>
    <t xml:space="preserve">Springvale Training Limited </t>
  </si>
  <si>
    <t>Ryan Connor, Director</t>
  </si>
  <si>
    <t>donalmckinney@usdt.co.uk</t>
  </si>
  <si>
    <t>3114432</t>
  </si>
  <si>
    <t>Upper Springfield Development Trust Ltd</t>
  </si>
  <si>
    <t xml:space="preserve">Rosemary McCusker, Programme Manager </t>
  </si>
  <si>
    <t>r.mccusker@usdt.co.uk</t>
  </si>
  <si>
    <t>519199.33</t>
  </si>
  <si>
    <t>519199.3</t>
  </si>
  <si>
    <t>Enterprise South West</t>
  </si>
  <si>
    <t>Ges Green - Operations Manager</t>
  </si>
  <si>
    <t>ges.green@tda.uk.net</t>
  </si>
  <si>
    <t>93291.50</t>
  </si>
  <si>
    <t>£93,291.50</t>
  </si>
  <si>
    <t>Melanie Border, Geopark Coordinator</t>
  </si>
  <si>
    <t>m.border@englishrivierageopark.org.uk</t>
  </si>
  <si>
    <t>148000</t>
  </si>
  <si>
    <t>Julie Bose</t>
  </si>
  <si>
    <t>Julie Bose, Director: Imagine – Torbay Multicultural Group CIC</t>
  </si>
  <si>
    <t>juliebose26@gmail.com</t>
  </si>
  <si>
    <t>112000</t>
  </si>
  <si>
    <t>3360</t>
  </si>
  <si>
    <t>3%</t>
  </si>
  <si>
    <t>I Can Do That! CIC</t>
  </si>
  <si>
    <t>Amanda Moss Director</t>
  </si>
  <si>
    <t>amanda@icandothat.co</t>
  </si>
  <si>
    <t>139130.06</t>
  </si>
  <si>
    <t>South Devon College</t>
  </si>
  <si>
    <t>Richard Stratford – Head of Projects and Partnerships</t>
  </si>
  <si>
    <t>richardstratford@southdevon.ac.uk</t>
  </si>
  <si>
    <t>290900</t>
  </si>
  <si>
    <t>335900</t>
  </si>
  <si>
    <t>Training for Women Network Ltd</t>
  </si>
  <si>
    <t>Norma Shearer, MBE, Chief Executive Officer</t>
  </si>
  <si>
    <t>norma@twnonline.com</t>
  </si>
  <si>
    <t>1250560</t>
  </si>
  <si>
    <t>1275560</t>
  </si>
  <si>
    <t>21684.52</t>
  </si>
  <si>
    <t>1.7%</t>
  </si>
  <si>
    <t>Fáilte Feirste Thiar</t>
  </si>
  <si>
    <t>Harry Connolly</t>
  </si>
  <si>
    <t>harry@visitwestbelfast.com</t>
  </si>
  <si>
    <t>School for Social Entrepreneurs in the Midlands (SSEM)</t>
  </si>
  <si>
    <t>Charles Rapson, Midlands Regional Director</t>
  </si>
  <si>
    <t>Charles.Rapson.bl@sse.org.uk</t>
  </si>
  <si>
    <t>526675.25</t>
  </si>
  <si>
    <t>2996782.17</t>
  </si>
  <si>
    <t>5.69</t>
  </si>
  <si>
    <t>University of Birmingham</t>
  </si>
  <si>
    <t>Rooqia Malik, Head of Strategic Projects and Partnerships</t>
  </si>
  <si>
    <t>R.MALIK@bham.ac.uk</t>
  </si>
  <si>
    <t>4E’s 4 EB; An Energy, Enterprise, Employment, Education and Skills Partnership and Prospectus for East Birmingham’s Net Zero Carbon Pathway.</t>
  </si>
  <si>
    <t>523000</t>
  </si>
  <si>
    <t>1153000</t>
  </si>
  <si>
    <t>r.malik@bham.ac.uk</t>
  </si>
  <si>
    <t>Advanced Transport &amp; Infrastructure Growth Accelerator  (ATIGA)</t>
  </si>
  <si>
    <t>432110</t>
  </si>
  <si>
    <t>Chance Heritage Trust Ltd</t>
  </si>
  <si>
    <t>Mark Davies Director</t>
  </si>
  <si>
    <t>mark.davies@chanceht.org</t>
  </si>
  <si>
    <t>586212</t>
  </si>
  <si>
    <t>Black Country Healthcare NHS Foundation Trust</t>
  </si>
  <si>
    <t>Vicky Harris, Employment &amp; Recovery Programme Manager</t>
  </si>
  <si>
    <t>bchft.business@nhs.net</t>
  </si>
  <si>
    <t>CHACE Project – Choosing Health And Care as Employment</t>
  </si>
  <si>
    <t>913095.93</t>
  </si>
  <si>
    <t>AberInnovation</t>
  </si>
  <si>
    <t>Dr Rhian Hayward MBE, Chief Executive Officer, AberInnovation</t>
  </si>
  <si>
    <t>441500</t>
  </si>
  <si>
    <t>481500</t>
  </si>
  <si>
    <t>TirCoed</t>
  </si>
  <si>
    <t>Teresa Walters, Development Director</t>
  </si>
  <si>
    <t>datblygu.development@tircoed.org.uk</t>
  </si>
  <si>
    <t>166923</t>
  </si>
  <si>
    <t>4.29</t>
  </si>
  <si>
    <t xml:space="preserve">Gethin Jones – Corporate Manager Support and Prevention  </t>
  </si>
  <si>
    <t>Gethin.Jones@ceredigin.gov.uk</t>
  </si>
  <si>
    <t xml:space="preserve">Rural Community Engagement and Outreach Project  </t>
  </si>
  <si>
    <t>Karen Bellis, Manager Community Benefits Hub</t>
  </si>
  <si>
    <t>Karen.Bellis@denbighshire.gov.uk</t>
  </si>
  <si>
    <t>111164</t>
  </si>
  <si>
    <t xml:space="preserve">  49 – Centre for Social Innovation CIC </t>
  </si>
  <si>
    <t>Paul Sherry - CEO</t>
  </si>
  <si>
    <t>paul@fiftyminusone.com</t>
  </si>
  <si>
    <t>49³</t>
  </si>
  <si>
    <t>129045</t>
  </si>
  <si>
    <t>£129,045 (+ £45k ‘match-up’ funding from 49 will be delivered towards the end of pilot and on into commercialisation and follow-on investment).£</t>
  </si>
  <si>
    <t xml:space="preserve">Winchester City Council </t>
  </si>
  <si>
    <t>Susan Robbins, Corporate Head of Economy &amp; Community</t>
  </si>
  <si>
    <t>srobbins@winchester.gov.uk</t>
  </si>
  <si>
    <t>322500</t>
  </si>
  <si>
    <t xml:space="preserve">Chitra Nadarajah – Strategic Manager Climate Change </t>
  </si>
  <si>
    <t>chitra.nadarajah@hants.gov.uk</t>
  </si>
  <si>
    <t>12.5</t>
  </si>
  <si>
    <t>62.5</t>
  </si>
  <si>
    <t>205750</t>
  </si>
  <si>
    <t>207750</t>
  </si>
  <si>
    <t>Hampshire Cultural Trust</t>
  </si>
  <si>
    <t>Rebekah Jeffery, Head of Culture Hubs</t>
  </si>
  <si>
    <t>rebekah.jeffery@hampshireculturaltrust.org.uk</t>
  </si>
  <si>
    <t>486490</t>
  </si>
  <si>
    <t>£509,990</t>
  </si>
  <si>
    <t>Tourism South East</t>
  </si>
  <si>
    <t>Fran Downton</t>
  </si>
  <si>
    <t>fdownton@tourismse.com</t>
  </si>
  <si>
    <t>Mind the Gap: up-skilling businesses and people to maximise productivity in The Solent’s visitor economy.</t>
  </si>
  <si>
    <t>591638.17</t>
  </si>
  <si>
    <t>hvoss (Herefordshire Voluntary Organisations Support Service)</t>
  </si>
  <si>
    <t>Will Lindesay, hvoss Chief Executive</t>
  </si>
  <si>
    <t>will.lindesay@hvoss.org.uk</t>
  </si>
  <si>
    <t>628224</t>
  </si>
  <si>
    <t>New Model Institute for Technology and Engineering (NMITE)</t>
  </si>
  <si>
    <t>Professor Robert Hairstans CATT Director</t>
  </si>
  <si>
    <t>robert.hairstans@nmite.ac.uk</t>
  </si>
  <si>
    <t>1074071</t>
  </si>
  <si>
    <t>6.5</t>
  </si>
  <si>
    <t>Golden Vallley Action Group CIC</t>
  </si>
  <si>
    <t>Charlie Westhead, Director</t>
  </si>
  <si>
    <t>charliewesthead@intamail.com</t>
  </si>
  <si>
    <t>36172.80</t>
  </si>
  <si>
    <t>£38,172.80</t>
  </si>
  <si>
    <t>228285</t>
  </si>
  <si>
    <t>Dot Ferguson</t>
  </si>
  <si>
    <t>dot.ferguson@highland.gov.uk</t>
  </si>
  <si>
    <t xml:space="preserve">Women’s focussed Incubator for Ambitious Entrepreneurs in The Highlands. </t>
  </si>
  <si>
    <t>Moray Council</t>
  </si>
  <si>
    <t>tsiMORAY</t>
  </si>
  <si>
    <t>Fabio Villani - Leadership Team Member</t>
  </si>
  <si>
    <t>fabio@tsimoray.org.uk</t>
  </si>
  <si>
    <t>423000</t>
  </si>
  <si>
    <t>463000</t>
  </si>
  <si>
    <t>Tomintoul and Glenlivet Development Trust</t>
  </si>
  <si>
    <t>Oliver Giles Development Manager</t>
  </si>
  <si>
    <t>oliver@tgdt.org.uk</t>
  </si>
  <si>
    <t>154790</t>
  </si>
  <si>
    <t>179790</t>
  </si>
  <si>
    <t>Visit East of England with Norfolk County Council</t>
  </si>
  <si>
    <t>Pete Waters, Executive Director, VEE</t>
  </si>
  <si>
    <t>pete@visiteastofengland.com</t>
  </si>
  <si>
    <t>1299000</t>
  </si>
  <si>
    <t>Renfrewshire Council</t>
  </si>
  <si>
    <t>700000</t>
  </si>
  <si>
    <t>Scottish Borders Council</t>
  </si>
  <si>
    <t>Newcastleton &amp; District Community Trust</t>
  </si>
  <si>
    <t>Barbara Elborn, Director</t>
  </si>
  <si>
    <t>barbara.elborn@newcastletoncommunitytrust.co.uk</t>
  </si>
  <si>
    <t>88960</t>
  </si>
  <si>
    <t>101660</t>
  </si>
  <si>
    <t>The Southern Uplands Partnership Services Ltd</t>
  </si>
  <si>
    <t>Pip Tabor, Manager</t>
  </si>
  <si>
    <t>piptabor@sup.org.uk</t>
  </si>
  <si>
    <t>56000</t>
  </si>
  <si>
    <t>Borders College</t>
  </si>
  <si>
    <t>David McArthur - Executive Director Enterprise &amp; Business Innovation</t>
  </si>
  <si>
    <t>dmcarthur@borderscollege.ac.uk</t>
  </si>
  <si>
    <t>374334</t>
  </si>
  <si>
    <t>Catalyst Support</t>
  </si>
  <si>
    <t>Anthony Aralepo. Project and Strategy Manager</t>
  </si>
  <si>
    <t>anthony.aralepo@catalystsupport.org.ukf</t>
  </si>
  <si>
    <t>SURREY COUNTY COUNCIL</t>
  </si>
  <si>
    <t>Rebecca Brooker, Communities and Prevention Lead</t>
  </si>
  <si>
    <t>Rebecca.brooker@surreycc.gov.uk</t>
  </si>
  <si>
    <t>Patricia Huertas, Economy Lead</t>
  </si>
  <si>
    <t>patricia.huertas@surreycc.gov.uk</t>
  </si>
  <si>
    <t>349000</t>
  </si>
  <si>
    <t>30225</t>
  </si>
  <si>
    <t>7.5%</t>
  </si>
  <si>
    <t>CRF936537</t>
  </si>
  <si>
    <t>Neill Ghosh (project name: The Sloth)</t>
  </si>
  <si>
    <t>Neill Ghosh, Founder &amp; Director</t>
  </si>
  <si>
    <t>neillghosh@gmail.com</t>
  </si>
  <si>
    <t>The Sloth</t>
  </si>
  <si>
    <t>350,000</t>
  </si>
  <si>
    <t>50%</t>
  </si>
  <si>
    <t>Eat That Frog CIC</t>
  </si>
  <si>
    <t xml:space="preserve">Hannah Rendle – Operations Manager </t>
  </si>
  <si>
    <t>hannah.rendle@eatthatfrog.ac.uk</t>
  </si>
  <si>
    <t>151441</t>
  </si>
  <si>
    <t>£151,441</t>
  </si>
  <si>
    <t>19687.33</t>
  </si>
  <si>
    <t>13%</t>
  </si>
  <si>
    <t>PET-Xi Training Limited</t>
  </si>
  <si>
    <t>Simon Fitzgerald Head of Funding</t>
  </si>
  <si>
    <t>sfitzgerald@pet-xitraining.co.uk</t>
  </si>
  <si>
    <t>Coventry &amp; Warwickshire Reinvestment Trust Ltd</t>
  </si>
  <si>
    <t>Leah Blocksidge - Head of Programmes</t>
  </si>
  <si>
    <t>leah.blocksidge@cwrt.uk.com</t>
  </si>
  <si>
    <t>106757</t>
  </si>
  <si>
    <t>116757</t>
  </si>
  <si>
    <t>Fay Winterburn - Lead Commissioner (Employability and Skills)</t>
  </si>
  <si>
    <t>faywinterburn@warwickshire.gov.uk</t>
  </si>
  <si>
    <t>1093000</t>
  </si>
  <si>
    <t>1368000</t>
  </si>
  <si>
    <t>West Lothian Council</t>
  </si>
  <si>
    <t xml:space="preserve">West Lothian Council </t>
  </si>
  <si>
    <t xml:space="preserve">Alice Mitchell, Economic Development and Regeneration </t>
  </si>
  <si>
    <t>alice.mitchell@westlothian.gov.uk</t>
  </si>
  <si>
    <t>2291100</t>
  </si>
  <si>
    <t>2803600</t>
  </si>
  <si>
    <t>280360</t>
  </si>
  <si>
    <t>Wrexham County Borough Council</t>
  </si>
  <si>
    <t>Dragon Dinners Ltd</t>
  </si>
  <si>
    <t xml:space="preserve">Nicola Charles-Paget / Director/Manager </t>
  </si>
  <si>
    <t>dragondinners@gmail.com</t>
  </si>
  <si>
    <t>55.3</t>
  </si>
  <si>
    <t>39.5</t>
  </si>
  <si>
    <t>75020</t>
  </si>
  <si>
    <t>21.4%</t>
  </si>
  <si>
    <t xml:space="preserve">Wrexham County Borough Council - Housing &amp; Economy </t>
  </si>
  <si>
    <t xml:space="preserve">Leanne Taylor,. Physical Regeneration Project Manager </t>
  </si>
  <si>
    <t>leanne.taylor@wrexham.gov.uk</t>
  </si>
  <si>
    <t xml:space="preserve">Wrexham County Bourough Council Social Care Department </t>
  </si>
  <si>
    <t>Steve Latham-White, Commissioning and Planning Officer</t>
  </si>
  <si>
    <t>steve.latham-white@wrexham.gov.uk</t>
  </si>
  <si>
    <t xml:space="preserve">Wrexham Domiciliary Care Market Analysis and Options Appraisal </t>
  </si>
  <si>
    <t>City of York Council</t>
  </si>
  <si>
    <t>Robert Bosch UK Holdings Limited</t>
  </si>
  <si>
    <t>Julie Passey, Business Development Manager</t>
  </si>
  <si>
    <t>julie.passey@uk.bosch.com</t>
  </si>
  <si>
    <t>503466</t>
  </si>
  <si>
    <t>658816</t>
  </si>
  <si>
    <t>York Archaeological Trust</t>
  </si>
  <si>
    <t>Sarah Maltby – Director of Attractions</t>
  </si>
  <si>
    <t>smaltby@yorkat.co.uk</t>
  </si>
  <si>
    <t>119728</t>
  </si>
  <si>
    <t>136728</t>
  </si>
  <si>
    <t>Welcome to Yorkshire</t>
  </si>
  <si>
    <t>James Mackenzie, Director of Strategic Delivery</t>
  </si>
  <si>
    <t>jmackenzie@yorkshire.com</t>
  </si>
  <si>
    <t>111952</t>
  </si>
  <si>
    <t>Bruce Davidson, Project Manager:East Ayrshire Woodlands</t>
  </si>
  <si>
    <t>bruce.davidson@east-ayrshire.gov.uk</t>
  </si>
  <si>
    <t>291720</t>
  </si>
  <si>
    <t>12390</t>
  </si>
  <si>
    <t>3.5</t>
  </si>
  <si>
    <t>Exemplas Limited</t>
  </si>
  <si>
    <t>Sian Ryan, Head of Service</t>
  </si>
  <si>
    <t>sianr@exemplas.com</t>
  </si>
  <si>
    <t>616423</t>
  </si>
  <si>
    <t>Less than 1</t>
  </si>
  <si>
    <t>Hull City Council</t>
  </si>
  <si>
    <t>Probe (Hull) Limited</t>
  </si>
  <si>
    <t>Sue Balthazar, General Manager</t>
  </si>
  <si>
    <t>Sue.balthazar@employmenthouse.org</t>
  </si>
  <si>
    <t>136135</t>
  </si>
  <si>
    <t>Inverclyde Council</t>
  </si>
  <si>
    <t>Dougie Smith, MCMC Development Officer</t>
  </si>
  <si>
    <t>Dougie.smith@inverclyde.gov.uk</t>
  </si>
  <si>
    <t>Thea Croxall - Adult Learning &amp; Skills Manager</t>
  </si>
  <si>
    <t>thea.croxall@lincolnshire.gov.uk</t>
  </si>
  <si>
    <t>1362000</t>
  </si>
  <si>
    <t>1771333</t>
  </si>
  <si>
    <t>7.9%</t>
  </si>
  <si>
    <t>Dan Clayton - Sustainability Manager</t>
  </si>
  <si>
    <t>dan.clayton@lincolnshire.gov.uk</t>
  </si>
  <si>
    <t>1350500</t>
  </si>
  <si>
    <t>2618500</t>
  </si>
  <si>
    <t>9.5%</t>
  </si>
  <si>
    <t>Lincoln Business Improvement Group (Lincoln BIG) in partnership with Lincolnshire Coastal Destination BID</t>
  </si>
  <si>
    <t>Sue Bell, Project Consultant, Lincoln BIG</t>
  </si>
  <si>
    <t>sue.bell@lincolnbig.co.uk</t>
  </si>
  <si>
    <t>532250</t>
  </si>
  <si>
    <t>662250</t>
  </si>
  <si>
    <t>Notts and Lincs Credit Union</t>
  </si>
  <si>
    <t>Jason Griffith, Operations Manager</t>
  </si>
  <si>
    <t>JasonGriffith@nottsandlincscu.co.uk</t>
  </si>
  <si>
    <t>130100</t>
  </si>
  <si>
    <t>University of Lincoln</t>
  </si>
  <si>
    <t>Sukhy Johal MBE Director of the University of Lincoln's Centre for Culture and Creativity</t>
  </si>
  <si>
    <t>sjohal@lincoln.ac.uk</t>
  </si>
  <si>
    <t>483470</t>
  </si>
  <si>
    <t>529739</t>
  </si>
  <si>
    <t>9.4</t>
  </si>
  <si>
    <t>Urban Challenge Ltd (t/a Voluntary Centre Services)</t>
  </si>
  <si>
    <t>Benjamin Rollett, Chief Executive</t>
  </si>
  <si>
    <t>ben@voluntarycentreservices.org.uk</t>
  </si>
  <si>
    <t>581920</t>
  </si>
  <si>
    <t>581.920</t>
  </si>
  <si>
    <t>Liverpool City Region Combined Authority</t>
  </si>
  <si>
    <t>St Helens Chamber</t>
  </si>
  <si>
    <t>Rachel Collins, Head of Business Services</t>
  </si>
  <si>
    <t>Rachel.collins@sthelenschamber.com</t>
  </si>
  <si>
    <t>719719</t>
  </si>
  <si>
    <t>808619</t>
  </si>
  <si>
    <t>7.1</t>
  </si>
  <si>
    <t>Liverpool Irish Festival</t>
  </si>
  <si>
    <t>Emma Smith</t>
  </si>
  <si>
    <t>emma@liverpoolirishfestival.com</t>
  </si>
  <si>
    <t>672666</t>
  </si>
  <si>
    <t>St Helens Council</t>
  </si>
  <si>
    <t>Steven Berlyne, Head of Economy</t>
  </si>
  <si>
    <t>stevenberlyne@sthelens.gov.uk</t>
  </si>
  <si>
    <t>765980</t>
  </si>
  <si>
    <t>840980</t>
  </si>
  <si>
    <t>Knowsley Youth Mutual - trading as Vibe</t>
  </si>
  <si>
    <t>Brian Rodgers - Business Development Manager</t>
  </si>
  <si>
    <t>brian.rodgers@vibeuk.org</t>
  </si>
  <si>
    <t>475047.79</t>
  </si>
  <si>
    <t>475,047.79</t>
  </si>
  <si>
    <t>North West Skills Academy Limited</t>
  </si>
  <si>
    <t>Jan Pennington, Chief Operation Officer</t>
  </si>
  <si>
    <t>janpennington@nwskillsacademy.co.uk</t>
  </si>
  <si>
    <t>2,120,000</t>
  </si>
  <si>
    <t>The Mix Crosby CIC</t>
  </si>
  <si>
    <t>Mel James-Henry, Director</t>
  </si>
  <si>
    <t>mel.james-henry@themixcrosby.com</t>
  </si>
  <si>
    <t>165061</t>
  </si>
  <si>
    <t>3301.22</t>
  </si>
  <si>
    <t>Kickstart2Employment Limited</t>
  </si>
  <si>
    <t>Roy Williams - Managing Director</t>
  </si>
  <si>
    <t>roy.williams@genesis-jobs.co.uk</t>
  </si>
  <si>
    <t>640274.40</t>
  </si>
  <si>
    <t xml:space="preserve">640274.40
</t>
  </si>
  <si>
    <t>Women's Technology Training Limited</t>
  </si>
  <si>
    <t>Lisa Mariah, Director of Digital and Entrepreneurship &amp; Head of SSE North West</t>
  </si>
  <si>
    <t>lisamariah@blackburnehouse.co.uk</t>
  </si>
  <si>
    <t>513379.59</t>
  </si>
  <si>
    <t>Groundwork Cheshire Lancashire &amp; Merseyside (on behalf of the Lower Mersey Catchment Partnership)</t>
  </si>
  <si>
    <t>Andrew Darron - Chief Executive</t>
  </si>
  <si>
    <t>andrew.darron@groundwork.org.uk</t>
  </si>
  <si>
    <t>498147</t>
  </si>
  <si>
    <t>568477</t>
  </si>
  <si>
    <t>604418</t>
  </si>
  <si>
    <t>673318</t>
  </si>
  <si>
    <t>Liverpool Charity and Voluntary Services (LCVS)</t>
  </si>
  <si>
    <t>Clare White, Chief Executive Officer</t>
  </si>
  <si>
    <t>Clare.White@lcvs.org.uk</t>
  </si>
  <si>
    <t>497019.64</t>
  </si>
  <si>
    <t>597019.64</t>
  </si>
  <si>
    <t>Wirral Metropolitan College</t>
  </si>
  <si>
    <t>Michael Norton, Deputy Principal</t>
  </si>
  <si>
    <t>michael.norton@wmc.ac.uk</t>
  </si>
  <si>
    <t>33.4</t>
  </si>
  <si>
    <t>500280</t>
  </si>
  <si>
    <t>Vanda de Freitas, Head of Work and Health Programmes</t>
  </si>
  <si>
    <t>vanda.defreitas@blackpool.gov.uk</t>
  </si>
  <si>
    <t>443824</t>
  </si>
  <si>
    <t>INSPIRA</t>
  </si>
  <si>
    <t>Daniel Carter, Development Manager</t>
  </si>
  <si>
    <t>daniel.carter@inspira.org.uk</t>
  </si>
  <si>
    <t>125628</t>
  </si>
  <si>
    <t>1.5%</t>
  </si>
  <si>
    <t>Blackpool Citizens Advice Bureau</t>
  </si>
  <si>
    <t>Tracy Hopkins - CEO</t>
  </si>
  <si>
    <t>tracy.hopkins@blackpoolcab.org.uk</t>
  </si>
  <si>
    <t>504744</t>
  </si>
  <si>
    <t>London Borough of Newham</t>
  </si>
  <si>
    <t>Emma Bullivant, Regeneration Manager</t>
  </si>
  <si>
    <t>emma.bullivant@newham.gov.uk</t>
  </si>
  <si>
    <t>Mid &amp; East Antrim Borough Council</t>
  </si>
  <si>
    <t>Karen Hastings, Investment  and Place Manager</t>
  </si>
  <si>
    <t>Karen.Hastings@midandeastantrim.gov.uk</t>
  </si>
  <si>
    <t>Pilot  H2  Training  Academy</t>
  </si>
  <si>
    <t>511329.91</t>
  </si>
  <si>
    <t>34%</t>
  </si>
  <si>
    <t>The Biorenewables Development Centre</t>
  </si>
  <si>
    <t>Joe Ross, Director</t>
  </si>
  <si>
    <t>joe.ross@york.ac.uk</t>
  </si>
  <si>
    <t>480000</t>
  </si>
  <si>
    <t>280000</t>
  </si>
  <si>
    <t>National Museums Northern Ireland</t>
  </si>
  <si>
    <t>Aaron Ward, Head of Audience Development</t>
  </si>
  <si>
    <t>aaron.ward@nmni.com</t>
  </si>
  <si>
    <t>222200</t>
  </si>
  <si>
    <t>University of Strathclyde (National Manufacturing Institute Scotland)</t>
  </si>
  <si>
    <t>David Hernandez, Bid Manager</t>
  </si>
  <si>
    <t>david.hernandez@strath.ac.uk</t>
  </si>
  <si>
    <t>NMIS in North Ayrshire: Securing the UK’s Digital Manufacturing Future</t>
  </si>
  <si>
    <t>494137</t>
  </si>
  <si>
    <t>49414</t>
  </si>
  <si>
    <t>Rushden Historical Transport Society</t>
  </si>
  <si>
    <t>John Holdom-Eyles</t>
  </si>
  <si>
    <t>secretary@rhts.co.uk</t>
  </si>
  <si>
    <t>Mansfield District Council</t>
  </si>
  <si>
    <t>Sian Booth, Cultural Services Manager</t>
  </si>
  <si>
    <t>sbooth@mansfield.gov.uk</t>
  </si>
  <si>
    <t>3655342</t>
  </si>
  <si>
    <t>Orkney Islands Council</t>
  </si>
  <si>
    <t>Robert Gordon University and Hitrans</t>
  </si>
  <si>
    <t>Professor David Gray</t>
  </si>
  <si>
    <t>david.gray@rgu.ac.uk</t>
  </si>
  <si>
    <t>Mapping –and optimising –everything that moves in Orkney</t>
  </si>
  <si>
    <t>566531.46</t>
  </si>
  <si>
    <t>Mr. Stephane Durand. Agri-Food QUEST Manager</t>
  </si>
  <si>
    <t>s.durand@qub.ac.uk</t>
  </si>
  <si>
    <t>354686</t>
  </si>
  <si>
    <t>Nicola Drummond, Lead Officer</t>
  </si>
  <si>
    <t>nicola.drummond@renfrewhire.gov.uk</t>
  </si>
  <si>
    <t>307000</t>
  </si>
  <si>
    <t>West College Scotland / Renfrewshire Council</t>
  </si>
  <si>
    <t>Paul Fagan, WCS Head of Enterprise and Employability</t>
  </si>
  <si>
    <t>paul.fagan@wcs.ac.uk;</t>
  </si>
  <si>
    <t>402815</t>
  </si>
  <si>
    <t>Scottish Borders Community Development Company (t/a The Bridge)</t>
  </si>
  <si>
    <t>Morag Walker, Executive Officer</t>
  </si>
  <si>
    <t>morag.walker@the-bridge.uk.net</t>
  </si>
  <si>
    <t>157700</t>
  </si>
  <si>
    <t>0.01</t>
  </si>
  <si>
    <t>Tweed Valley Tourism Business Improvement District</t>
  </si>
  <si>
    <t>Emma Guy, Project Coordinato</t>
  </si>
  <si>
    <t>tweedvalleyemma@gmail.com</t>
  </si>
  <si>
    <t>Paddle, Pedal, Connect – Communities Leading Tourism</t>
  </si>
  <si>
    <t>156940</t>
  </si>
  <si>
    <t>Slough Borough Council</t>
  </si>
  <si>
    <t>Royal Holloway, University of London</t>
  </si>
  <si>
    <t>Jon Howden-Evans (Director of Student Academic Services)</t>
  </si>
  <si>
    <t>jon.howden-evans@rhul.ac.uk</t>
  </si>
  <si>
    <t>2059747</t>
  </si>
  <si>
    <t>Northumbrian Citizens Advice Bureau</t>
  </si>
  <si>
    <t>Abigail Conway – Chief Executive Officer</t>
  </si>
  <si>
    <t>abiconway@citizensadvicenorthumberland.org.uk</t>
  </si>
  <si>
    <t>Women’s focussed Incubator for Ambitious Entrepreneurs in Surrey</t>
  </si>
  <si>
    <t>810075</t>
  </si>
  <si>
    <t>Thirteen Group</t>
  </si>
  <si>
    <t>Angela Brockbank, Head of New Business and Growth</t>
  </si>
  <si>
    <t>angela.brockbank@thirteengroup.co.uk</t>
  </si>
  <si>
    <t>Towards the Tees Valley Energy Transition – Residential Decarbonisation and Skills Analysis</t>
  </si>
  <si>
    <t>722137</t>
  </si>
  <si>
    <t>1940445</t>
  </si>
  <si>
    <t>Chris Rowell, Innovation and Clean Growth Manager</t>
  </si>
  <si>
    <t>chris.rowell@teesvalley-ca.gov.uk</t>
  </si>
  <si>
    <t>1050600</t>
  </si>
  <si>
    <t>1841282.57</t>
  </si>
  <si>
    <t>carrie.brolan@wiseability.co.uk</t>
  </si>
  <si>
    <t>1127213</t>
  </si>
  <si>
    <t>Women’s focussed Incubator for Ambitious Entrepreneurs in Warwickshire</t>
  </si>
  <si>
    <t>Greater Birmingham &amp; Solihull LEP</t>
  </si>
  <si>
    <t>Hilary Smyth-Allen, Senior Policy Officer</t>
  </si>
  <si>
    <t>hilary.smyth-allen@gbslep.co.uk</t>
  </si>
  <si>
    <t>447575</t>
  </si>
  <si>
    <t>577801</t>
  </si>
  <si>
    <t>University of York / XR Stories</t>
  </si>
  <si>
    <t>Damian Murphy, Project Director/Lead, XR Stories</t>
  </si>
  <si>
    <t>damian.murphy@york.ac.uk</t>
  </si>
  <si>
    <t>134927</t>
  </si>
  <si>
    <t>232923</t>
  </si>
  <si>
    <t>solv group</t>
  </si>
  <si>
    <t>Chris Raven</t>
  </si>
  <si>
    <t>chris@solv-group.com</t>
  </si>
  <si>
    <t>Your Consortium Ltd</t>
  </si>
  <si>
    <t>Sam Alexander, CEO</t>
  </si>
  <si>
    <t>salexander@yourconsortium.org</t>
  </si>
  <si>
    <t>182541</t>
  </si>
  <si>
    <t>232541</t>
  </si>
  <si>
    <t>1.08</t>
  </si>
  <si>
    <t>University of York</t>
  </si>
  <si>
    <t>Professor Rachel Cowgill, Creativity Research Champion</t>
  </si>
  <si>
    <t>rachel.cowgill@york.ac.uk</t>
  </si>
  <si>
    <t>Street Life: using York’s historic High Streets as heritage catalysts for community renewal</t>
  </si>
  <si>
    <t>460554</t>
  </si>
  <si>
    <t>Shaun Gibbons – Head of Carbon Reduction</t>
  </si>
  <si>
    <t>shaun.gibbons@york.gov.uk</t>
  </si>
  <si>
    <t>130000</t>
  </si>
  <si>
    <t>141177</t>
  </si>
  <si>
    <t>Devon County Council</t>
  </si>
  <si>
    <t>Elanor Walsh - Service Manager Learn Devon</t>
  </si>
  <si>
    <t>elanor.walsh@devon.gov.uk</t>
  </si>
  <si>
    <t>Ability not Disability – co-designing an employment pathway</t>
  </si>
  <si>
    <t>601134</t>
  </si>
  <si>
    <t>646134</t>
  </si>
  <si>
    <t>Project Cosmic (Cosmic)</t>
  </si>
  <si>
    <t>Henry Smith, Business Development Manager</t>
  </si>
  <si>
    <t>henry@cosmic.org.uk</t>
  </si>
  <si>
    <t>500034.92</t>
  </si>
  <si>
    <t>Linda Wilson, Team Manager, Business Support and Innovation, Projects and Programmes</t>
  </si>
  <si>
    <t>linda.wilson@devon.gov.uk</t>
  </si>
  <si>
    <t>503318.58</t>
  </si>
  <si>
    <t>1069928</t>
  </si>
  <si>
    <t>1174928</t>
  </si>
  <si>
    <t>3.9</t>
  </si>
  <si>
    <t>Devon and Cornwall Training Provider Network Ltd in conjunction with the Digital Skills Partnership</t>
  </si>
  <si>
    <t>Charlotte Collyer, Digital Skills Partnership Manager</t>
  </si>
  <si>
    <t>charlotte.collyer@heartofswlep.co.uk</t>
  </si>
  <si>
    <t>585200</t>
  </si>
  <si>
    <t>835200</t>
  </si>
  <si>
    <t>West Devon Borough Council</t>
  </si>
  <si>
    <t>Sarah Gibson, Head of Placemaking</t>
  </si>
  <si>
    <t>sarah.gibson@swdevon.gov.uk</t>
  </si>
  <si>
    <t>922339</t>
  </si>
  <si>
    <t>1026681</t>
  </si>
  <si>
    <t>Petroc</t>
  </si>
  <si>
    <t>Jennifer Sparling, Project Development &amp; Funding Lead</t>
  </si>
  <si>
    <t>jenny.sparling@petroc.ac.uk</t>
  </si>
  <si>
    <t>500939</t>
  </si>
  <si>
    <t>568917</t>
  </si>
  <si>
    <t>9.93</t>
  </si>
  <si>
    <t>503074</t>
  </si>
  <si>
    <t>572871</t>
  </si>
  <si>
    <t>Mid Devon District Council</t>
  </si>
  <si>
    <t>Andrew Busby, Corporate Manager Property, Leisure        and Climate Change</t>
  </si>
  <si>
    <t>abusby@middevon.gov.uk</t>
  </si>
  <si>
    <t>1365201</t>
  </si>
  <si>
    <t>136,520</t>
  </si>
  <si>
    <t>The Retrofit Academy CIC (in partnership with Devon County Council)</t>
  </si>
  <si>
    <t>David Pierpoint, Chief Executive</t>
  </si>
  <si>
    <t>995284.28</t>
  </si>
  <si>
    <t>1139462.28</t>
  </si>
  <si>
    <t>8.64</t>
  </si>
  <si>
    <t>School for Social Entrepreneurs (SSE)</t>
  </si>
  <si>
    <t>Dirk Rohwedder, SSE Regional Director South West</t>
  </si>
  <si>
    <t>dirk.rohwedder@dartington.org</t>
  </si>
  <si>
    <t>649369.76</t>
  </si>
  <si>
    <t>663169.76</t>
  </si>
  <si>
    <t>Mid Devon Mobility</t>
  </si>
  <si>
    <t>Hayley Hillman - Business Development Manager</t>
  </si>
  <si>
    <t>hayley@middevonmobility.org.uk</t>
  </si>
  <si>
    <t>500449.68</t>
  </si>
  <si>
    <t>538117.94</t>
  </si>
  <si>
    <t>Eden Project International</t>
  </si>
  <si>
    <t>Dan James, Development Director</t>
  </si>
  <si>
    <t>djames@edenproject.com</t>
  </si>
  <si>
    <t>The North Devon Biosphere Foundation</t>
  </si>
  <si>
    <t>Rob Passmore, Commercial Lead</t>
  </si>
  <si>
    <t>andrew.bell@devon.gov.uk</t>
  </si>
  <si>
    <t>1350140</t>
  </si>
  <si>
    <t>2040421</t>
  </si>
  <si>
    <t>Lee Hughes, Deputy Chief Executive Officer</t>
  </si>
  <si>
    <t>1050000</t>
  </si>
  <si>
    <t>1342270</t>
  </si>
  <si>
    <t>Lancashire County Council</t>
  </si>
  <si>
    <t>Active Lancashire Ltd</t>
  </si>
  <si>
    <t>Adrian Leather CEO Active Lancashire.</t>
  </si>
  <si>
    <t>aleather@activelancashire.org.uk</t>
  </si>
  <si>
    <t>776000</t>
  </si>
  <si>
    <t>834636.25</t>
  </si>
  <si>
    <t>Burnley Borough Council</t>
  </si>
  <si>
    <t>Janet Doolan</t>
  </si>
  <si>
    <t>Janet.Doolan@growthlancashire.co.uk</t>
  </si>
  <si>
    <t>Growth and Innovation Fund – Pendle, Burnley, Rossendale corridor</t>
  </si>
  <si>
    <t>994083</t>
  </si>
  <si>
    <t>1590330</t>
  </si>
  <si>
    <t>Calico Enterprise Ltd</t>
  </si>
  <si>
    <t>Sam Howarth, Head of Skills and Enterprise</t>
  </si>
  <si>
    <t>showarth@calico.org.uk</t>
  </si>
  <si>
    <t>604658</t>
  </si>
  <si>
    <t>782169</t>
  </si>
  <si>
    <t>0.6</t>
  </si>
  <si>
    <t>Miranda Barker CEO</t>
  </si>
  <si>
    <t>815000</t>
  </si>
  <si>
    <t>Lancashire BME Network Ltd</t>
  </si>
  <si>
    <t>Nadia Shiraz- Project Manager</t>
  </si>
  <si>
    <t>nadia.shiraz@lancashirebmenetwork.org.uk</t>
  </si>
  <si>
    <t>341432</t>
  </si>
  <si>
    <t>346432</t>
  </si>
  <si>
    <t>Andrew Leeming, Programme Manager, Boost Business Lancashire</t>
  </si>
  <si>
    <t>andrew.leeming@lancashire.gov.uk</t>
  </si>
  <si>
    <t>Boost Animators – Skills, Innovation and Business Support</t>
  </si>
  <si>
    <t>317450</t>
  </si>
  <si>
    <t>417450</t>
  </si>
  <si>
    <t>Maya Ellis</t>
  </si>
  <si>
    <t>maya.ellis@lancashire.gov.uk</t>
  </si>
  <si>
    <t>125000</t>
  </si>
  <si>
    <t>Lancaster University</t>
  </si>
  <si>
    <t>Dion Williams, Director Research, Enterprise and Innovation</t>
  </si>
  <si>
    <t>d.williams2@lancaster.ac.uk</t>
  </si>
  <si>
    <t>213172</t>
  </si>
  <si>
    <t>244306</t>
  </si>
  <si>
    <t>Nelson and Colne College</t>
  </si>
  <si>
    <t>Samantha Mercer – Assistant Principal</t>
  </si>
  <si>
    <t>sam.mercer@nelsongroup.ac.uk</t>
  </si>
  <si>
    <t>1120500</t>
  </si>
  <si>
    <t>1245000</t>
  </si>
  <si>
    <t>124500</t>
  </si>
  <si>
    <t>CRF570593</t>
  </si>
  <si>
    <t>Jan Pennington, CEO</t>
  </si>
  <si>
    <t>Bounce Back- Skills for Jobs</t>
  </si>
  <si>
    <t>3300000</t>
  </si>
  <si>
    <t>3511200</t>
  </si>
  <si>
    <t>Procure Plus Holdings Ltd</t>
  </si>
  <si>
    <t>Kate Parker - Senior Regeneration Manager</t>
  </si>
  <si>
    <t>kate.parker@procure-plus.com</t>
  </si>
  <si>
    <t>105400</t>
  </si>
  <si>
    <t>York and North Yorkshire Local Enterprise Partnership (North Yorkshire County Council)</t>
  </si>
  <si>
    <t>Katie Thomas, Senior Strategy Manager – Low Carbon and Environment</t>
  </si>
  <si>
    <t>katie.thomas@businessinspiredgrowth.com</t>
  </si>
  <si>
    <t>343495</t>
  </si>
  <si>
    <t>Scarborough Borough Council</t>
  </si>
  <si>
    <t>Janet Deacon, Head of Tourism and Culture</t>
  </si>
  <si>
    <t>janet.deacon@scarborough.gov.uk</t>
  </si>
  <si>
    <t>454500</t>
  </si>
  <si>
    <t>Yorkshire Dales Millennium Trust</t>
  </si>
  <si>
    <t>Rima Berry, Programmes Co-ordinator</t>
  </si>
  <si>
    <t>rima.berry@ydmt.org</t>
  </si>
  <si>
    <t>Community Climate Action and Engagement – What Works Where?</t>
  </si>
  <si>
    <t>77282</t>
  </si>
  <si>
    <t>91282</t>
  </si>
  <si>
    <t>York and North Yorkshire Local Enterprise Partnership (Y&amp;NYLEP)</t>
  </si>
  <si>
    <t>Katie Privett, Energy Programme Lead</t>
  </si>
  <si>
    <t>katie.privett@businessinspiredgrowth.com</t>
  </si>
  <si>
    <t>753800</t>
  </si>
  <si>
    <t>794723</t>
  </si>
  <si>
    <t>North Yorkshire Business and Education Partnership LTD</t>
  </si>
  <si>
    <t>Rebecca McCleary - Partnership Manager</t>
  </si>
  <si>
    <t>rebecca@nybep.org.uk</t>
  </si>
  <si>
    <t>115983.74</t>
  </si>
  <si>
    <t>Skipton BID Limited</t>
  </si>
  <si>
    <t>Geraldine Thompson, Manager &amp; Director</t>
  </si>
  <si>
    <t>geraldine@skiptonbid.com</t>
  </si>
  <si>
    <t>238300</t>
  </si>
  <si>
    <t>356998</t>
  </si>
  <si>
    <t>213123</t>
  </si>
  <si>
    <t>North Yorkshire County Council CYPS Early Help</t>
  </si>
  <si>
    <t>Barbara Merrygold (Head of Early Help)</t>
  </si>
  <si>
    <t>barbara.merrygold@northyorks.gov.uk</t>
  </si>
  <si>
    <t>Grow Yorkshire (York &amp; North Yorkshire Local Enterprise Partnership)</t>
  </si>
  <si>
    <t>Mark Blakeston, Enterprise Partnership Officer (Grow Yorkshire Business Lead)</t>
  </si>
  <si>
    <t>Mark.Blakeston@BusinessInspiredGrowth.com</t>
  </si>
  <si>
    <t>Grow Yorkshire – Food &amp; Farming Programme</t>
  </si>
  <si>
    <t>292000</t>
  </si>
  <si>
    <t>e50K</t>
  </si>
  <si>
    <t>Dr E. Newman-Earl (CEO)</t>
  </si>
  <si>
    <t>Fundraising@e50K.org.uk</t>
  </si>
  <si>
    <t>Inspiring Growth &amp; Engaging Communities: Catterick</t>
  </si>
  <si>
    <t>287664</t>
  </si>
  <si>
    <t>389896</t>
  </si>
  <si>
    <t>9750</t>
  </si>
  <si>
    <t>York North Yorkshire Local Enterprise Partnership</t>
  </si>
  <si>
    <t>Liz Philpot – Head of Delivery</t>
  </si>
  <si>
    <t>liz.philpot@businessinspiredgrowth.com</t>
  </si>
  <si>
    <t>81</t>
  </si>
  <si>
    <t>635100</t>
  </si>
  <si>
    <t>750100</t>
  </si>
  <si>
    <t>3200</t>
  </si>
  <si>
    <t>University of York / SIGN (Screen Industries Growth Network)</t>
  </si>
  <si>
    <t>Dr Jude Brereton,  Skills and Training Lead, SIGN</t>
  </si>
  <si>
    <t>jude.brereton@york.ac.uk</t>
  </si>
  <si>
    <t>Figures contain priority and non priority</t>
  </si>
  <si>
    <t>214793</t>
  </si>
  <si>
    <t>338078</t>
  </si>
  <si>
    <t>Keisha Moore, Senior Transport Planning Officer</t>
  </si>
  <si>
    <t>keisha.moore@northyorks.gov.uk</t>
  </si>
  <si>
    <t>120628.75</t>
  </si>
  <si>
    <t>12062.87</t>
  </si>
  <si>
    <t>Yorkshire Wildlife Trust</t>
  </si>
  <si>
    <t>Jonathan Leadley, North Regional Manager</t>
  </si>
  <si>
    <t>Jonathan.leadley@ywt.org.uk</t>
  </si>
  <si>
    <t>336611</t>
  </si>
  <si>
    <t>18560</t>
  </si>
  <si>
    <t>Louise Neale, Transport Planning Team Leader</t>
  </si>
  <si>
    <t>louiseanne.neale@northyorks.gov.uk</t>
  </si>
  <si>
    <t>Ryedale District Council</t>
  </si>
  <si>
    <t>Craig Nattress - Tourism &amp; Development Officer</t>
  </si>
  <si>
    <t>craig.nattress@ryedale.gov.uk</t>
  </si>
  <si>
    <t>Pickering - Yorkshire’s Cycling Hub</t>
  </si>
  <si>
    <t>261000</t>
  </si>
  <si>
    <t>26100</t>
  </si>
  <si>
    <t>Hambleton District Council</t>
  </si>
  <si>
    <t>Mark Haynes, Business &amp; Economy Project Manager</t>
  </si>
  <si>
    <t>mark.haynes@hambleton.gov.uk</t>
  </si>
  <si>
    <t>Yorkshire Dales Rivers Trust</t>
  </si>
  <si>
    <t>Dr Marie J Taylor</t>
  </si>
  <si>
    <t>marie.taylor@ydrt.co.uk</t>
  </si>
  <si>
    <t>160924</t>
  </si>
  <si>
    <t>15931.47</t>
  </si>
  <si>
    <t>TEC Partnership (trading as Scarborough TEC)</t>
  </si>
  <si>
    <t>Ann Hardy - Principal</t>
  </si>
  <si>
    <t>hardya@scarboroughtec.ac.uk</t>
  </si>
  <si>
    <t>185000</t>
  </si>
  <si>
    <t>185872</t>
  </si>
  <si>
    <t>Northern Regeneration CIC</t>
  </si>
  <si>
    <t>Graham Ratcliffe Managing Directo</t>
  </si>
  <si>
    <t>graham@northernregeneration.co.uk</t>
  </si>
  <si>
    <t>303464.42</t>
  </si>
  <si>
    <t>30346.442</t>
  </si>
  <si>
    <t>University of Sunderland</t>
  </si>
  <si>
    <t>Mr Tim Pain – Assistant Director, Innovation and Corporate Development</t>
  </si>
  <si>
    <t>tim.pain@sunderland.ac.uk</t>
  </si>
  <si>
    <t>533662.18</t>
  </si>
  <si>
    <t>543692.78</t>
  </si>
  <si>
    <t>Esther Graham, Arts and Events Officer</t>
  </si>
  <si>
    <t>esther.graham@ryedale.gov.uk</t>
  </si>
  <si>
    <t>234190.71</t>
  </si>
  <si>
    <t>272359.03</t>
  </si>
  <si>
    <t>994078</t>
  </si>
  <si>
    <t>1100438</t>
  </si>
  <si>
    <t>8376</t>
  </si>
  <si>
    <t>0.76</t>
  </si>
  <si>
    <t>Innovate Educate Ltd</t>
  </si>
  <si>
    <t>Karen Merrifield, Director, Innovate Educate Ltd</t>
  </si>
  <si>
    <t>Karen@ieltd.co.uk</t>
  </si>
  <si>
    <t>100700</t>
  </si>
  <si>
    <t>103700</t>
  </si>
  <si>
    <t>North Yorkshire Library Service (NYLS)</t>
  </si>
  <si>
    <t>Lee Taylor; Library Manager - Development</t>
  </si>
  <si>
    <t>lee.taylor@northyorks.gov.u</t>
  </si>
  <si>
    <t>94112</t>
  </si>
  <si>
    <t>Janet Deacon, Tourism and Culture Manager</t>
  </si>
  <si>
    <t>160882</t>
  </si>
  <si>
    <t>Women’s focussed Incubator for Ambitious Entrepreneurs in North Yorkshire</t>
  </si>
  <si>
    <t>Jan Pennington - Chief Operation Officer</t>
  </si>
  <si>
    <t>530000</t>
  </si>
  <si>
    <t>Right to Succeed CIO</t>
  </si>
  <si>
    <t>Paul O'Neill, Chief Programme Officer</t>
  </si>
  <si>
    <t>paul@righttosucceed.org.uk</t>
  </si>
  <si>
    <t>153986</t>
  </si>
  <si>
    <t>Dion Williams, Director, Research Enterprise and Innovation</t>
  </si>
  <si>
    <t>180579</t>
  </si>
  <si>
    <t>203929</t>
  </si>
  <si>
    <t>Peter Thomas, Head of Regional engagement, Research and Enterprise Service / Antonia Williamson Funding Team Lead, Grants and Funding Unit, Research and Enterprise Service</t>
  </si>
  <si>
    <t>pathomas@uclan.ac.uk awilliamson3@uclan.ac.uk</t>
  </si>
  <si>
    <t>99000</t>
  </si>
  <si>
    <t>108616.07</t>
  </si>
  <si>
    <t>Cultural Services, Blackpool Council</t>
  </si>
  <si>
    <t>Peter Legg, Head of Economic Development &amp; Culture</t>
  </si>
  <si>
    <t>peter.legg@blackpool.gov.uk</t>
  </si>
  <si>
    <t>211000</t>
  </si>
  <si>
    <t>Peter Thomas, Head of Regional Engagement,  
Research and Enterprise Service / Antonia Williamson Funding Team Lead, Grants and  
Funding Unit, Research and Enterprise Service</t>
  </si>
  <si>
    <t>The Role of Digital Museums &amp; Archives in Culture-led Regeneration: A Feasibility Study</t>
  </si>
  <si>
    <t>13339</t>
  </si>
  <si>
    <t>15970.67</t>
  </si>
  <si>
    <t>Jenn Nicholls, Housing Strategy and Development Manager</t>
  </si>
  <si>
    <t>Jennifer.nicholls@blackpool.gov.uk</t>
  </si>
  <si>
    <t>174260.16</t>
  </si>
  <si>
    <t>Magic Club</t>
  </si>
  <si>
    <t>Laura White, Chief Officer</t>
  </si>
  <si>
    <t>laura@magicclub.org.uk</t>
  </si>
  <si>
    <t>249786</t>
  </si>
  <si>
    <t>2249</t>
  </si>
  <si>
    <t>CRF367388</t>
  </si>
  <si>
    <t>North of Tyne Combined Authority</t>
  </si>
  <si>
    <t>Northumberland Business Services Ltd (NBSL)</t>
  </si>
  <si>
    <t>Ros Smith, Operations &amp; Finance Director</t>
  </si>
  <si>
    <t>ros.smith@nbsl.org.uk</t>
  </si>
  <si>
    <t>North of tyne Innovation Grant (NTIG) (Business Innovation Grant Programme)</t>
  </si>
  <si>
    <t>931348</t>
  </si>
  <si>
    <t>2701668</t>
  </si>
  <si>
    <t>North Tyneside Metropolitan Borough Council</t>
  </si>
  <si>
    <t>Mark Barrett, Senior Manager - Employment and Skills</t>
  </si>
  <si>
    <t>mark.barrett@northtyneside.gov.uk</t>
  </si>
  <si>
    <t>579284</t>
  </si>
  <si>
    <t>Sarah Coe, Bid Manager</t>
  </si>
  <si>
    <t>792165</t>
  </si>
  <si>
    <t>Northumbria University (joint bid with Newcastle University)</t>
  </si>
  <si>
    <t>Sue Graham, Economic Development Manager, Northumbria University</t>
  </si>
  <si>
    <t>sue.graham@northumbria.ac.uk</t>
  </si>
  <si>
    <t>938977</t>
  </si>
  <si>
    <t>918977</t>
  </si>
  <si>
    <t>Newcastle City Council</t>
  </si>
  <si>
    <t>Tim Rippon, Senior Specialist Climate Change</t>
  </si>
  <si>
    <t>Tim.Rippon@newcastle.gov.uk</t>
  </si>
  <si>
    <t>673827.50</t>
  </si>
  <si>
    <t>723827.50</t>
  </si>
  <si>
    <t>Karbon Homes as lead bidder alongside bidding consortium of Bernicia, Changing Lives, Your Homes Newcastle and Northumberland County Council</t>
  </si>
  <si>
    <t>Suzanne Jobson</t>
  </si>
  <si>
    <t>Suzanne.jobson@karbonhomes.co.uk</t>
  </si>
  <si>
    <t>716612</t>
  </si>
  <si>
    <t>Newcastle University</t>
  </si>
  <si>
    <t>Dr Paul Cowie, NICRE Innovation Research Fellow, National Innovation Centre for Rural Enterprise (NICRE), School of Natural and Environmental Sciences</t>
  </si>
  <si>
    <t>paul.cowie@ncl.ac.uk</t>
  </si>
  <si>
    <t>740072</t>
  </si>
  <si>
    <t>810569</t>
  </si>
  <si>
    <t>49500</t>
  </si>
  <si>
    <t>Vicky Cuthbertson</t>
  </si>
  <si>
    <t>vicky.cuthbertson@newcastle.gov.uk</t>
  </si>
  <si>
    <t>95.8</t>
  </si>
  <si>
    <t>1177213</t>
  </si>
  <si>
    <t xml:space="preserve">1177213 </t>
  </si>
  <si>
    <t>Tim Pain - Assistant Director, Innovation and Corporate Development</t>
  </si>
  <si>
    <t>North East Business &amp; Innovation Centre (t/a Digital Catapult NETV)</t>
  </si>
  <si>
    <t>David Dunn (Lead - Digital Catapult NETV)</t>
  </si>
  <si>
    <t>David.dunn@sunderlandsoftwarecity.com</t>
  </si>
  <si>
    <t>626207</t>
  </si>
  <si>
    <t>915467</t>
  </si>
  <si>
    <t>6.5%</t>
  </si>
  <si>
    <t>North Somerset Council</t>
  </si>
  <si>
    <t>The Age Diversity Forum (title under company name: Prime Candidate (Social Enterprise)</t>
  </si>
  <si>
    <t>Stephen Anderson, Project Lead</t>
  </si>
  <si>
    <t>steve.anderson@agediversityforum.org</t>
  </si>
  <si>
    <t>Alex Hearn</t>
  </si>
  <si>
    <t>Alex Hearn, Assistant Director - Placemaking and Growth</t>
  </si>
  <si>
    <t>alex.hearn@n-somerset.gov.uk</t>
  </si>
  <si>
    <t>96</t>
  </si>
  <si>
    <t>659375</t>
  </si>
  <si>
    <t>719375</t>
  </si>
  <si>
    <t>Sheffield City Region Combined Authority</t>
  </si>
  <si>
    <t>Barnsley Metropolitan Borough Council</t>
  </si>
  <si>
    <t>PaulClifford@barnsley.gov.uk</t>
  </si>
  <si>
    <t>35.2</t>
  </si>
  <si>
    <t>15.1</t>
  </si>
  <si>
    <t>21.2</t>
  </si>
  <si>
    <t>28.5</t>
  </si>
  <si>
    <t>2344166.24</t>
  </si>
  <si>
    <t>2524533.34</t>
  </si>
  <si>
    <t>472306</t>
  </si>
  <si>
    <t>Doncaster Council (Business Doncaster)</t>
  </si>
  <si>
    <t>Chris Dungworth, Head of Service, Business Doncaster</t>
  </si>
  <si>
    <t>Chris.Dungworth@doncaster.gov.uk</t>
  </si>
  <si>
    <t>993480</t>
  </si>
  <si>
    <t>Jill Cooper, Executive Director Employer</t>
  </si>
  <si>
    <t>628000</t>
  </si>
  <si>
    <t>Public Health Doncaster, Doncaster Council</t>
  </si>
  <si>
    <t>Vanessa Powell-Hoyland, Public Health Lead.</t>
  </si>
  <si>
    <t>Vanessa.powell-hoyland@doncaster.gov.uk</t>
  </si>
  <si>
    <t>644137</t>
  </si>
  <si>
    <t>Claire Bossward</t>
  </si>
  <si>
    <t>Claire Bossward Employment and Enterprise Manager</t>
  </si>
  <si>
    <t>claire.bossward@doncaster.gov.uk</t>
  </si>
  <si>
    <t>570369.20</t>
  </si>
  <si>
    <t>Voluntary Action Rotherham</t>
  </si>
  <si>
    <t>Teresa Brocklehurst, Director of Services</t>
  </si>
  <si>
    <t>teresa.brocklehurst@varotherham.org.uk</t>
  </si>
  <si>
    <t>595926</t>
  </si>
  <si>
    <t>977930</t>
  </si>
  <si>
    <t>RMBC Culture Sport &amp; Tourism</t>
  </si>
  <si>
    <t>Leanne Buchan, Head of Creative Programming &amp; Engagement</t>
  </si>
  <si>
    <t>leanne.buchan@rotherham.gov.uk</t>
  </si>
  <si>
    <t>Children’s Capital of Culture - Creative &amp; Cultural Skills Embassy</t>
  </si>
  <si>
    <t>58.2</t>
  </si>
  <si>
    <t>30.1</t>
  </si>
  <si>
    <t>11.7</t>
  </si>
  <si>
    <t>1813350</t>
  </si>
  <si>
    <t>1863150</t>
  </si>
  <si>
    <t>Aaron Probert</t>
  </si>
  <si>
    <t>Aaron Probert – Founder of Labre’s Hope</t>
  </si>
  <si>
    <t>AarProbert@gmail.com</t>
  </si>
  <si>
    <t>Labre’s Hope</t>
  </si>
  <si>
    <t>522238</t>
  </si>
  <si>
    <t>532238</t>
  </si>
  <si>
    <t>4.3</t>
  </si>
  <si>
    <t>Sheffield Hallam University</t>
  </si>
  <si>
    <t>Conor Moss, Group Director Business Engagement,
Skills and Employability</t>
  </si>
  <si>
    <t>c.moss@shu.ac.uk</t>
  </si>
  <si>
    <t>610450</t>
  </si>
  <si>
    <t>688455</t>
  </si>
  <si>
    <t>Sheffield - Together To Work</t>
  </si>
  <si>
    <t>Kevin Straughan, Head of Lifelong Learning, Skills and
Employment</t>
  </si>
  <si>
    <t>kevin.straughan@sheffield.gov.uk</t>
  </si>
  <si>
    <t>550500</t>
  </si>
  <si>
    <t>Somerset County Council</t>
  </si>
  <si>
    <t>Sedgemoor District Council</t>
  </si>
  <si>
    <t>Nathaniel Lucas – Economic Development Manager</t>
  </si>
  <si>
    <t>nathaniel.lucas@sedgemoor.gov.uk</t>
  </si>
  <si>
    <t>Bridgwater’s Historic Docks Restoration &amp; Future Use – Feasibility &amp; Design</t>
  </si>
  <si>
    <t>687500</t>
  </si>
  <si>
    <t>Frome Town Council</t>
  </si>
  <si>
    <t>Peter Wheelhouse, Economic Development and Regeneration Manager and Deputy Town
Clerk</t>
  </si>
  <si>
    <t>pwheelhouse@frometowncouncil.gov.uk</t>
  </si>
  <si>
    <t>126800</t>
  </si>
  <si>
    <t>157,360</t>
  </si>
  <si>
    <t>316545.36</t>
  </si>
  <si>
    <t>316,545.36</t>
  </si>
  <si>
    <t>Bridgwater Guy Fawkes Carnival</t>
  </si>
  <si>
    <t>Chris Hocking  - Non-Executive Director (Projects)</t>
  </si>
  <si>
    <t>chris@bridgwatercarnival.org.uk</t>
  </si>
  <si>
    <t>Bridgwater Carnival Workshops Design &amp; Feasibility</t>
  </si>
  <si>
    <t>265000</t>
  </si>
  <si>
    <t>91,669</t>
  </si>
  <si>
    <t>Somerset Film and Video Ltd</t>
  </si>
  <si>
    <t>Deborah Richardson - Creative Director</t>
  </si>
  <si>
    <t>deborah@somersetfilm.com</t>
  </si>
  <si>
    <t>58207.75</t>
  </si>
  <si>
    <t>82,535.75</t>
  </si>
  <si>
    <t>6600</t>
  </si>
  <si>
    <t>The Pluss Organisation CIC</t>
  </si>
  <si>
    <t>559678</t>
  </si>
  <si>
    <t>559,678</t>
  </si>
  <si>
    <t>Weston College</t>
  </si>
  <si>
    <t>Lauren Squibb, Strategic Projects and Bid Manager</t>
  </si>
  <si>
    <t>DirectorTeam@weston.ac.uk</t>
  </si>
  <si>
    <t>560545.56</t>
  </si>
  <si>
    <t>Nick Tait – Service Manager Planning Policy</t>
  </si>
  <si>
    <t>nick.tait@sedgemoor.gov.uk</t>
  </si>
  <si>
    <t>386000</t>
  </si>
  <si>
    <t>436000</t>
  </si>
  <si>
    <t>Julie Young, Post 16 Adviser, Somerset County Council</t>
  </si>
  <si>
    <t>JAYoung@somerset.gov.uk</t>
  </si>
  <si>
    <t>645927.46</t>
  </si>
  <si>
    <t>645,927.46</t>
  </si>
  <si>
    <t>351500</t>
  </si>
  <si>
    <t>425,000</t>
  </si>
  <si>
    <t>589606.59</t>
  </si>
  <si>
    <t>625041.59</t>
  </si>
  <si>
    <t>Somerset Arts Business Cultural Alliance CIC</t>
  </si>
  <si>
    <t>Andrew Knutt - Director</t>
  </si>
  <si>
    <t>andy@ciccic.co.uk</t>
  </si>
  <si>
    <t>525039</t>
  </si>
  <si>
    <t>Mendip District Council</t>
  </si>
  <si>
    <t>Julie Reader- Sullivan, Head of Service – Planning &amp; Growth</t>
  </si>
  <si>
    <t>julie.reader-sullivan@mendip.gov.uk</t>
  </si>
  <si>
    <t>91669</t>
  </si>
  <si>
    <t>Natalie Wainwright, Employment and Skills Coordinator</t>
  </si>
  <si>
    <t>NEWainwright@somerset.gov.uk</t>
  </si>
  <si>
    <t>448996.46</t>
  </si>
  <si>
    <t>South Somerset District Council (SSDC)</t>
  </si>
  <si>
    <t>Joe Walsh</t>
  </si>
  <si>
    <t>joe.walsh@southsomerset.gov.uk</t>
  </si>
  <si>
    <t>525000</t>
  </si>
  <si>
    <t>52500</t>
  </si>
  <si>
    <t>Beccy Brown , Employment and Skills Lead</t>
  </si>
  <si>
    <t>rxbrown@somerset.gov.uk</t>
  </si>
  <si>
    <t>387006</t>
  </si>
  <si>
    <t>.72%</t>
  </si>
  <si>
    <t>Samantha Seddon, Service Manager – Economy</t>
  </si>
  <si>
    <t>sseddon@somerset.gov.uk</t>
  </si>
  <si>
    <t>712234</t>
  </si>
  <si>
    <t>Westcountry Savings and Loans</t>
  </si>
  <si>
    <t>Jackie Simpson, General Manager</t>
  </si>
  <si>
    <t>jackie@westcountry.org.uk</t>
  </si>
  <si>
    <t>28700</t>
  </si>
  <si>
    <t>900.00</t>
  </si>
  <si>
    <t>Richard Blows, Policy &amp; Partnerships Lead</t>
  </si>
  <si>
    <t>Richard.Blows@n-somerset.gov.uk</t>
  </si>
  <si>
    <t>686272.37</t>
  </si>
  <si>
    <t>9.6</t>
  </si>
  <si>
    <t>Victoria Barvenova, Principal Economic Development Officer</t>
  </si>
  <si>
    <t>Victoria.barvenoa@n-somerset.gov.uk</t>
  </si>
  <si>
    <t>574364.63</t>
  </si>
  <si>
    <t>814564.63</t>
  </si>
  <si>
    <t>Mandie Berry</t>
  </si>
  <si>
    <t>Alastair Shankland, Principal Economic Development Officer</t>
  </si>
  <si>
    <t>business@n-somerset.gov.uk</t>
  </si>
  <si>
    <t>861177</t>
  </si>
  <si>
    <t>Swansea Council</t>
  </si>
  <si>
    <t>Martin Nicholls - Director of Place</t>
  </si>
  <si>
    <t>martin.nicholls@swansea.gov.uk</t>
  </si>
  <si>
    <t>The Centre for African Entrepreneurship</t>
  </si>
  <si>
    <t>Kimberley Mamhende, Executive PA to the CEO</t>
  </si>
  <si>
    <t>kim.m@caentr.org</t>
  </si>
  <si>
    <t>92900</t>
  </si>
  <si>
    <t>92,900</t>
  </si>
  <si>
    <t>2.1</t>
  </si>
  <si>
    <t>Nia Pugh, Principal External Funding Officer</t>
  </si>
  <si>
    <t>Nia.pugh@swansea.gov.uk</t>
  </si>
  <si>
    <t>754186</t>
  </si>
  <si>
    <t>754,186</t>
  </si>
  <si>
    <t>Swansea Council: Economic Development and External Funding Team</t>
  </si>
  <si>
    <t>Elliott Williams, External Funding Manager</t>
  </si>
  <si>
    <t>elliott.williams@swansea.gov.uk</t>
  </si>
  <si>
    <t>519421</t>
  </si>
  <si>
    <t>575871</t>
  </si>
  <si>
    <t>7.80</t>
  </si>
  <si>
    <t>Business in Focus Ltd</t>
  </si>
  <si>
    <t>jillw@businessinfocus.co.uk</t>
  </si>
  <si>
    <t>197,122</t>
  </si>
  <si>
    <t>2.29</t>
  </si>
  <si>
    <t>327550</t>
  </si>
  <si>
    <t>327,550</t>
  </si>
  <si>
    <t>SCVS (Swansea Council for Voluntary Service)</t>
  </si>
  <si>
    <t>Amanda Carr</t>
  </si>
  <si>
    <t>Amanda_Carr@scvs.org.uk</t>
  </si>
  <si>
    <t>127432</t>
  </si>
  <si>
    <t>142,432</t>
  </si>
  <si>
    <t>Rebecca Cole, Community Regeneration Manager</t>
  </si>
  <si>
    <t>becky.cole@poblgroup.co.uk</t>
  </si>
  <si>
    <t>220112</t>
  </si>
  <si>
    <t>421,112.00</t>
  </si>
  <si>
    <t>Swansea Council: Economic Development and External Funding Team (Rural)</t>
  </si>
  <si>
    <t>Vicki Thomson, External Funding Programe Officer</t>
  </si>
  <si>
    <t>vicki.thomson@swansea.gov.uk</t>
  </si>
  <si>
    <t>327044.94</t>
  </si>
  <si>
    <t>349,644.94</t>
  </si>
  <si>
    <t>126000</t>
  </si>
  <si>
    <t>Clare Bugler - Director of Walsingham Support Community Solutions</t>
  </si>
  <si>
    <t>138,026</t>
  </si>
  <si>
    <t>Armagh City, Banbridge and Craigavon (ABC) Borough Council on behalf of the Mid South West (MSW) Region</t>
  </si>
  <si>
    <t>Ms Claudine McGuigan, Mid South West Region Programme Manager</t>
  </si>
  <si>
    <t>Claudine.McGuigan@armaghbanbridgecraigavon.gov.uk</t>
  </si>
  <si>
    <t>426150</t>
  </si>
  <si>
    <t>447,250</t>
  </si>
  <si>
    <t>Ben Jones, Marketing and Partnerships Manager</t>
  </si>
  <si>
    <t>bej13@aber.ac.uk</t>
  </si>
  <si>
    <t>197500</t>
  </si>
  <si>
    <t>214,050</t>
  </si>
  <si>
    <t>Eirlys Lloyd</t>
  </si>
  <si>
    <t>cynnalycardi@ceredigion.gov.uk</t>
  </si>
  <si>
    <t>239905</t>
  </si>
  <si>
    <t>110,395</t>
  </si>
  <si>
    <t>Area 43 (Cardigan Yough Project)</t>
  </si>
  <si>
    <t>Rachael Eagles, CEO</t>
  </si>
  <si>
    <t>Rachael@area43.co.uk</t>
  </si>
  <si>
    <t>73737</t>
  </si>
  <si>
    <t>77,037</t>
  </si>
  <si>
    <t>AMRC Cymru</t>
  </si>
  <si>
    <t>Jason Murphy, Operations Director</t>
  </si>
  <si>
    <t>j.murphy@amrc.co.uk</t>
  </si>
  <si>
    <t>617001</t>
  </si>
  <si>
    <t>667,001</t>
  </si>
  <si>
    <t>Young Person's Guarantee Project Board</t>
  </si>
  <si>
    <t>Linda McAulay-Griffiths, Head of Education</t>
  </si>
  <si>
    <t>linda.mcaulay-griffiths@east-ayrshire.gov.uk</t>
  </si>
  <si>
    <t>HALO Kilmarnock Limited</t>
  </si>
  <si>
    <t>Brian Galloway, Consultant</t>
  </si>
  <si>
    <t>brian.galloway@halo-projects.com</t>
  </si>
  <si>
    <t>606900</t>
  </si>
  <si>
    <t>606,900</t>
  </si>
  <si>
    <t>60690</t>
  </si>
  <si>
    <t>East Ayrshire Leisure Trust</t>
  </si>
  <si>
    <t>Anneke Freel, Chief Officer</t>
  </si>
  <si>
    <t>Anneke.freel@eastayrshireleisure.com</t>
  </si>
  <si>
    <t>658422</t>
  </si>
  <si>
    <t>658,422.</t>
  </si>
  <si>
    <t>Auchinleck Community Development Initiative</t>
  </si>
  <si>
    <t>Stephen McCarron - Development Manager</t>
  </si>
  <si>
    <t>stephen.mccarron@live.co.uk</t>
  </si>
  <si>
    <t>85253</t>
  </si>
  <si>
    <t>85,253</t>
  </si>
  <si>
    <t>Edinburgh City Council</t>
  </si>
  <si>
    <t>Edinburgh Napier University</t>
  </si>
  <si>
    <t>Kirsty Connell-Skinner, HCI Project Manager</t>
  </si>
  <si>
    <t>k.connell-skinner@napier.ac.uk</t>
  </si>
  <si>
    <t>209150</t>
  </si>
  <si>
    <t>258,850</t>
  </si>
  <si>
    <t>One Parent Families Scotland</t>
  </si>
  <si>
    <t>Brock Lueck, Manager, Edinburgh Services</t>
  </si>
  <si>
    <t>brock.lueck@opfs.org.uk</t>
  </si>
  <si>
    <t>23360</t>
  </si>
  <si>
    <t>23,360</t>
  </si>
  <si>
    <t>Edinburgh Voluntary Organisations Council</t>
  </si>
  <si>
    <t>Ian Brooke, Deputy Chief Executive</t>
  </si>
  <si>
    <t>ian.brooke@evoc.org.uk</t>
  </si>
  <si>
    <t>169775</t>
  </si>
  <si>
    <t>Creative Carbon Scotland</t>
  </si>
  <si>
    <t>Ben Twist, Director</t>
  </si>
  <si>
    <t>Ben.Twist@creativecarbonscotland.com</t>
  </si>
  <si>
    <t>263811</t>
  </si>
  <si>
    <t>273811</t>
  </si>
  <si>
    <t>Deaf Action Ltd</t>
  </si>
  <si>
    <t>Lauren McAnna, Community Services Manager</t>
  </si>
  <si>
    <t>lauren.mcanna@deafaction.org</t>
  </si>
  <si>
    <t>Edinburgh Cultural Venues Group (ECVG)</t>
  </si>
  <si>
    <t>Ken Hay, CEO, Centre for the Moving Image</t>
  </si>
  <si>
    <t>ken.hay@cmi-scotland.co.uk</t>
  </si>
  <si>
    <t>499627</t>
  </si>
  <si>
    <t>Aston University</t>
  </si>
  <si>
    <t>Prof. David J Webb, Professor Aston University</t>
  </si>
  <si>
    <t>d.j.webb@aston.ac.uk</t>
  </si>
  <si>
    <t>827966</t>
  </si>
  <si>
    <t>Stevenage Borough Council</t>
  </si>
  <si>
    <t>Rob Gregory, Assistant Director - Communities and Neighbourhoods</t>
  </si>
  <si>
    <t>rob.gregory@stevenage.gov.uk</t>
  </si>
  <si>
    <t>715672</t>
  </si>
  <si>
    <t>Jackie Clementson, Head of Family Support and Young People Services</t>
  </si>
  <si>
    <t>Jackie.Clementson@hertfordshire.gov.uk</t>
  </si>
  <si>
    <t>477426</t>
  </si>
  <si>
    <t>498426</t>
  </si>
  <si>
    <t>North Hertfordshire College</t>
  </si>
  <si>
    <t>Kit Davies CEO of North Hertfordshire College</t>
  </si>
  <si>
    <t>kdavis@nhc.ac.uk</t>
  </si>
  <si>
    <t>560093.66</t>
  </si>
  <si>
    <t>Northbank forum for Voluntary Organisations Ltd (trading as Forum)</t>
  </si>
  <si>
    <t>225753</t>
  </si>
  <si>
    <t>Northern Hull Community Development Ltd</t>
  </si>
  <si>
    <t>Jayne Brindley, Trustee</t>
  </si>
  <si>
    <t>jayne@unityincommunity.org.uk</t>
  </si>
  <si>
    <t>126202</t>
  </si>
  <si>
    <t>EN:Able Futures CIC</t>
  </si>
  <si>
    <t>Lee Parkinson - Chief Executive</t>
  </si>
  <si>
    <t>lee.parkinson@efficiencynorth.org</t>
  </si>
  <si>
    <t>195250</t>
  </si>
  <si>
    <t>The Friends of Gourock Park (c/o The Inverclyde Shed)</t>
  </si>
  <si>
    <t>Lynne Quinn &amp; Bruce Newlands</t>
  </si>
  <si>
    <t>Lynne.Quinn@inverclyde.gov.uk &amp; bruce@inverclydeshed.co.uk</t>
  </si>
  <si>
    <t>298340</t>
  </si>
  <si>
    <t>Inverclyde Leisure</t>
  </si>
  <si>
    <t>Jim Lyon, Operations Manager</t>
  </si>
  <si>
    <t>jim.lyon@inverclydeleisure.com</t>
  </si>
  <si>
    <t>Elizabeth Baird, Team Leader Workforce Development</t>
  </si>
  <si>
    <t>elizabeth.baird@inverclyde.gov.uk</t>
  </si>
  <si>
    <t>580000</t>
  </si>
  <si>
    <t>West College Scotland</t>
  </si>
  <si>
    <t>Paul Fagan, Head of Enterprise and Employability</t>
  </si>
  <si>
    <t>paul.fagan@wcs.ac.uk</t>
  </si>
  <si>
    <t>300490</t>
  </si>
  <si>
    <t>RIG Arts Ltd</t>
  </si>
  <si>
    <t>Karen Orr, CEO</t>
  </si>
  <si>
    <t>info@rigarts.org</t>
  </si>
  <si>
    <t>153043</t>
  </si>
  <si>
    <t>West Care Academy</t>
  </si>
  <si>
    <t>213794</t>
  </si>
  <si>
    <t>238819</t>
  </si>
  <si>
    <t>Zinthiya Ganeshpanchan Trust</t>
  </si>
  <si>
    <t>Zinthiya Ganeshpanchan, Chief Executive</t>
  </si>
  <si>
    <t>zinthiyaganeshpanchan@yahoo.co.uk</t>
  </si>
  <si>
    <t>349588</t>
  </si>
  <si>
    <t>Consortium: Pembrokeshire Coastal forum CIC (Lead) &amp; Netherwood Sustainable Futures</t>
  </si>
  <si>
    <t>Steve Hall, CEO</t>
  </si>
  <si>
    <t>steve.hall@pembrokeshirecoastalforum.org.uk</t>
  </si>
  <si>
    <t>49192</t>
  </si>
  <si>
    <t>South of Scotland Community Housing</t>
  </si>
  <si>
    <t>Mike Staples, Chief Executive</t>
  </si>
  <si>
    <t>57320</t>
  </si>
  <si>
    <t>Ian Aikman</t>
  </si>
  <si>
    <t>Louise Cox - Environmental Strategy Coordinator</t>
  </si>
  <si>
    <t>LCox@scotborders.gov.uk</t>
  </si>
  <si>
    <t>183600</t>
  </si>
  <si>
    <t>Berwickshire Housing Association (lead organisation for partnership of Borders Housing Network, The Wise Group, Borders College)</t>
  </si>
  <si>
    <t>Evelyn Rimmer, Strategic Development Lead (The Wise Group)</t>
  </si>
  <si>
    <t>Evelyn_Rimmer@thewisegroup.co.uk</t>
  </si>
  <si>
    <t>Borders Employment Advice &amp; Mentoring</t>
  </si>
  <si>
    <t>214450</t>
  </si>
  <si>
    <t>225770</t>
  </si>
  <si>
    <t>Burnfoot Community Futures (BCF)</t>
  </si>
  <si>
    <t>Lindsay Wood, BCF Manager</t>
  </si>
  <si>
    <t>lindsaywood49@gmail.com</t>
  </si>
  <si>
    <t>112201</t>
  </si>
  <si>
    <t>1425</t>
  </si>
  <si>
    <t>1.27</t>
  </si>
  <si>
    <t>Archaeology Scotland</t>
  </si>
  <si>
    <t>Phil Richardson, Project Manager</t>
  </si>
  <si>
    <t>p.richardson@archaeologyscotland.org.uk</t>
  </si>
  <si>
    <t>66828</t>
  </si>
  <si>
    <t>Live Borders</t>
  </si>
  <si>
    <t>Jane Hogg, Director, Project Sponsor</t>
  </si>
  <si>
    <t>jhogg@liveborders.org.uk</t>
  </si>
  <si>
    <t>174428</t>
  </si>
  <si>
    <t>Scottish Borders Housing Association</t>
  </si>
  <si>
    <t>Julia Mulloy, Chief Executive SBHA</t>
  </si>
  <si>
    <t>jmulloy@sbha.org.uk</t>
  </si>
  <si>
    <t>177000</t>
  </si>
  <si>
    <t>Scottish Cycling</t>
  </si>
  <si>
    <t>Graeme McLean, Head of Developing Mountain Biking in Scotland (DMBinS)</t>
  </si>
  <si>
    <t>Graeme.mclean@scottishcycling.org.uk</t>
  </si>
  <si>
    <t>154942.18</t>
  </si>
  <si>
    <t>Shetland Islands Council</t>
  </si>
  <si>
    <t>Shetland UHI</t>
  </si>
  <si>
    <t>Brendan Hall, Business Development &amp; Projects Officer</t>
  </si>
  <si>
    <t>brendan.hall@uhi.ac.uk</t>
  </si>
  <si>
    <t>353000</t>
  </si>
  <si>
    <t>The Council of the City of Wakefield (Accountable Body) in partnership with What If Group)</t>
  </si>
  <si>
    <t>For Wakefield Council: Charlotte Audsley, Economic Project Officer   For What If Group: Kevin Parkes, Director</t>
  </si>
  <si>
    <t>caudsley@wakefield.gov.uk    kevinparkes@whatifgroup.io</t>
  </si>
  <si>
    <t>Economic growth and sustainability of Wakefield’s micro towns (Crofton, Horbury, Featherstone, Knottingley, Normanton, Ossett and South Kirkby)</t>
  </si>
  <si>
    <t>Green Enterprise Foundation (run through the Extile Centre of Excellence (TCOE)</t>
  </si>
  <si>
    <t>Bill Macbeth, Managing Director of the TCOE</t>
  </si>
  <si>
    <t>billmacbeth@textile-training.com</t>
  </si>
  <si>
    <t>210000</t>
  </si>
  <si>
    <t>MyKindaCrowd T/A MyKindaFuture</t>
  </si>
  <si>
    <t>Stephanie Warren - Bid Manager and Head of Delivery</t>
  </si>
  <si>
    <t>stephanie@mykindafuture.com</t>
  </si>
  <si>
    <t>519000</t>
  </si>
  <si>
    <t>49305</t>
  </si>
  <si>
    <t>Valley Heritage</t>
  </si>
  <si>
    <t>Stephen Anderson, Chair</t>
  </si>
  <si>
    <t>stephen.anderson@valleyheritage.org.uk</t>
  </si>
  <si>
    <t>261849</t>
  </si>
  <si>
    <t>275049</t>
  </si>
  <si>
    <t>Selnet Ltd</t>
  </si>
  <si>
    <t>Donna Sadler / Deputy CEO</t>
  </si>
  <si>
    <t>donna@selnet-uk.com</t>
  </si>
  <si>
    <t>467543.33</t>
  </si>
  <si>
    <t>2387063.33</t>
  </si>
  <si>
    <t>112430.68</t>
  </si>
  <si>
    <t>4.71</t>
  </si>
  <si>
    <t>654279</t>
  </si>
  <si>
    <t>704279</t>
  </si>
  <si>
    <t>The Lancashire Colleges (working in partnership with Lancashire County Council)</t>
  </si>
  <si>
    <t>Rosie Fearn, Director</t>
  </si>
  <si>
    <t>rfearn@tlc.ac.uk</t>
  </si>
  <si>
    <t>455800</t>
  </si>
  <si>
    <t>pathomas@uclan.ac.uk ; awilliamson3@uclan.ac.uk</t>
  </si>
  <si>
    <t>41136.57</t>
  </si>
  <si>
    <t>48395.97</t>
  </si>
  <si>
    <t>266863.66</t>
  </si>
  <si>
    <t>266863.36</t>
  </si>
  <si>
    <t>East Dunbartonshire Council</t>
  </si>
  <si>
    <t>East Dunbartonshire Voluntary Action</t>
  </si>
  <si>
    <t>Alex Meikle</t>
  </si>
  <si>
    <t>alex.meikle@edva.org</t>
  </si>
  <si>
    <t>59406</t>
  </si>
  <si>
    <t>TogetherForBusiness Support, Growth &amp; Recovery Programme</t>
  </si>
  <si>
    <t>59790</t>
  </si>
  <si>
    <t>Mugdock Trust</t>
  </si>
  <si>
    <t>Emma McMullen, Secretary</t>
  </si>
  <si>
    <t>mcmullenconsulting@googlemail.com</t>
  </si>
  <si>
    <t>53100</t>
  </si>
  <si>
    <t>55600</t>
  </si>
  <si>
    <t>Stitch the Gap CIC</t>
  </si>
  <si>
    <t>Patricia Papworth, Director</t>
  </si>
  <si>
    <t>trish@stitchthegap.com</t>
  </si>
  <si>
    <t>Upskill – Delivering Sewing Skills within our community</t>
  </si>
  <si>
    <t>58185</t>
  </si>
  <si>
    <t>73685</t>
  </si>
  <si>
    <t>Twechar Community Action</t>
  </si>
  <si>
    <t>Sandra Sutton</t>
  </si>
  <si>
    <t>Sandra.sutton@twecharhlec.org.uk</t>
  </si>
  <si>
    <t>56807</t>
  </si>
  <si>
    <t>AASC – Forest School</t>
  </si>
  <si>
    <t>Nikki Ferguson / Gwen McLaren (Managers)</t>
  </si>
  <si>
    <t>aasc2007@hotmail.co.uk</t>
  </si>
  <si>
    <t>41612</t>
  </si>
  <si>
    <t>KIRKINTILLOCH COMMUNITY SPORTS CLUB</t>
  </si>
  <si>
    <t>NEIL ANDERSON - DIRECTOR</t>
  </si>
  <si>
    <t>ANDERSONNEIL@ICLOUD.COM</t>
  </si>
  <si>
    <t>87200</t>
  </si>
  <si>
    <t>Culture Aberdeen</t>
  </si>
  <si>
    <t>Jane Spiers , Chief Executive, Aberdeen Performing ~Arts</t>
  </si>
  <si>
    <t>jane.spiers@aberdeenperformingarts.com</t>
  </si>
  <si>
    <t>Ashton Community Trust (Ashton)</t>
  </si>
  <si>
    <t>Ciara Rea, Head of Corporate Services</t>
  </si>
  <si>
    <t>Ciara.rea@ashtoncentre.com</t>
  </si>
  <si>
    <t>549738</t>
  </si>
  <si>
    <t>49067</t>
  </si>
  <si>
    <t>Forward South Partnership</t>
  </si>
  <si>
    <t>Caroline Smyth - Associate Digital Lead</t>
  </si>
  <si>
    <t>caroline@forwardsouth.org</t>
  </si>
  <si>
    <t>894107</t>
  </si>
  <si>
    <t>West of England Combined Authority</t>
  </si>
  <si>
    <t>City of Bristol College</t>
  </si>
  <si>
    <t>Simon Arnold, Director of Business and Commercial Partnerships</t>
  </si>
  <si>
    <t>simon.arnold@cityofbristol.ac.uk</t>
  </si>
  <si>
    <t>501945</t>
  </si>
  <si>
    <t>Bath &amp; North East Somerset Social Enterprise  Programme (BSEP)</t>
  </si>
  <si>
    <t>594490.79</t>
  </si>
  <si>
    <t>Bath &amp; North East Somerset Council</t>
  </si>
  <si>
    <t>Ashley Beighton – Clean Air Zone Project Lead</t>
  </si>
  <si>
    <t>Ashley_Beighton@BATHNES.GOV.UK</t>
  </si>
  <si>
    <t>2703863</t>
  </si>
  <si>
    <t>The Big Issue Group</t>
  </si>
  <si>
    <t>Michelle Simpson, Director of Alliances at The Big Issue Group</t>
  </si>
  <si>
    <t>Michelle.Simpson@bigissue.com</t>
  </si>
  <si>
    <t>Aberdeen, Sevenoaks</t>
  </si>
  <si>
    <t>Bristol City Council</t>
  </si>
  <si>
    <t>Freddie Collins (Project Manager)</t>
  </si>
  <si>
    <t>freddie.collins@bristol.gov.uk</t>
  </si>
  <si>
    <t>161433</t>
  </si>
  <si>
    <t>179370</t>
  </si>
  <si>
    <t>Centre for Sustainable Energy</t>
  </si>
  <si>
    <t>Jonathan Twomey</t>
  </si>
  <si>
    <t>jonathan.twomey@cse.org.uk</t>
  </si>
  <si>
    <t>113098</t>
  </si>
  <si>
    <t>134290</t>
  </si>
  <si>
    <t>South Gloucestershire Council/West of England Combined Authority</t>
  </si>
  <si>
    <t>Donna Whinham</t>
  </si>
  <si>
    <t>Donna.Whinham@southglos.gov.uk</t>
  </si>
  <si>
    <t>950000</t>
  </si>
  <si>
    <t>1070000</t>
  </si>
  <si>
    <t>University of the West of England</t>
  </si>
  <si>
    <t>Tracey John, Project Director</t>
  </si>
  <si>
    <t>Tracey2.John@uwe.ac.uk</t>
  </si>
  <si>
    <t>74</t>
  </si>
  <si>
    <t>760475</t>
  </si>
  <si>
    <t>794025</t>
  </si>
  <si>
    <t>Jon Finch, Head of Culture &amp; Creative Industries</t>
  </si>
  <si>
    <t>jon.finch@bristol.gov.uk</t>
  </si>
  <si>
    <t>615850</t>
  </si>
  <si>
    <t>640850</t>
  </si>
  <si>
    <t>South Gloucestershire and Stroud College</t>
  </si>
  <si>
    <t>Kate Hartshorn: Learning Area Manager</t>
  </si>
  <si>
    <t>kate.hartshorn@sgscol.ac.uk</t>
  </si>
  <si>
    <t>742265</t>
  </si>
  <si>
    <t>69995.59</t>
  </si>
  <si>
    <t>9.43</t>
  </si>
  <si>
    <t>Ashley Community &amp; Housing (t/a ACH)</t>
  </si>
  <si>
    <t>Richard Thickpenny</t>
  </si>
  <si>
    <t>richard.thickpenny@ach.org.uk</t>
  </si>
  <si>
    <t>192335</t>
  </si>
  <si>
    <t>Buckinghamshire Council</t>
  </si>
  <si>
    <t>Buckinghamshire Business First</t>
  </si>
  <si>
    <t>Heather Dean, Head of Skills and Business Support</t>
  </si>
  <si>
    <t>Heather@bbf.uk.com</t>
  </si>
  <si>
    <t>20.4</t>
  </si>
  <si>
    <t>43.2</t>
  </si>
  <si>
    <t>18.1</t>
  </si>
  <si>
    <t>713971</t>
  </si>
  <si>
    <t>792445</t>
  </si>
  <si>
    <t>Buckinghamshire Health and Social Care Academy (BHSCA)</t>
  </si>
  <si>
    <t>Juliet Anderson, Implementation Director (BHSCA)</t>
  </si>
  <si>
    <t>Juliet.anderson@hee.nhs.uk</t>
  </si>
  <si>
    <t>841821</t>
  </si>
  <si>
    <t>Professor Sri-Kartini Leet</t>
  </si>
  <si>
    <t>Dr Ramesh Marasini</t>
  </si>
  <si>
    <t>Kartini.Leet@bucks.ac.uk</t>
  </si>
  <si>
    <t>107382</t>
  </si>
  <si>
    <t>194134</t>
  </si>
  <si>
    <t>Oasis Partnership</t>
  </si>
  <si>
    <t>Colin McGregor-Paterson</t>
  </si>
  <si>
    <t>colin.mcgregor-paterson@oasispartnership.org</t>
  </si>
  <si>
    <t>442000</t>
  </si>
  <si>
    <t>8840</t>
  </si>
  <si>
    <t>0.02</t>
  </si>
  <si>
    <t>All Spring Media</t>
  </si>
  <si>
    <t>Martina Porter</t>
  </si>
  <si>
    <t>martina@allspringmedia.co.uk</t>
  </si>
  <si>
    <t>113000</t>
  </si>
  <si>
    <t>118000</t>
  </si>
  <si>
    <t>Resume Foundation</t>
  </si>
  <si>
    <t>Michael Corrigan, Founder of the Resume Foundation</t>
  </si>
  <si>
    <t>michael.corrigan@resumefoundation.org.uk</t>
  </si>
  <si>
    <t>345000</t>
  </si>
  <si>
    <t>8500</t>
  </si>
  <si>
    <t>38828</t>
  </si>
  <si>
    <t>Gwynedd Council</t>
  </si>
  <si>
    <t>Citizens Online</t>
  </si>
  <si>
    <t>Helen Dobson - Managing Director</t>
  </si>
  <si>
    <t>helen.dobson@citizensonline.org.uk</t>
  </si>
  <si>
    <t>154895</t>
  </si>
  <si>
    <t>7.78</t>
  </si>
  <si>
    <t>Grwp Llandrillo Menai (GLLM)</t>
  </si>
  <si>
    <t>Gary Jones, Project Manager</t>
  </si>
  <si>
    <t>333409</t>
  </si>
  <si>
    <t>351888</t>
  </si>
  <si>
    <t>ADRA Tai (Cyf)</t>
  </si>
  <si>
    <t>Iwan Trefor Jones, Deputy Chief Executive</t>
  </si>
  <si>
    <t>iwan.t.jones@adra.co.uk</t>
  </si>
  <si>
    <t>589203</t>
  </si>
  <si>
    <t>784203</t>
  </si>
  <si>
    <t>6.3</t>
  </si>
  <si>
    <t>Urdd Gobaith Cymru</t>
  </si>
  <si>
    <t>Huw Antur Edwards, Cyfarwyddwr Gwersyll Glan-llyn</t>
  </si>
  <si>
    <t>huwantur@urdd.org</t>
  </si>
  <si>
    <t>Blank Line</t>
  </si>
  <si>
    <t>502373</t>
  </si>
  <si>
    <t>Cered: Menter Iaith Ceredigion (Ceredigion County Council)</t>
  </si>
  <si>
    <t>steffan.rees@ceredigion.gov.uk</t>
  </si>
  <si>
    <t>7050</t>
  </si>
  <si>
    <t>10369.94</t>
  </si>
  <si>
    <t>CARN(Caernarfon Artistiaid Regional Network Ltd)</t>
  </si>
  <si>
    <t>Menna Thomas</t>
  </si>
  <si>
    <t>carn.post@gmail.com</t>
  </si>
  <si>
    <t>14.8</t>
  </si>
  <si>
    <t>Partneriaeth Ogwen</t>
  </si>
  <si>
    <t>Meleri Davies</t>
  </si>
  <si>
    <t>meleri@ogwen.org</t>
  </si>
  <si>
    <t>182050</t>
  </si>
  <si>
    <t>8192.25</t>
  </si>
  <si>
    <t>Lindsey Edwards</t>
  </si>
  <si>
    <t>lindseyellisedwards@gwynedd.llyw.cymru</t>
  </si>
  <si>
    <t>454121</t>
  </si>
  <si>
    <t>479121</t>
  </si>
  <si>
    <t>Cwmni Nod Glas Cyf.</t>
  </si>
  <si>
    <t>arfonh@hotmail.co.uk</t>
  </si>
  <si>
    <t>Sesiwn Fawr Dolgellau</t>
  </si>
  <si>
    <t>Ywain Myfyr</t>
  </si>
  <si>
    <t>ywainmyfyr@btinternet.com</t>
  </si>
  <si>
    <t>Diversity House (DH)</t>
  </si>
  <si>
    <t>Christine Locke, Chief Executive</t>
  </si>
  <si>
    <t>christine.locke@diversityhouse.org.uk</t>
  </si>
  <si>
    <t>Diversity House:  Centre for Innovation and Development</t>
  </si>
  <si>
    <t>423631</t>
  </si>
  <si>
    <t>NIAB</t>
  </si>
  <si>
    <t>Dr Nicola Harrison</t>
  </si>
  <si>
    <t>nicola.harrison@niab.com</t>
  </si>
  <si>
    <t>513122</t>
  </si>
  <si>
    <t>802906</t>
  </si>
  <si>
    <t>Kent Invicta Chamber of Commerce</t>
  </si>
  <si>
    <t>Jo James, CEO</t>
  </si>
  <si>
    <t>jo@kentinvictachamber.co.uk</t>
  </si>
  <si>
    <t>625603</t>
  </si>
  <si>
    <t>Sevenoaks District Council</t>
  </si>
  <si>
    <t>Richard Cavanagh, West Kent Project Officer</t>
  </si>
  <si>
    <t>richard.cavanagh@sevenoaks.gov.uk</t>
  </si>
  <si>
    <t>501667</t>
  </si>
  <si>
    <t>50166.70</t>
  </si>
  <si>
    <t>Social Enterprise Kent CIC</t>
  </si>
  <si>
    <t>Rebecca Smith, Deputy CEO</t>
  </si>
  <si>
    <t>r.smith@sekgroup.org.uk</t>
  </si>
  <si>
    <t>Breaking Barriers – Inclusive Employabilit</t>
  </si>
  <si>
    <t>437938</t>
  </si>
  <si>
    <t>CXK Limited</t>
  </si>
  <si>
    <t>Sarah Mills – Assistant Director</t>
  </si>
  <si>
    <t>SarahMills@cxk.org</t>
  </si>
  <si>
    <t>561618</t>
  </si>
  <si>
    <t>5461618</t>
  </si>
  <si>
    <t>1.9</t>
  </si>
  <si>
    <t>EKC Group</t>
  </si>
  <si>
    <t>Kurt Salter, Principal of EKC Adult College</t>
  </si>
  <si>
    <t>kurt.salter@eastkent.ac.uk</t>
  </si>
  <si>
    <t>998668</t>
  </si>
  <si>
    <t>998688</t>
  </si>
  <si>
    <t>Canterbury City Council</t>
  </si>
  <si>
    <t>Michelle Moubarak, Museums &amp; Cultural Programme Director</t>
  </si>
  <si>
    <t>michelle.moubarak@canterbury.gov.uk</t>
  </si>
  <si>
    <t>Canterbury’s Creative Exchange</t>
  </si>
  <si>
    <t>815895</t>
  </si>
  <si>
    <t>934719</t>
  </si>
  <si>
    <t>8.5</t>
  </si>
  <si>
    <t>Gravesham Borough Council</t>
  </si>
  <si>
    <t>Simon Hookway, Assistant Director (Communities)</t>
  </si>
  <si>
    <t>simon.hookway@gravesham.gov.uk</t>
  </si>
  <si>
    <t>1629172</t>
  </si>
  <si>
    <t>146625.48</t>
  </si>
  <si>
    <t>Simon Dodd, Investment &amp; Development Consultant</t>
  </si>
  <si>
    <t>s.dodd@kent.gov.uk</t>
  </si>
  <si>
    <t>850000</t>
  </si>
  <si>
    <t>Tunbridge Wells Borough Council</t>
  </si>
  <si>
    <t>Hilary Smith, Economic Development Manager</t>
  </si>
  <si>
    <t>hilary.smith@tunbridgewells.gov.uk</t>
  </si>
  <si>
    <t>425000</t>
  </si>
  <si>
    <t>500800</t>
  </si>
  <si>
    <t>Edseco Limited trading as The Education People</t>
  </si>
  <si>
    <t>Sean Carter, Business Development Manager</t>
  </si>
  <si>
    <t>sean.carter@theeducationpeople.org</t>
  </si>
  <si>
    <t>Employment and Support Hub – Canterbury and Thanet</t>
  </si>
  <si>
    <t>640556</t>
  </si>
  <si>
    <t>Employment and Support Hub – Gravesham and Swale</t>
  </si>
  <si>
    <t>1363023</t>
  </si>
  <si>
    <t>Canterbury Christ Church University</t>
  </si>
  <si>
    <t>Maxine Owen,</t>
  </si>
  <si>
    <t>Maxine.owen@canterbury.ac.uk</t>
  </si>
  <si>
    <t>662762</t>
  </si>
  <si>
    <t>907890</t>
  </si>
  <si>
    <t>18157.80</t>
  </si>
  <si>
    <t>Jenny Godfrey, Community Projects &amp; Funding Office</t>
  </si>
  <si>
    <t>jenny.godfrey@sevenoaks.gov.u</t>
  </si>
  <si>
    <t>Growth Gurus – Community Hub</t>
  </si>
  <si>
    <t>552500</t>
  </si>
  <si>
    <t>562500</t>
  </si>
  <si>
    <t>Screen South</t>
  </si>
  <si>
    <t>Darrienne Price, Head of Business Support</t>
  </si>
  <si>
    <t>Darrienne.price@screensouth.org</t>
  </si>
  <si>
    <t>545120</t>
  </si>
  <si>
    <t>664545</t>
  </si>
  <si>
    <t>49840.875</t>
  </si>
  <si>
    <t>Sleeping Giant Media Ltd</t>
  </si>
  <si>
    <t>Danny Windsor - Head of Brand, Marketing &amp; Education</t>
  </si>
  <si>
    <t>danny.w@sleepinggiantmedia.co.uk</t>
  </si>
  <si>
    <t>1586896.24</t>
  </si>
  <si>
    <t>4760.68872</t>
  </si>
  <si>
    <t>0.3</t>
  </si>
  <si>
    <t>The Mary Dolly Foundation</t>
  </si>
  <si>
    <t>Marion Lakah, Director of Operations</t>
  </si>
  <si>
    <t>info@marydollyfoundation.org.uk</t>
  </si>
  <si>
    <t>49680</t>
  </si>
  <si>
    <t>Runway Apprenticeships Ltd</t>
  </si>
  <si>
    <t>Ben March, Head of Operations</t>
  </si>
  <si>
    <t>benmarch@runwaytraining.co.uk</t>
  </si>
  <si>
    <t>526382.97</t>
  </si>
  <si>
    <t>Sheerness Dockyard Preservation Trust</t>
  </si>
  <si>
    <t>William Palin. Trust Chairman</t>
  </si>
  <si>
    <t>williampalin@icloud.com</t>
  </si>
  <si>
    <t>83260</t>
  </si>
  <si>
    <t>88260</t>
  </si>
  <si>
    <t>Resort Margate CIC</t>
  </si>
  <si>
    <t>Dan Chilcott, Director</t>
  </si>
  <si>
    <t>info@resortstudios.co.uk</t>
  </si>
  <si>
    <t>South East Creatives – Thanet Focus</t>
  </si>
  <si>
    <t>625000</t>
  </si>
  <si>
    <t>University of Kent</t>
  </si>
  <si>
    <t>Robert Barker – Innovation &amp; Impact Lead for the Division of Natural Sciences</t>
  </si>
  <si>
    <t>R.Barker@kent.ac.uk</t>
  </si>
  <si>
    <t>982693</t>
  </si>
  <si>
    <t>1311494</t>
  </si>
  <si>
    <t>Susan Berdo, Strategic Programme Manager</t>
  </si>
  <si>
    <t>susan.berdo@kent.gov.uk</t>
  </si>
  <si>
    <t>79440</t>
  </si>
  <si>
    <t>Repton Community Trust</t>
  </si>
  <si>
    <t>Elizabeth Rice, Trust Director</t>
  </si>
  <si>
    <t>beth.rice@reptonct.uk</t>
  </si>
  <si>
    <t>What Matters – NEETS Navigator Study</t>
  </si>
  <si>
    <t>51556.50</t>
  </si>
  <si>
    <t>Dreamland Trust (trading as the Dreamland Heritage Trust)</t>
  </si>
  <si>
    <t>Fran Warrington, Development Manager</t>
  </si>
  <si>
    <t>fran.warrington@tourismworks.co.uk</t>
  </si>
  <si>
    <t>192168</t>
  </si>
  <si>
    <t>Glasgow City Council</t>
  </si>
  <si>
    <t>Remade Network</t>
  </si>
  <si>
    <t>Sophie Unwin, Director / Nikki Ferguson Business Manager</t>
  </si>
  <si>
    <t>sophieremade@protonmail.com</t>
  </si>
  <si>
    <t>Glasgow Clyde College</t>
  </si>
  <si>
    <t>John Canning, Head of Business Development</t>
  </si>
  <si>
    <t>jcanning@glasgowclyde.ac.uk</t>
  </si>
  <si>
    <t>443680</t>
  </si>
  <si>
    <t>Applicant name: CodeClan Ltd</t>
  </si>
  <si>
    <t>Stephanie Paterson, Head of Admissions</t>
  </si>
  <si>
    <t>stephanie.paterson@codeclan.com</t>
  </si>
  <si>
    <t>Clydeside Initiative for Arts (CIA)– known widely as SWG3</t>
  </si>
  <si>
    <t>Alison Fullerton, Head of Capital Appeal/Strategic Impact Lead</t>
  </si>
  <si>
    <t>alison@swg3.tv</t>
  </si>
  <si>
    <t>671194</t>
  </si>
  <si>
    <t>Neath Port Talbot Council</t>
  </si>
  <si>
    <t>Neath Port Talbot CBC (Youth Service)</t>
  </si>
  <si>
    <t>Jason Haeney – Principal Officer</t>
  </si>
  <si>
    <t>j.haeney@npt.gov.uk</t>
  </si>
  <si>
    <t>499552</t>
  </si>
  <si>
    <t>499,552</t>
  </si>
  <si>
    <t>Computeraid Ltd</t>
  </si>
  <si>
    <t>Christine Jardine, Training Manager</t>
  </si>
  <si>
    <t>training@computeraidwales.com</t>
  </si>
  <si>
    <t>Digital Bridges –Bridging the Digital Divide</t>
  </si>
  <si>
    <t>309070</t>
  </si>
  <si>
    <t>309,070</t>
  </si>
  <si>
    <t>Swansea University</t>
  </si>
  <si>
    <t>Dr Cynthia Froyd</t>
  </si>
  <si>
    <t>c.froyd@swansea.ac.uk</t>
  </si>
  <si>
    <t>483103</t>
  </si>
  <si>
    <t>685,598</t>
  </si>
  <si>
    <t>Swansea University Science for Schools Scheme (S4) STEMSkills Cymru(SSC)</t>
  </si>
  <si>
    <t>Dr Will Bryan, Associate Professor of Physics, Swansea University, S4 Academic Lead</t>
  </si>
  <si>
    <t>s4science@swansea.ac.uk</t>
  </si>
  <si>
    <t>334440</t>
  </si>
  <si>
    <t>334,440</t>
  </si>
  <si>
    <t>Neath Port Talbot Council for Voluntary Service Ltd</t>
  </si>
  <si>
    <t>Gaynor Richards, Director</t>
  </si>
  <si>
    <t>GaynorR@nptcvs.org.uk</t>
  </si>
  <si>
    <t>496691</t>
  </si>
  <si>
    <t>496,691</t>
  </si>
  <si>
    <t>Neath Port Talbot County Borough Council</t>
  </si>
  <si>
    <t>Oonagh Gavigan, Regional Project Manager</t>
  </si>
  <si>
    <t>o.gavigan@npt.gov.uk</t>
  </si>
  <si>
    <t>Julie Davies, Business Development Coordinator</t>
  </si>
  <si>
    <t>j.davies1@npt.gov.uk</t>
  </si>
  <si>
    <t>118348</t>
  </si>
  <si>
    <t>118,348</t>
  </si>
  <si>
    <t>Helen Douglas, Principal Officer Housing &amp; Regeneration</t>
  </si>
  <si>
    <t>helen.douglas@glasgow.gov.uk</t>
  </si>
  <si>
    <t>275165</t>
  </si>
  <si>
    <t>275,165.00</t>
  </si>
  <si>
    <t>22,000.00</t>
  </si>
  <si>
    <t>Glasgow Chamber of Commerce</t>
  </si>
  <si>
    <t>Dr. Nicola Crawford, Director</t>
  </si>
  <si>
    <t>nicola.crawford@glasgowchamberofcommerce.com</t>
  </si>
  <si>
    <t>646757</t>
  </si>
  <si>
    <t xml:space="preserve"> 646,757.00</t>
  </si>
  <si>
    <t>1.5</t>
  </si>
  <si>
    <t>Isle of Anglesey County Council</t>
  </si>
  <si>
    <t>Dewi G . Lloyd, Regeneration Manager</t>
  </si>
  <si>
    <t>dewilloyd@ynysmon.gov.uk</t>
  </si>
  <si>
    <t>620000</t>
  </si>
  <si>
    <t>Môn CF</t>
  </si>
  <si>
    <t>Rita Lyon - Chief Executive Officer</t>
  </si>
  <si>
    <t>rita.lyon@moncf.co.uk</t>
  </si>
  <si>
    <t>Cefnogi Busnesau Môn</t>
  </si>
  <si>
    <t>212806</t>
  </si>
  <si>
    <t>230927.93</t>
  </si>
  <si>
    <t>Menai Science ParkLtd</t>
  </si>
  <si>
    <t>Pryderi ap Rhisiart, Managing Director of Menai Science Park</t>
  </si>
  <si>
    <t>905899</t>
  </si>
  <si>
    <t>3.4</t>
  </si>
  <si>
    <t>Ynys Mon Youth Service and Mon CF</t>
  </si>
  <si>
    <t>Enid Williams, Principal Youth Officer</t>
  </si>
  <si>
    <t>EnidWilliams@ynysmon.gov.uk</t>
  </si>
  <si>
    <t>Môn Ymlaen</t>
  </si>
  <si>
    <t>51</t>
  </si>
  <si>
    <t>365358.79</t>
  </si>
  <si>
    <t>458347.46</t>
  </si>
  <si>
    <t>Grŵp Llandrillo Menai (GLlM)</t>
  </si>
  <si>
    <t>James Nelson Executive Director Academic Services</t>
  </si>
  <si>
    <t>nelson1j@gllm.ac.uk</t>
  </si>
  <si>
    <t>507760</t>
  </si>
  <si>
    <t>517760</t>
  </si>
  <si>
    <t>Isles of Scilly Council</t>
  </si>
  <si>
    <t>The Islands' Partnership</t>
  </si>
  <si>
    <t>Nick Bond, Execuctive Director</t>
  </si>
  <si>
    <t>nickbond@islandspartnership.co.uk</t>
  </si>
  <si>
    <t>431185</t>
  </si>
  <si>
    <t>479094</t>
  </si>
  <si>
    <t>Stoke-on-Trent City Council</t>
  </si>
  <si>
    <t>Disability Solutions West Midlands</t>
  </si>
  <si>
    <t>Mandy Rollins Chief Officer</t>
  </si>
  <si>
    <t>mrollins@disability-solutions.net</t>
  </si>
  <si>
    <t>75649</t>
  </si>
  <si>
    <t>80471.13</t>
  </si>
  <si>
    <t>10.176</t>
  </si>
  <si>
    <t>Nicola Gratton – Lead Civic Engagement &amp; Evaluation</t>
  </si>
  <si>
    <t>N.Gratton@staffs.ac.uk</t>
  </si>
  <si>
    <t>581622</t>
  </si>
  <si>
    <t>CRF186397</t>
  </si>
  <si>
    <t>Cardiff Council</t>
  </si>
  <si>
    <t>The Hollies Primary School, Cardiff</t>
  </si>
  <si>
    <t>Bethany Donovan- Teacher.</t>
  </si>
  <si>
    <t>donovanb21@hwbcymru.net</t>
  </si>
  <si>
    <t>Access and Cycle/ Learn to ride sessions</t>
  </si>
  <si>
    <t>Ysgol Treganna</t>
  </si>
  <si>
    <t>Rhys Harries, Headteacher, Co-ordinating travel to school scheme and school cycle scheme</t>
  </si>
  <si>
    <t>RHarries@cardiff.gov.uk</t>
  </si>
  <si>
    <t>6500</t>
  </si>
  <si>
    <t>17490</t>
  </si>
  <si>
    <t>8.52</t>
  </si>
  <si>
    <t>Change Grow Live</t>
  </si>
  <si>
    <t>Helen Matthews, Programmes Manager</t>
  </si>
  <si>
    <t>Heln.Matthews2@cgl.org.uk</t>
  </si>
  <si>
    <t>107410</t>
  </si>
  <si>
    <t>Cardiff Metropolitan University (CMU)</t>
  </si>
  <si>
    <t>Gary Walpole</t>
  </si>
  <si>
    <t>gwalpole@cardiffmet.ac.uk</t>
  </si>
  <si>
    <t>52752</t>
  </si>
  <si>
    <t>98431</t>
  </si>
  <si>
    <t>Cardiff Youth Justice Service</t>
  </si>
  <si>
    <t>Donna Richards - Reparation Co-Ordinator</t>
  </si>
  <si>
    <t>DRichards@cardiff.gov.uk</t>
  </si>
  <si>
    <t>6025</t>
  </si>
  <si>
    <t>CRF293736</t>
  </si>
  <si>
    <t>Peter Lea Primary School</t>
  </si>
  <si>
    <t>Mrs L Parry, School Business Manager and Mr W Barrett, Deputy Head</t>
  </si>
  <si>
    <t>Emma.Gough@cardiff.gov.uk</t>
  </si>
  <si>
    <t>Cycling and Bike Maintenance</t>
  </si>
  <si>
    <t>7496.16</t>
  </si>
  <si>
    <t>Llanedeyrn Primary School</t>
  </si>
  <si>
    <t>Andrew Price - Senior Leader</t>
  </si>
  <si>
    <t>a.price@llanedeyrnprimary.co.uk</t>
  </si>
  <si>
    <t>52.23</t>
  </si>
  <si>
    <t>Cardiff Third Sector Council</t>
  </si>
  <si>
    <t>Sheila Hendrickson-Brown, Chief Executive Officer</t>
  </si>
  <si>
    <t>Sheila.H@C3SC.org.uk</t>
  </si>
  <si>
    <t>66760</t>
  </si>
  <si>
    <t>93355</t>
  </si>
  <si>
    <t>0.91</t>
  </si>
  <si>
    <t>CRF185942</t>
  </si>
  <si>
    <t>Llanishen High School</t>
  </si>
  <si>
    <t>Matthew Beckett</t>
  </si>
  <si>
    <t>d.birch-hurst@llanishen.cardiff.sch.uk</t>
  </si>
  <si>
    <t>Llanishen High School Get Cycling Campaign</t>
  </si>
  <si>
    <t>10180</t>
  </si>
  <si>
    <t>63.63</t>
  </si>
  <si>
    <t>CRF107935</t>
  </si>
  <si>
    <t>Pentrabane Primary School</t>
  </si>
  <si>
    <t>Danielle Lee Specialist Teacher</t>
  </si>
  <si>
    <t>danielle.lee@cardiff.gov.uk</t>
  </si>
  <si>
    <t>Life skills - Cycle Proficiency development and active Travel Promotion</t>
  </si>
  <si>
    <t>17500</t>
  </si>
  <si>
    <t>Grange Pavilion Charitable Incorporated Organisation</t>
  </si>
  <si>
    <t>Sophey Mills, Grange Pavilion Development Manager</t>
  </si>
  <si>
    <t>sophey@grangepavilion.wales</t>
  </si>
  <si>
    <t>Connecting and caring for Grangetown’s Green Spaces: a Place Ranger and Apprenticeship pilot programme.</t>
  </si>
  <si>
    <t>65565</t>
  </si>
  <si>
    <t>7.6</t>
  </si>
  <si>
    <t>James Scorey (Vice Principal Funding and Planning)</t>
  </si>
  <si>
    <t>134256</t>
  </si>
  <si>
    <t>181326</t>
  </si>
  <si>
    <t>Into Work Advice Service, Cardiff Council</t>
  </si>
  <si>
    <t>Hayley Beynon, Into Work Manager</t>
  </si>
  <si>
    <t>hayley.beynon@cardiff.gov.uk</t>
  </si>
  <si>
    <t>153816</t>
  </si>
  <si>
    <t>E-Factor Group on behalf of Development and Growth Board</t>
  </si>
  <si>
    <t>Mark Webb Managing Director</t>
  </si>
  <si>
    <t>mark.webb@e-factor.co.uk</t>
  </si>
  <si>
    <t>TieTa UK Ltd</t>
  </si>
  <si>
    <t>Jay Thattai, Chief Visionary Officer, Unloc Ltd</t>
  </si>
  <si>
    <t>jay@unloc.ltd</t>
  </si>
  <si>
    <t>True</t>
  </si>
  <si>
    <t>‘Voice For Locals’ A Post-Covid Small Business Success Program</t>
  </si>
  <si>
    <t>48.5</t>
  </si>
  <si>
    <t>51.5</t>
  </si>
  <si>
    <t>1822240</t>
  </si>
  <si>
    <t>8.2</t>
  </si>
  <si>
    <t>Stoke Creates</t>
  </si>
  <si>
    <t>Gemma Thomas (Stoke Creates Board member &amp;
Appetite Director)</t>
  </si>
  <si>
    <t>gemma@appetitestoke.co.uk</t>
  </si>
  <si>
    <t>371380</t>
  </si>
  <si>
    <t>371380.00</t>
  </si>
  <si>
    <t>YMCA North Staffordshire (YMCA-NS)</t>
  </si>
  <si>
    <t>David Williams, Director of Business Development</t>
  </si>
  <si>
    <t>david.williams@ymcans.org.uk</t>
  </si>
  <si>
    <t>497609.84</t>
  </si>
  <si>
    <t>520609.84</t>
  </si>
  <si>
    <t>Acacia Training Limited</t>
  </si>
  <si>
    <t>Victoria Sylvester Managing Director</t>
  </si>
  <si>
    <t>VictoriaS@acaciatraining.co.uk</t>
  </si>
  <si>
    <t>496911.25</t>
  </si>
  <si>
    <t>Wavemaker Stoke CIC</t>
  </si>
  <si>
    <t>Alex Rowley, Director and Chief Technical Officer -Wavemaker Stoke CIC</t>
  </si>
  <si>
    <t>alex@wavemaker.org.uk</t>
  </si>
  <si>
    <t>565109.30</t>
  </si>
  <si>
    <t>9.73</t>
  </si>
  <si>
    <t>255600</t>
  </si>
  <si>
    <t>397565</t>
  </si>
  <si>
    <t>Sian Elen Tomos</t>
  </si>
  <si>
    <t>sian@gisda.co.uk</t>
  </si>
  <si>
    <t>Point and Sandwick Trust/Lews Castle College Innovation Centre</t>
  </si>
  <si>
    <t>Donald John MacSween</t>
  </si>
  <si>
    <t>djpointandsandwick@gmail.com</t>
  </si>
  <si>
    <t>18842.3</t>
  </si>
  <si>
    <t>28796.30</t>
  </si>
  <si>
    <t>Early Years - the Organisation for Young Children</t>
  </si>
  <si>
    <t>Mark Feeney</t>
  </si>
  <si>
    <t>markf@early-years.org</t>
  </si>
  <si>
    <t>31.9</t>
  </si>
  <si>
    <t>27.3</t>
  </si>
  <si>
    <t>41.8</t>
  </si>
  <si>
    <t>605150</t>
  </si>
  <si>
    <t>616650</t>
  </si>
  <si>
    <t>3800</t>
  </si>
  <si>
    <t>0.62</t>
  </si>
  <si>
    <t>Sophie McGannan</t>
  </si>
  <si>
    <t>60.625</t>
  </si>
  <si>
    <t>39.375</t>
  </si>
  <si>
    <t>Carrie Brolan</t>
  </si>
  <si>
    <t>Matthew Hustwit</t>
  </si>
  <si>
    <t>matt.hustwit@staffordshirechambers.co.uk</t>
  </si>
  <si>
    <t>528105</t>
  </si>
  <si>
    <t>Stoke-on-Trentand Staffordshire LEP (SSLEP)</t>
  </si>
  <si>
    <t>Sam Hicks</t>
  </si>
  <si>
    <t>Justin Quinn</t>
  </si>
  <si>
    <t>jp.quinn@ulster.ac.uk</t>
  </si>
  <si>
    <t>334200</t>
  </si>
  <si>
    <t>Women’s Resource &amp; Development Agency-WRDA</t>
  </si>
  <si>
    <t>Anne Mc Vicke</t>
  </si>
  <si>
    <t>anne.mcvicker@wrda.net</t>
  </si>
  <si>
    <t>Women’s Skills, Training &amp; Employment Programme</t>
  </si>
  <si>
    <t>373328.99</t>
  </si>
  <si>
    <t>Summary Sheet Value</t>
  </si>
  <si>
    <t>Management Costs</t>
  </si>
  <si>
    <t>xx</t>
  </si>
  <si>
    <t>Lead Authority</t>
  </si>
  <si>
    <t>Project Name</t>
  </si>
  <si>
    <t>Ability not Disability - co-designing an employment pathway</t>
  </si>
  <si>
    <t>The Innovation Masters Programme</t>
  </si>
  <si>
    <t>Harlow &amp; Tendring Retrofit Pipeline for Economic Renewal</t>
  </si>
  <si>
    <t>Herefordshire County Council</t>
  </si>
  <si>
    <t>Breaking Barriers - Inclusive Employability</t>
  </si>
  <si>
    <t>Canterbury and Folkestone and Hythe Skills Renewal</t>
  </si>
  <si>
    <t>NCC Construction and Environment Skills Hub</t>
  </si>
  <si>
    <t>Building Prosperous Communities - Employability and Skills Support Programme</t>
  </si>
  <si>
    <t>North Northamptonshire Unitary Council</t>
  </si>
  <si>
    <t>Greenway and River Ise, Green Infrastructure Feasibility Study</t>
  </si>
  <si>
    <t>Strengthening the Sunderland Voluntary and Community Sector</t>
  </si>
  <si>
    <t>West Northamptonshire Unitary Council</t>
  </si>
  <si>
    <t>These figures include management and administration costs.</t>
  </si>
  <si>
    <t>DomainLookupLA</t>
  </si>
  <si>
    <t>LA</t>
  </si>
  <si>
    <t>ONS Code</t>
  </si>
  <si>
    <t>Place</t>
  </si>
  <si>
    <t>Employement</t>
  </si>
  <si>
    <t>CommunitiesPlaceValue</t>
  </si>
  <si>
    <t>PeopleIntoEmploymentValue</t>
  </si>
  <si>
    <t>SkillsValue</t>
  </si>
  <si>
    <t>LocalBusinessesValue</t>
  </si>
  <si>
    <t>CHACE Project - Choosing Health And Care as Employment</t>
  </si>
  <si>
    <t xml:space="preserve">Na h-Eileanan Siar </t>
  </si>
  <si>
    <t>North Ayrshire  Council</t>
  </si>
  <si>
    <t>Mountain Biking in South of Scotland - Helping to deliver the European Capital of Mountain Biking</t>
  </si>
  <si>
    <t>Elevating South Lanarkshire</t>
  </si>
  <si>
    <t>Blaenau Gwent NEET and Adult Employability Programme</t>
  </si>
  <si>
    <t>EVi Community and Cultural Centre</t>
  </si>
  <si>
    <t>Women's focussed Incubator for Ambitious Entrepreneurs in Bridgend.</t>
  </si>
  <si>
    <t>Women's focussed Incubator for Ambitious Entrepreneurs in Caerphilly</t>
  </si>
  <si>
    <t>Connecting and caring for Grangetown's Green Spaces</t>
  </si>
  <si>
    <t>Digging Beneath the Surface - Archives, Archaeology and Access in Carmarthenshire</t>
  </si>
  <si>
    <t xml:space="preserve">Rapid Skills Shortage Response </t>
  </si>
  <si>
    <t>Supporting the Welsh language in business and communities</t>
  </si>
  <si>
    <t>THE LIFE YOU WANT '</t>
  </si>
  <si>
    <t>Y TÅ· Gwyrdd</t>
  </si>
  <si>
    <t>Providing high quality Level 4 Health and Social Care Education in North Wales</t>
  </si>
  <si>
    <t>The Future is Us - young people have their say</t>
  </si>
  <si>
    <t>Wye Valley River Festival CIC Growing Community Interests</t>
  </si>
  <si>
    <t>Sgiliau</t>
  </si>
  <si>
    <t>Feasibility Study - Winter Tourism in North East Pembrokeshire</t>
  </si>
  <si>
    <t>Passion &amp; Parking at Freshwater West - working together for a sustainable future</t>
  </si>
  <si>
    <t>Barry Bands Together - Community Regeneration through Musical Partnership</t>
  </si>
  <si>
    <t xml:space="preserve">Applicant </t>
  </si>
  <si>
    <t>Armagh City, Banbridge and Fraigavon Borough Council</t>
  </si>
  <si>
    <t xml:space="preserve">Business in the Community Northern Ireland </t>
  </si>
  <si>
    <t>Extern Northern Ireland</t>
  </si>
  <si>
    <t>Groundowrk Northern Ireland</t>
  </si>
  <si>
    <t>Keep Northern Ireland Beautiful</t>
  </si>
  <si>
    <t>Kilcooley Womens Centre</t>
  </si>
  <si>
    <t>Kinship Care</t>
  </si>
  <si>
    <t xml:space="preserve">Queen's University Belfast </t>
  </si>
  <si>
    <t>South West College</t>
  </si>
  <si>
    <t>Springvale Training Limited</t>
  </si>
  <si>
    <t>TieTa Uk Ltd</t>
  </si>
  <si>
    <t>Women's Resource &amp; Development Agency</t>
  </si>
  <si>
    <t>Womens, Skills, Training &amp; Employment Programme</t>
  </si>
  <si>
    <t xml:space="preserve">Youth Action Northern Ireland </t>
  </si>
  <si>
    <t>LeadLA</t>
  </si>
  <si>
    <t>due-delicence-Comments</t>
  </si>
  <si>
    <t>No issues raised</t>
  </si>
  <si>
    <t xml:space="preserve">annual report and audited financial statements provided </t>
  </si>
  <si>
    <t>Due diligence has been completed and the applicant has passed the required checks.</t>
  </si>
  <si>
    <t>Total Fund Value</t>
  </si>
  <si>
    <t>Funding allocation</t>
  </si>
  <si>
    <t>% Allocated</t>
  </si>
  <si>
    <t>Value allocated</t>
  </si>
  <si>
    <t>Comments</t>
  </si>
  <si>
    <t>Total</t>
  </si>
  <si>
    <t>bids included</t>
  </si>
  <si>
    <t>All bids Shortlisted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</si>
</sst>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809]#,##0&quot; &quot;;&quot;-&quot;[$£-809]#,##0&quot; &quot;;&quot; &quot;[$£-809]&quot;-&quot;#&quot; &quot;;&quot; &quot;@&quot; &quot;"/>
    <numFmt numFmtId="165" formatCode="[$£]#,##0"/>
    <numFmt numFmtId="166" formatCode="[$£]#,##0.00"/>
    <numFmt numFmtId="167" formatCode="0.0%"/>
    <numFmt numFmtId="168" formatCode="[$£]#,##0;[Red]&quot;-&quot;[$£]#,##0"/>
    <numFmt numFmtId="169" formatCode="[$£-809]#,##0;&quot;-&quot;[$£-809]#,##0"/>
  </numFmts>
  <fonts count="4" x14ac:knownFonts="1">
    <font>
      <sz val="11"/>
      <color rgb="FF000000"/>
      <name val="Calibri"/>
      <family val="2"/>
    </font>
    <font>
      <sz val="11"/>
      <color rgb="FF000000"/>
      <name val="Calibri"/>
      <family val="2"/>
    </font>
    <font>
      <b/>
      <sz val="11"/>
      <color rgb="FF000000"/>
      <name val="Calibri"/>
      <family val="2"/>
    </font>
    <font>
      <sz val="11"/>
      <color rgb="FFFF0000"/>
      <name val="Calibri"/>
      <family val="2"/>
    </font>
  </fonts>
  <fills count="8">
    <fill>
      <patternFill patternType="none"/>
    </fill>
    <fill>
      <patternFill patternType="gray125"/>
    </fill>
    <fill>
      <patternFill patternType="solid">
        <fgColor rgb="FF9BC2E6"/>
        <bgColor rgb="FF9BC2E6"/>
      </patternFill>
    </fill>
    <fill>
      <patternFill patternType="solid">
        <fgColor rgb="FFC6E0B4"/>
        <bgColor rgb="FFC6E0B4"/>
      </patternFill>
    </fill>
    <fill>
      <patternFill patternType="solid">
        <fgColor rgb="FFFFFFFF"/>
        <bgColor rgb="FFFFFFFF"/>
      </patternFill>
    </fill>
    <fill>
      <patternFill patternType="solid">
        <fgColor rgb="FFFFFF00"/>
        <bgColor rgb="FFFFFF00"/>
      </patternFill>
    </fill>
    <fill>
      <patternFill patternType="solid">
        <fgColor rgb="FFAEAAAA"/>
        <bgColor rgb="FFAEAAAA"/>
      </patternFill>
    </fill>
    <fill>
      <patternFill patternType="solid">
        <fgColor rgb="FFFFF2CC"/>
        <bgColor rgb="FFFFF2CC"/>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1" xfId="0" applyFont="1" applyBorder="1"/>
    <xf numFmtId="0" fontId="0" fillId="0" borderId="1" xfId="0" applyBorder="1"/>
    <xf numFmtId="0" fontId="2" fillId="0" borderId="0" xfId="0" applyFont="1"/>
    <xf numFmtId="0" fontId="3" fillId="0" borderId="0" xfId="0" applyFont="1" applyFill="1"/>
    <xf numFmtId="0" fontId="0" fillId="0" borderId="0" xfId="0" applyAlignment="1">
      <alignment wrapText="1"/>
    </xf>
    <xf numFmtId="0" fontId="0" fillId="0" borderId="0" xfId="0" applyFill="1"/>
    <xf numFmtId="165" fontId="2" fillId="0" borderId="0" xfId="0" applyNumberFormat="1" applyFont="1"/>
    <xf numFmtId="164" fontId="2" fillId="0" borderId="0" xfId="0" applyNumberFormat="1" applyFont="1" applyFill="1"/>
    <xf numFmtId="164" fontId="2" fillId="2" borderId="0" xfId="0" applyNumberFormat="1" applyFont="1" applyFill="1"/>
    <xf numFmtId="165" fontId="0" fillId="0" borderId="0" xfId="0" applyNumberFormat="1"/>
    <xf numFmtId="165" fontId="0" fillId="0" borderId="0" xfId="0" applyNumberFormat="1" applyFill="1"/>
    <xf numFmtId="166" fontId="2" fillId="0" borderId="0" xfId="0" applyNumberFormat="1" applyFont="1" applyAlignment="1">
      <alignment horizontal="left"/>
    </xf>
    <xf numFmtId="2" fontId="2" fillId="0" borderId="0" xfId="0" applyNumberFormat="1" applyFont="1"/>
    <xf numFmtId="166" fontId="0" fillId="0" borderId="0" xfId="0" applyNumberFormat="1" applyAlignment="1">
      <alignment horizontal="left"/>
    </xf>
    <xf numFmtId="166" fontId="0" fillId="0" borderId="0" xfId="0" applyNumberFormat="1"/>
    <xf numFmtId="2" fontId="0" fillId="0" borderId="0" xfId="0" applyNumberFormat="1"/>
    <xf numFmtId="0" fontId="0" fillId="0" borderId="0" xfId="0" applyAlignment="1">
      <alignment horizontal="left"/>
    </xf>
    <xf numFmtId="49" fontId="0" fillId="0" borderId="0" xfId="0" applyNumberFormat="1"/>
    <xf numFmtId="0" fontId="0" fillId="0" borderId="0" xfId="0" applyAlignment="1">
      <alignment horizontal="left" wrapText="1"/>
    </xf>
    <xf numFmtId="166" fontId="2" fillId="2" borderId="0" xfId="0" applyNumberFormat="1" applyFont="1" applyFill="1"/>
    <xf numFmtId="4" fontId="0" fillId="0" borderId="0" xfId="0" applyNumberFormat="1"/>
    <xf numFmtId="4" fontId="0" fillId="0" borderId="0" xfId="0" applyNumberFormat="1" applyFont="1"/>
    <xf numFmtId="0" fontId="0" fillId="0" borderId="0" xfId="0" applyFont="1"/>
    <xf numFmtId="0" fontId="2" fillId="3" borderId="0" xfId="0" applyFont="1" applyFill="1"/>
    <xf numFmtId="169" fontId="2" fillId="3" borderId="0" xfId="0" applyNumberFormat="1" applyFont="1" applyFill="1"/>
    <xf numFmtId="169" fontId="0" fillId="0" borderId="0" xfId="0" applyNumberFormat="1" applyFill="1"/>
    <xf numFmtId="169" fontId="0" fillId="0" borderId="0" xfId="0" applyNumberFormat="1" applyFont="1" applyFill="1"/>
    <xf numFmtId="169" fontId="2" fillId="0" borderId="0" xfId="0" applyNumberFormat="1" applyFont="1"/>
    <xf numFmtId="169" fontId="0" fillId="0" borderId="0" xfId="0" applyNumberFormat="1"/>
    <xf numFmtId="9" fontId="2" fillId="0" borderId="0" xfId="1" applyFont="1"/>
    <xf numFmtId="165" fontId="2" fillId="2" borderId="0" xfId="0" applyNumberFormat="1" applyFont="1" applyFill="1"/>
    <xf numFmtId="9" fontId="0" fillId="0" borderId="0" xfId="1" applyFont="1"/>
    <xf numFmtId="165" fontId="2" fillId="3" borderId="0" xfId="0" applyNumberFormat="1" applyFont="1" applyFill="1" applyAlignment="1">
      <alignment horizontal="center"/>
    </xf>
    <xf numFmtId="165" fontId="0" fillId="0" borderId="0" xfId="0" applyNumberFormat="1" applyFont="1" applyFill="1"/>
    <xf numFmtId="165" fontId="2" fillId="0" borderId="0" xfId="0" applyNumberFormat="1" applyFont="1" applyFill="1"/>
    <xf numFmtId="165" fontId="2" fillId="3" borderId="0" xfId="0" applyNumberFormat="1" applyFont="1" applyFill="1"/>
    <xf numFmtId="164" fontId="2" fillId="3" borderId="0" xfId="0" applyNumberFormat="1" applyFont="1" applyFill="1"/>
    <xf numFmtId="0" fontId="0" fillId="4" borderId="0" xfId="0" applyFill="1"/>
    <xf numFmtId="165" fontId="0" fillId="4" borderId="0" xfId="0" applyNumberFormat="1" applyFill="1"/>
    <xf numFmtId="168" fontId="2" fillId="0" borderId="0" xfId="0" applyNumberFormat="1" applyFont="1"/>
    <xf numFmtId="165" fontId="0" fillId="5" borderId="0" xfId="0" applyNumberFormat="1" applyFill="1"/>
    <xf numFmtId="0" fontId="0" fillId="3" borderId="0" xfId="0" applyFill="1"/>
    <xf numFmtId="9" fontId="0" fillId="3" borderId="0" xfId="1" applyFont="1" applyFill="1"/>
    <xf numFmtId="165" fontId="0" fillId="3" borderId="0" xfId="0" applyNumberFormat="1" applyFill="1"/>
    <xf numFmtId="9" fontId="0" fillId="0" borderId="1" xfId="0" applyNumberFormat="1" applyBorder="1"/>
    <xf numFmtId="0" fontId="2" fillId="0" borderId="3" xfId="0" applyFont="1" applyBorder="1"/>
    <xf numFmtId="0" fontId="0" fillId="0" borderId="4" xfId="0" applyBorder="1"/>
    <xf numFmtId="165" fontId="0" fillId="0" borderId="1" xfId="0" applyNumberFormat="1" applyBorder="1"/>
    <xf numFmtId="0" fontId="2" fillId="0" borderId="4" xfId="0" applyFont="1" applyBorder="1"/>
    <xf numFmtId="165" fontId="2" fillId="0" borderId="1" xfId="0" applyNumberFormat="1" applyFont="1" applyBorder="1"/>
    <xf numFmtId="0" fontId="0" fillId="0" borderId="5" xfId="0" applyBorder="1"/>
    <xf numFmtId="167" fontId="0" fillId="0" borderId="0" xfId="1" applyNumberFormat="1" applyFont="1"/>
    <xf numFmtId="0" fontId="2" fillId="0" borderId="0" xfId="0" applyFont="1" applyFill="1"/>
    <xf numFmtId="0" fontId="3" fillId="0" borderId="0" xfId="0" applyFont="1"/>
    <xf numFmtId="0" fontId="0" fillId="7" borderId="0" xfId="0" applyFill="1"/>
    <xf numFmtId="0" fontId="2" fillId="6" borderId="2" xfId="0" applyFont="1" applyFill="1" applyBorder="1" applyAlignment="1">
      <alignment horizontal="center"/>
    </xf>
    <xf numFmtId="0" fontId="0" fillId="0" borderId="1" xfId="0" applyFill="1" applyBorder="1"/>
  </cellXfs>
  <cellStyles count="2">
    <cellStyle name="Normal" xfId="0" builtinId="0" customBuiltin="1"/>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queryTables/queryTable1.xml><?xml version="1.0" encoding="utf-8"?>
<queryTable xmlns="http://schemas.openxmlformats.org/spreadsheetml/2006/main" name="Connection1" connectionId="1" autoFormatId="0" applyNumberFormats="0" applyBorderFormats="0" applyFontFormats="0" applyPatternFormats="0" applyAlignmentFormats="0" applyWidthHeightFormats="0">
  <queryTableRefresh nextId="46">
    <queryTableFields count="45">
      <queryTableField id="1" name="Title" tableColumnId="1"/>
      <queryTableField id="2" name="DomainLookup" tableColumnId="2"/>
      <queryTableField id="3" name="DomainLookup:LA" tableColumnId="3"/>
      <queryTableField id="4" name="DomainLookup:AreaTeam" tableColumnId="4"/>
      <queryTableField id="5" name="ApplicantName" tableColumnId="5"/>
      <queryTableField id="6" name="BidManagerName" tableColumnId="6"/>
      <queryTableField id="7" name="EmailAddress" tableColumnId="7"/>
      <queryTableField id="8" name="AdditionalLocalAuthorityAreas" tableColumnId="8"/>
      <queryTableField id="9" name="PrivateVoluntaryNI" tableColumnId="9"/>
      <queryTableField id="10" name="ProjectName" tableColumnId="10"/>
      <queryTableField id="11" name="SkillsPercentage" tableColumnId="11"/>
      <queryTableField id="12" name="LocalBusinessesPercentage" tableColumnId="12"/>
      <queryTableField id="13" name="CommunitiesPlacePercentage" tableColumnId="13"/>
      <queryTableField id="14" name="PeopleIntoEmploymentPercentage" tableColumnId="14"/>
      <queryTableField id="15" name="LeadInvestmentPriority" tableColumnId="15"/>
      <queryTableField id="16" name="Priority Place %" tableColumnId="16"/>
      <queryTableField id="17" name="Non Priority Place %" tableColumnId="17"/>
      <queryTableField id="18" name="Priority Place Comments" tableColumnId="18"/>
      <queryTableField id="19" name="People in education / training following support" tableColumnId="19"/>
      <queryTableField id="20" name="People gaining a qualification following support" tableColumnId="20"/>
      <queryTableField id="21" name="People engaged in job searching following support" tableColumnId="21"/>
      <queryTableField id="22" name="People in employment including self-employment, following support" tableColumnId="22"/>
      <queryTableField id="23" name="People engaged in life skills support following interventions" tableColumnId="23"/>
      <queryTableField id="24" name="Economically inactive individuals engaging with benefits system following support" tableColumnId="24"/>
      <queryTableField id="25" name="Businesses introducing new products to the market as a result of support" tableColumnId="25"/>
      <queryTableField id="26" name="Businesses introducing new products to the firm as a result of support" tableColumnId="26"/>
      <queryTableField id="27" name="Employment increase is supported businesses as a result of support" tableColumnId="27"/>
      <queryTableField id="28" name="Jobs safeguarded as a result of support" tableColumnId="28"/>
      <queryTableField id="29" name="Number of new businesses created as a result of support" tableColumnId="29"/>
      <queryTableField id="30" name="Premises with improved digital connectivity as a result of support" tableColumnId="30"/>
      <queryTableField id="31" name="Organisations engaged in knowledge transfer activity following support" tableColumnId="31"/>
      <queryTableField id="32" name="Estimated Carbon dioxide equivalent reductions as a result of support (Tonnes)" tableColumnId="32"/>
      <queryTableField id="33" name="Investment attracted as a result of support" tableColumnId="33"/>
      <queryTableField id="34" name="Innovation plans developed as a result of support" tableColumnId="34"/>
      <queryTableField id="35" name="Decarbonisation plans developed as a result of support" tableColumnId="35"/>
      <queryTableField id="36" name="Total surface area of green/ blue infrastructure added or improved as a result of support (M2)" tableColumnId="36"/>
      <queryTableField id="37" name="Increase in footfall as a result of support" tableColumnId="37"/>
      <queryTableField id="38" name="Increase in visitor numbers as a result of support" tableColumnId="38"/>
      <queryTableField id="39" name="Buildings built or renovated as a result of support (M2)" tableColumnId="39"/>
      <queryTableField id="40" name="Feasibility studies developed as a result of support" tableColumnId="40"/>
      <queryTableField id="41" name="ValueRequested" tableColumnId="41"/>
      <queryTableField id="42" name="TotalProjectCosts" tableColumnId="42"/>
      <queryTableField id="43" name="CapitalCostsAmount" tableColumnId="43"/>
      <queryTableField id="44" name="CapitalCostPercentage" tableColumnId="44"/>
      <queryTableField id="45" name="CapitalValueUnknown" tableColumnId="4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query__12" displayName="Table_query__12" ref="A1:AS1077" tableType="queryTable" totalsRowShown="0">
  <tableColumns count="45">
    <tableColumn id="1" uniqueName="1" name="Title" queryTableFieldId="1"/>
    <tableColumn id="2" uniqueName="2" name="DomainLookup" queryTableFieldId="2"/>
    <tableColumn id="3" uniqueName="3" name="DomainLookup:LA" queryTableFieldId="3"/>
    <tableColumn id="4" uniqueName="4" name="DomainLookup:AreaTeam" queryTableFieldId="4"/>
    <tableColumn id="5" uniqueName="5" name="ApplicantName" queryTableFieldId="5"/>
    <tableColumn id="6" uniqueName="6" name="BidManagerName" queryTableFieldId="6"/>
    <tableColumn id="7" uniqueName="7" name="EmailAddress" queryTableFieldId="7"/>
    <tableColumn id="8" uniqueName="8" name="AdditionalLocalAuthorityAreas" queryTableFieldId="8"/>
    <tableColumn id="9" uniqueName="9" name="PrivateVoluntaryNI" queryTableFieldId="9"/>
    <tableColumn id="10" uniqueName="10" name="ProjectName" queryTableFieldId="10"/>
    <tableColumn id="11" uniqueName="11" name="SkillsPercentage" queryTableFieldId="11"/>
    <tableColumn id="12" uniqueName="12" name="LocalBusinessesPercentage" queryTableFieldId="12"/>
    <tableColumn id="13" uniqueName="13" name="CommunitiesPlacePercentage" queryTableFieldId="13"/>
    <tableColumn id="14" uniqueName="14" name="PeopleIntoEmploymentPercentage" queryTableFieldId="14"/>
    <tableColumn id="15" uniqueName="15" name="LeadInvestmentPriority" queryTableFieldId="15"/>
    <tableColumn id="16" uniqueName="16" name="Priority Place %" queryTableFieldId="16"/>
    <tableColumn id="17" uniqueName="17" name="Non Priority Place %" queryTableFieldId="17"/>
    <tableColumn id="18" uniqueName="18" name="Priority Place Comments" queryTableFieldId="18"/>
    <tableColumn id="19" uniqueName="19" name="People in education / training following support" queryTableFieldId="19"/>
    <tableColumn id="20" uniqueName="20" name="People gaining a qualification following support" queryTableFieldId="20"/>
    <tableColumn id="21" uniqueName="21" name="People engaged in job searching following support" queryTableFieldId="21"/>
    <tableColumn id="22" uniqueName="22" name="People in employment including self-employment, following support" queryTableFieldId="22"/>
    <tableColumn id="23" uniqueName="23" name="People engaged in life skills support following interventions" queryTableFieldId="23"/>
    <tableColumn id="24" uniqueName="24" name="Economically inactive individuals engaging with benefits system following support" queryTableFieldId="24"/>
    <tableColumn id="25" uniqueName="25" name="Businesses introducing new products to the market as a result of support" queryTableFieldId="25"/>
    <tableColumn id="26" uniqueName="26" name="Businesses introducing new products to the firm as a result of support" queryTableFieldId="26"/>
    <tableColumn id="27" uniqueName="27" name="Employment increase is supported businesses as a result of support" queryTableFieldId="27"/>
    <tableColumn id="28" uniqueName="28" name="Jobs safeguarded as a result of support" queryTableFieldId="28"/>
    <tableColumn id="29" uniqueName="29" name="Number of new businesses created as a result of support" queryTableFieldId="29"/>
    <tableColumn id="30" uniqueName="30" name="Premises with improved digital connectivity as a result of support" queryTableFieldId="30"/>
    <tableColumn id="31" uniqueName="31" name="Organisations engaged in knowledge transfer activity following support" queryTableFieldId="31"/>
    <tableColumn id="32" uniqueName="32" name="Estimated Carbon dioxide equivalent reductions as a result of support (Tonnes)" queryTableFieldId="32"/>
    <tableColumn id="33" uniqueName="33" name="Investment attracted as a result of support" queryTableFieldId="33"/>
    <tableColumn id="34" uniqueName="34" name="Innovation plans developed as a result of support" queryTableFieldId="34"/>
    <tableColumn id="35" uniqueName="35" name="Decarbonisation plans developed as a result of support" queryTableFieldId="35"/>
    <tableColumn id="36" uniqueName="36" name="Total surface area of green/ blue infrastructure added or improved as a result of support (M2)" queryTableFieldId="36"/>
    <tableColumn id="37" uniqueName="37" name="Increase in footfall as a result of support" queryTableFieldId="37"/>
    <tableColumn id="38" uniqueName="38" name="Increase in visitor numbers as a result of support" queryTableFieldId="38"/>
    <tableColumn id="39" uniqueName="39" name="Buildings built or renovated as a result of support (M2)" queryTableFieldId="39"/>
    <tableColumn id="40" uniqueName="40" name="Feasibility studies developed as a result of support" queryTableFieldId="40"/>
    <tableColumn id="41" uniqueName="41" name="ValueRequested" queryTableFieldId="41"/>
    <tableColumn id="42" uniqueName="42" name="TotalProjectCosts" queryTableFieldId="42"/>
    <tableColumn id="43" uniqueName="43" name="CapitalCostsAmount" queryTableFieldId="43"/>
    <tableColumn id="44" uniqueName="44" name="CapitalCostPercentage" queryTableFieldId="44"/>
    <tableColumn id="45" uniqueName="45" name="CapitalValueUnknown" queryTableFieldId="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6"/>
  <sheetViews>
    <sheetView workbookViewId="0"/>
  </sheetViews>
  <sheetFormatPr baseColWidth="10" defaultColWidth="10.6640625" defaultRowHeight="14.5" x14ac:dyDescent="0.2"/>
  <cols>
    <col min="1" max="2" width="10.6640625" customWidth="1"/>
    <col min="3" max="3" width="23.5" bestFit="1" customWidth="1"/>
    <col min="4" max="4" width="134.83203125" bestFit="1" customWidth="1"/>
    <col min="5" max="5" width="22.33203125" bestFit="1" customWidth="1"/>
    <col min="6" max="6" width="10.6640625" customWidth="1"/>
  </cols>
  <sheetData>
    <row r="1" spans="3:4" ht="15" x14ac:dyDescent="0.2"/>
    <row r="2" spans="3:4" ht="15" x14ac:dyDescent="0.2"/>
    <row r="3" spans="3:4" ht="15" x14ac:dyDescent="0.2"/>
    <row r="4" spans="3:4" ht="15" x14ac:dyDescent="0.2">
      <c r="C4" s="1" t="s">
        <v>0</v>
      </c>
      <c r="D4" s="2" t="s">
        <v>1</v>
      </c>
    </row>
    <row r="5" spans="3:4" ht="15" x14ac:dyDescent="0.2">
      <c r="D5" s="2" t="s">
        <v>2</v>
      </c>
    </row>
    <row r="6" spans="3:4" ht="15" x14ac:dyDescent="0.2">
      <c r="D6" s="2" t="s">
        <v>3</v>
      </c>
    </row>
    <row r="7" spans="3:4" ht="15" x14ac:dyDescent="0.2">
      <c r="D7" s="2" t="s">
        <v>4</v>
      </c>
    </row>
    <row r="8" spans="3:4" ht="15" x14ac:dyDescent="0.2"/>
    <row r="9" spans="3:4" ht="15" x14ac:dyDescent="0.2">
      <c r="C9" s="1" t="s">
        <v>5</v>
      </c>
      <c r="D9" s="2" t="s">
        <v>6</v>
      </c>
    </row>
    <row r="10" spans="3:4" ht="15" x14ac:dyDescent="0.2">
      <c r="D10" s="2" t="s">
        <v>7</v>
      </c>
    </row>
    <row r="11" spans="3:4" ht="15" x14ac:dyDescent="0.2">
      <c r="D11" s="2" t="s">
        <v>8</v>
      </c>
    </row>
    <row r="12" spans="3:4" ht="15" x14ac:dyDescent="0.2">
      <c r="D12" s="2" t="s">
        <v>9</v>
      </c>
    </row>
    <row r="13" spans="3:4" ht="15" x14ac:dyDescent="0.2">
      <c r="C13" s="3" t="s">
        <v>10</v>
      </c>
      <c r="D13" s="4" t="s">
        <v>11</v>
      </c>
    </row>
    <row r="14" spans="3:4" ht="48" x14ac:dyDescent="0.2">
      <c r="C14" s="3" t="s">
        <v>12</v>
      </c>
      <c r="D14" s="5" t="s">
        <v>13</v>
      </c>
    </row>
    <row r="15" spans="3:4" ht="15" x14ac:dyDescent="0.2">
      <c r="C15" s="3" t="s">
        <v>12</v>
      </c>
      <c r="D15" s="6" t="s">
        <v>14</v>
      </c>
    </row>
    <row r="16" spans="3:4" ht="15" x14ac:dyDescent="0.2">
      <c r="C16" s="3" t="s">
        <v>12</v>
      </c>
      <c r="D16" s="6" t="s">
        <v>15</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workbookViewId="0"/>
  </sheetViews>
  <sheetFormatPr baseColWidth="10" defaultColWidth="10.6640625" defaultRowHeight="14.5" x14ac:dyDescent="0.2"/>
  <cols>
    <col min="1" max="1" width="57.83203125" bestFit="1" customWidth="1"/>
    <col min="2" max="2" width="108.83203125" bestFit="1" customWidth="1"/>
    <col min="3" max="3" width="20.5" customWidth="1"/>
    <col min="4" max="4" width="10.6640625" customWidth="1"/>
  </cols>
  <sheetData>
    <row r="1" spans="1:3 16354:16384" s="3" customFormat="1" ht="15" x14ac:dyDescent="0.2">
      <c r="A1" s="24" t="s">
        <v>7791</v>
      </c>
      <c r="B1" s="24" t="s">
        <v>7746</v>
      </c>
      <c r="C1" s="37" t="s">
        <v>33</v>
      </c>
      <c r="XDZ1"/>
      <c r="XEA1"/>
      <c r="XEB1"/>
      <c r="XEC1"/>
      <c r="XED1"/>
      <c r="XEE1"/>
      <c r="XEF1"/>
      <c r="XEG1"/>
      <c r="XEH1"/>
      <c r="XEI1"/>
      <c r="XEJ1"/>
      <c r="XEK1"/>
      <c r="XEL1"/>
      <c r="XEM1"/>
      <c r="XEN1"/>
      <c r="XEO1"/>
      <c r="XEP1"/>
      <c r="XEQ1"/>
      <c r="XER1"/>
      <c r="XES1"/>
      <c r="XET1"/>
      <c r="XEU1"/>
      <c r="XEV1"/>
      <c r="XEW1"/>
      <c r="XEX1"/>
      <c r="XEY1"/>
      <c r="XEZ1"/>
      <c r="XFA1"/>
      <c r="XFB1"/>
      <c r="XFC1"/>
      <c r="XFD1"/>
    </row>
    <row r="2" spans="1:3 16354:16384" ht="15" x14ac:dyDescent="0.2">
      <c r="A2" t="s">
        <v>5838</v>
      </c>
      <c r="B2" t="s">
        <v>172</v>
      </c>
      <c r="C2" s="10">
        <v>512580</v>
      </c>
    </row>
    <row r="3" spans="1:3 16354:16384" ht="15" x14ac:dyDescent="0.2">
      <c r="A3" t="s">
        <v>7792</v>
      </c>
      <c r="B3" t="s">
        <v>1128</v>
      </c>
      <c r="C3" s="10">
        <v>426150</v>
      </c>
    </row>
    <row r="4" spans="1:3 16354:16384" ht="15" x14ac:dyDescent="0.2">
      <c r="A4" t="s">
        <v>7792</v>
      </c>
      <c r="B4" t="s">
        <v>1690</v>
      </c>
      <c r="C4" s="10">
        <v>260635</v>
      </c>
    </row>
    <row r="5" spans="1:3 16354:16384" ht="15" x14ac:dyDescent="0.2">
      <c r="A5" t="s">
        <v>4498</v>
      </c>
      <c r="B5" t="s">
        <v>1439</v>
      </c>
      <c r="C5" s="10">
        <v>120716</v>
      </c>
    </row>
    <row r="6" spans="1:3 16354:16384" ht="15" x14ac:dyDescent="0.2">
      <c r="A6" t="s">
        <v>5931</v>
      </c>
      <c r="B6" t="s">
        <v>563</v>
      </c>
      <c r="C6" s="10">
        <v>563197.97</v>
      </c>
    </row>
    <row r="7" spans="1:3 16354:16384" ht="15" x14ac:dyDescent="0.2">
      <c r="A7" t="s">
        <v>7793</v>
      </c>
      <c r="B7" t="s">
        <v>1448</v>
      </c>
      <c r="C7" s="10">
        <v>329774</v>
      </c>
    </row>
    <row r="8" spans="1:3 16354:16384" ht="15" x14ac:dyDescent="0.2">
      <c r="A8" t="s">
        <v>5321</v>
      </c>
      <c r="B8" s="38" t="s">
        <v>1807</v>
      </c>
      <c r="C8" s="39">
        <v>241400.06</v>
      </c>
    </row>
    <row r="9" spans="1:3 16354:16384" ht="15" x14ac:dyDescent="0.2">
      <c r="A9" t="s">
        <v>7794</v>
      </c>
      <c r="B9" t="s">
        <v>1503</v>
      </c>
      <c r="C9" s="10">
        <v>91593</v>
      </c>
    </row>
    <row r="10" spans="1:3 16354:16384" ht="15" x14ac:dyDescent="0.2">
      <c r="A10" t="s">
        <v>5235</v>
      </c>
      <c r="B10" t="s">
        <v>1586</v>
      </c>
      <c r="C10" s="10">
        <v>58891</v>
      </c>
    </row>
    <row r="11" spans="1:3 16354:16384" ht="15" x14ac:dyDescent="0.2">
      <c r="A11" t="s">
        <v>7795</v>
      </c>
      <c r="B11" t="s">
        <v>986</v>
      </c>
      <c r="C11" s="10">
        <v>474077</v>
      </c>
    </row>
    <row r="12" spans="1:3 16354:16384" ht="15" x14ac:dyDescent="0.2">
      <c r="A12" t="s">
        <v>7796</v>
      </c>
      <c r="B12" t="s">
        <v>1693</v>
      </c>
      <c r="C12" s="10">
        <v>477000</v>
      </c>
    </row>
    <row r="13" spans="1:3 16354:16384" ht="15" x14ac:dyDescent="0.2">
      <c r="A13" t="s">
        <v>7797</v>
      </c>
      <c r="B13" t="s">
        <v>692</v>
      </c>
      <c r="C13" s="10">
        <v>510948</v>
      </c>
    </row>
    <row r="14" spans="1:3 16354:16384" ht="15" x14ac:dyDescent="0.2">
      <c r="A14" t="s">
        <v>7798</v>
      </c>
      <c r="B14" t="s">
        <v>1445</v>
      </c>
      <c r="C14" s="10">
        <v>260688</v>
      </c>
    </row>
    <row r="15" spans="1:3 16354:16384" ht="15" x14ac:dyDescent="0.2">
      <c r="A15" t="s">
        <v>5992</v>
      </c>
      <c r="B15" t="s">
        <v>269</v>
      </c>
      <c r="C15" s="10">
        <v>517495</v>
      </c>
    </row>
    <row r="16" spans="1:3 16354:16384" ht="15" x14ac:dyDescent="0.2">
      <c r="A16" t="s">
        <v>5996</v>
      </c>
      <c r="B16" t="s">
        <v>1436</v>
      </c>
      <c r="C16" s="10">
        <v>210170</v>
      </c>
    </row>
    <row r="17" spans="1:3" ht="15" x14ac:dyDescent="0.2">
      <c r="A17" t="s">
        <v>6411</v>
      </c>
      <c r="B17" t="s">
        <v>998</v>
      </c>
      <c r="C17" s="10">
        <v>511329.91</v>
      </c>
    </row>
    <row r="18" spans="1:3" ht="15" x14ac:dyDescent="0.2">
      <c r="A18" t="s">
        <v>6013</v>
      </c>
      <c r="B18" t="s">
        <v>73</v>
      </c>
      <c r="C18" s="10">
        <v>192873</v>
      </c>
    </row>
    <row r="19" spans="1:3" ht="15" x14ac:dyDescent="0.2">
      <c r="A19" t="s">
        <v>5399</v>
      </c>
      <c r="B19" t="s">
        <v>842</v>
      </c>
      <c r="C19" s="10">
        <v>234793</v>
      </c>
    </row>
    <row r="20" spans="1:3" ht="15" x14ac:dyDescent="0.2">
      <c r="A20" t="s">
        <v>7799</v>
      </c>
      <c r="B20" t="s">
        <v>994</v>
      </c>
      <c r="C20" s="10">
        <v>619681</v>
      </c>
    </row>
    <row r="21" spans="1:3" ht="15" x14ac:dyDescent="0.2">
      <c r="A21" t="s">
        <v>6036</v>
      </c>
      <c r="B21" t="s">
        <v>910</v>
      </c>
      <c r="C21" s="10">
        <v>500000</v>
      </c>
    </row>
    <row r="22" spans="1:3" ht="15" x14ac:dyDescent="0.2">
      <c r="A22" t="s">
        <v>7800</v>
      </c>
      <c r="B22" t="s">
        <v>1231</v>
      </c>
      <c r="C22" s="10">
        <v>458210</v>
      </c>
    </row>
    <row r="23" spans="1:3" ht="15" x14ac:dyDescent="0.2">
      <c r="A23" t="s">
        <v>6057</v>
      </c>
      <c r="B23" t="s">
        <v>55</v>
      </c>
      <c r="C23" s="10">
        <v>72501</v>
      </c>
    </row>
    <row r="24" spans="1:3" ht="15" x14ac:dyDescent="0.2">
      <c r="A24" t="s">
        <v>7801</v>
      </c>
      <c r="B24" t="s">
        <v>990</v>
      </c>
      <c r="C24" s="10">
        <v>312500</v>
      </c>
    </row>
    <row r="25" spans="1:3" ht="15" x14ac:dyDescent="0.2">
      <c r="A25" s="6" t="s">
        <v>3254</v>
      </c>
      <c r="B25" s="6" t="s">
        <v>1929</v>
      </c>
      <c r="C25" s="11">
        <v>247578</v>
      </c>
    </row>
    <row r="26" spans="1:3" ht="15" x14ac:dyDescent="0.2">
      <c r="A26" t="s">
        <v>3254</v>
      </c>
      <c r="B26" t="s">
        <v>1529</v>
      </c>
      <c r="C26" s="10">
        <v>235779.6</v>
      </c>
    </row>
    <row r="27" spans="1:3" ht="15" x14ac:dyDescent="0.2">
      <c r="A27" t="s">
        <v>7802</v>
      </c>
      <c r="B27" t="s">
        <v>628</v>
      </c>
      <c r="C27" s="10">
        <v>1822240</v>
      </c>
    </row>
    <row r="28" spans="1:3" ht="15" x14ac:dyDescent="0.2">
      <c r="A28" t="s">
        <v>5195</v>
      </c>
      <c r="B28" s="38" t="s">
        <v>1936</v>
      </c>
      <c r="C28" s="10">
        <v>334200</v>
      </c>
    </row>
    <row r="29" spans="1:3" ht="15" x14ac:dyDescent="0.2">
      <c r="A29" t="s">
        <v>5195</v>
      </c>
      <c r="B29" t="s">
        <v>1517</v>
      </c>
      <c r="C29" s="10">
        <v>743352.75</v>
      </c>
    </row>
    <row r="30" spans="1:3" s="38" customFormat="1" ht="15" x14ac:dyDescent="0.2">
      <c r="A30" t="s">
        <v>5195</v>
      </c>
      <c r="B30" t="s">
        <v>1228</v>
      </c>
      <c r="C30" s="10">
        <v>337861.02</v>
      </c>
    </row>
    <row r="31" spans="1:3" s="6" customFormat="1" ht="15" x14ac:dyDescent="0.2">
      <c r="A31" t="s">
        <v>7803</v>
      </c>
      <c r="B31" t="s">
        <v>7804</v>
      </c>
      <c r="C31" s="10">
        <v>373328.99</v>
      </c>
    </row>
    <row r="32" spans="1:3" ht="15" x14ac:dyDescent="0.2">
      <c r="A32" t="s">
        <v>7805</v>
      </c>
      <c r="B32" t="s">
        <v>990</v>
      </c>
      <c r="C32" s="10">
        <v>311432</v>
      </c>
    </row>
    <row r="33" spans="3:3" ht="15" x14ac:dyDescent="0.2">
      <c r="C33" s="40"/>
    </row>
  </sheetData>
  <autoFilter ref="A1:C33">
    <sortState xmlns:xlrd2="http://schemas.microsoft.com/office/spreadsheetml/2017/richdata2" ref="A3:C33">
      <sortCondition ref="A2:A33"/>
    </sortState>
  </autoFilter>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heetViews>
  <sheetFormatPr baseColWidth="10" defaultColWidth="10.6640625" defaultRowHeight="14.5" x14ac:dyDescent="0.2"/>
  <cols>
    <col min="1" max="1" width="10.6640625" customWidth="1"/>
    <col min="2" max="2" width="15.83203125" hidden="1" customWidth="1"/>
    <col min="3" max="3" width="23.5" customWidth="1"/>
    <col min="4" max="4" width="14.1640625" bestFit="1" customWidth="1"/>
    <col min="5" max="5" width="0" hidden="1" customWidth="1"/>
    <col min="6" max="6" width="19.1640625" bestFit="1" customWidth="1"/>
    <col min="7" max="7" width="10.6640625" customWidth="1"/>
    <col min="8" max="8" width="28.5" customWidth="1"/>
    <col min="9" max="9" width="61.83203125" customWidth="1"/>
    <col min="10" max="13" width="10.6640625" style="32" customWidth="1"/>
    <col min="14" max="14" width="10.6640625" hidden="1" customWidth="1"/>
    <col min="15" max="15" width="14.6640625" style="10" bestFit="1" customWidth="1"/>
    <col min="16" max="16" width="10.6640625" customWidth="1"/>
    <col min="17" max="19" width="0" hidden="1" customWidth="1"/>
    <col min="20" max="20" width="10.6640625" customWidth="1"/>
    <col min="21" max="28" width="0" hidden="1" customWidth="1"/>
    <col min="29" max="29" width="10.6640625" customWidth="1"/>
  </cols>
  <sheetData>
    <row r="1" spans="1:28" s="3" customFormat="1" ht="15" x14ac:dyDescent="0.2">
      <c r="A1" s="3" t="s">
        <v>16</v>
      </c>
      <c r="B1" s="3" t="s">
        <v>18</v>
      </c>
      <c r="C1" s="3" t="s">
        <v>7806</v>
      </c>
      <c r="D1" s="3" t="s">
        <v>20</v>
      </c>
      <c r="E1" s="3" t="s">
        <v>21</v>
      </c>
      <c r="F1" s="3" t="s">
        <v>22</v>
      </c>
      <c r="G1" s="3" t="s">
        <v>23</v>
      </c>
      <c r="H1" s="3" t="s">
        <v>7807</v>
      </c>
      <c r="I1" s="3" t="s">
        <v>24</v>
      </c>
      <c r="J1" s="30" t="s">
        <v>7763</v>
      </c>
      <c r="K1" s="30" t="s">
        <v>7764</v>
      </c>
      <c r="L1" s="30" t="s">
        <v>120</v>
      </c>
      <c r="M1" s="30" t="s">
        <v>114</v>
      </c>
      <c r="N1" s="3" t="s">
        <v>29</v>
      </c>
      <c r="O1" s="31" t="s">
        <v>31</v>
      </c>
      <c r="P1" s="3" t="s">
        <v>34</v>
      </c>
      <c r="Q1" s="3" t="s">
        <v>35</v>
      </c>
      <c r="R1" s="3" t="s">
        <v>36</v>
      </c>
      <c r="S1" s="3" t="s">
        <v>37</v>
      </c>
      <c r="T1" s="3" t="s">
        <v>38</v>
      </c>
      <c r="U1" s="3" t="s">
        <v>39</v>
      </c>
      <c r="V1" s="3" t="s">
        <v>40</v>
      </c>
      <c r="W1" s="3" t="s">
        <v>41</v>
      </c>
      <c r="X1" s="3" t="s">
        <v>42</v>
      </c>
      <c r="Y1" s="3" t="s">
        <v>43</v>
      </c>
      <c r="Z1" s="3" t="s">
        <v>44</v>
      </c>
      <c r="AA1" s="3" t="s">
        <v>45</v>
      </c>
      <c r="AB1" s="3" t="s">
        <v>46</v>
      </c>
    </row>
    <row r="2" spans="1:28" ht="15" x14ac:dyDescent="0.2">
      <c r="A2" t="s">
        <v>48</v>
      </c>
      <c r="B2" t="s">
        <v>49</v>
      </c>
      <c r="C2" t="s">
        <v>50</v>
      </c>
      <c r="D2" t="s">
        <v>51</v>
      </c>
      <c r="E2" t="s">
        <v>52</v>
      </c>
      <c r="F2" t="s">
        <v>53</v>
      </c>
      <c r="G2" t="s">
        <v>54</v>
      </c>
      <c r="H2" t="s">
        <v>7808</v>
      </c>
      <c r="I2" t="s">
        <v>55</v>
      </c>
      <c r="J2" s="32">
        <v>0</v>
      </c>
      <c r="K2" s="32">
        <v>1</v>
      </c>
      <c r="L2" s="32">
        <v>0</v>
      </c>
      <c r="M2" s="32">
        <v>0</v>
      </c>
      <c r="N2" t="s">
        <v>56</v>
      </c>
      <c r="O2" s="41">
        <v>72501</v>
      </c>
      <c r="P2" t="s">
        <v>57</v>
      </c>
      <c r="Q2" t="s">
        <v>58</v>
      </c>
      <c r="R2">
        <v>100</v>
      </c>
      <c r="S2">
        <v>100</v>
      </c>
      <c r="T2">
        <v>100</v>
      </c>
      <c r="U2" t="s">
        <v>48</v>
      </c>
      <c r="V2" t="s">
        <v>59</v>
      </c>
      <c r="W2">
        <v>0</v>
      </c>
      <c r="X2">
        <v>0</v>
      </c>
      <c r="Y2">
        <v>0</v>
      </c>
      <c r="Z2">
        <v>72501</v>
      </c>
      <c r="AA2">
        <v>0</v>
      </c>
      <c r="AB2">
        <v>0</v>
      </c>
    </row>
    <row r="3" spans="1:28" ht="15" x14ac:dyDescent="0.2">
      <c r="A3" t="s">
        <v>48</v>
      </c>
      <c r="B3" t="s">
        <v>69</v>
      </c>
      <c r="C3" s="2" t="s">
        <v>62</v>
      </c>
      <c r="D3" s="2" t="s">
        <v>71</v>
      </c>
      <c r="E3" t="s">
        <v>52</v>
      </c>
      <c r="F3" t="s">
        <v>72</v>
      </c>
      <c r="G3" t="s">
        <v>54</v>
      </c>
      <c r="H3" t="s">
        <v>7809</v>
      </c>
      <c r="I3" t="s">
        <v>73</v>
      </c>
      <c r="J3" s="32">
        <v>0</v>
      </c>
      <c r="K3" s="32">
        <v>1</v>
      </c>
      <c r="L3" s="32">
        <v>0</v>
      </c>
      <c r="M3" s="32">
        <v>0</v>
      </c>
      <c r="N3" t="s">
        <v>56</v>
      </c>
      <c r="O3" s="41">
        <v>192873</v>
      </c>
      <c r="P3" t="s">
        <v>57</v>
      </c>
      <c r="Q3" t="s">
        <v>58</v>
      </c>
      <c r="R3">
        <v>100</v>
      </c>
      <c r="S3">
        <v>96</v>
      </c>
      <c r="T3">
        <v>98</v>
      </c>
      <c r="U3" t="s">
        <v>48</v>
      </c>
      <c r="V3" t="s">
        <v>59</v>
      </c>
      <c r="W3">
        <v>0</v>
      </c>
      <c r="X3">
        <v>0</v>
      </c>
      <c r="Y3">
        <v>0</v>
      </c>
      <c r="Z3">
        <v>192873</v>
      </c>
      <c r="AA3">
        <v>0</v>
      </c>
      <c r="AB3">
        <v>0</v>
      </c>
    </row>
    <row r="4" spans="1:28" ht="15" x14ac:dyDescent="0.2">
      <c r="A4" t="s">
        <v>48</v>
      </c>
      <c r="B4" t="s">
        <v>168</v>
      </c>
      <c r="C4" t="s">
        <v>70</v>
      </c>
      <c r="D4" t="s">
        <v>170</v>
      </c>
      <c r="E4" t="s">
        <v>52</v>
      </c>
      <c r="F4" t="s">
        <v>171</v>
      </c>
      <c r="G4" t="s">
        <v>54</v>
      </c>
      <c r="H4">
        <v>0</v>
      </c>
      <c r="I4" t="s">
        <v>172</v>
      </c>
      <c r="J4" s="32">
        <v>0</v>
      </c>
      <c r="K4" s="32">
        <v>0.75</v>
      </c>
      <c r="L4" s="32">
        <v>0.25</v>
      </c>
      <c r="M4" s="32">
        <v>0</v>
      </c>
      <c r="N4" t="s">
        <v>56</v>
      </c>
      <c r="O4" s="41">
        <v>512580</v>
      </c>
      <c r="P4" t="s">
        <v>57</v>
      </c>
      <c r="Q4" t="s">
        <v>58</v>
      </c>
      <c r="R4">
        <v>100</v>
      </c>
      <c r="S4">
        <v>84</v>
      </c>
      <c r="T4">
        <v>92</v>
      </c>
      <c r="U4" t="s">
        <v>48</v>
      </c>
      <c r="V4" t="s">
        <v>59</v>
      </c>
      <c r="W4">
        <v>0</v>
      </c>
      <c r="X4">
        <v>0</v>
      </c>
      <c r="Y4">
        <v>0</v>
      </c>
      <c r="Z4">
        <v>384435</v>
      </c>
      <c r="AA4">
        <v>128145</v>
      </c>
      <c r="AB4">
        <v>0</v>
      </c>
    </row>
    <row r="5" spans="1:28" ht="15" x14ac:dyDescent="0.2">
      <c r="A5" t="s">
        <v>48</v>
      </c>
      <c r="B5" t="s">
        <v>267</v>
      </c>
      <c r="C5" t="s">
        <v>70</v>
      </c>
      <c r="D5" t="s">
        <v>170</v>
      </c>
      <c r="E5" t="s">
        <v>52</v>
      </c>
      <c r="F5" t="s">
        <v>268</v>
      </c>
      <c r="G5" t="s">
        <v>54</v>
      </c>
      <c r="H5">
        <v>0</v>
      </c>
      <c r="I5" t="s">
        <v>269</v>
      </c>
      <c r="J5" s="32">
        <v>0</v>
      </c>
      <c r="K5" s="32">
        <v>1</v>
      </c>
      <c r="L5" s="32">
        <v>0</v>
      </c>
      <c r="M5" s="32">
        <v>0</v>
      </c>
      <c r="N5" t="s">
        <v>56</v>
      </c>
      <c r="O5" s="41">
        <v>517495</v>
      </c>
      <c r="P5" t="s">
        <v>57</v>
      </c>
      <c r="Q5" t="s">
        <v>58</v>
      </c>
      <c r="R5">
        <v>95</v>
      </c>
      <c r="S5">
        <v>80</v>
      </c>
      <c r="T5">
        <v>87.5</v>
      </c>
      <c r="U5" t="s">
        <v>48</v>
      </c>
      <c r="V5" t="s">
        <v>59</v>
      </c>
      <c r="W5">
        <v>0</v>
      </c>
      <c r="X5">
        <v>0</v>
      </c>
      <c r="Y5">
        <v>0</v>
      </c>
      <c r="Z5">
        <v>517495</v>
      </c>
      <c r="AA5">
        <v>0</v>
      </c>
      <c r="AB5">
        <v>0</v>
      </c>
    </row>
    <row r="6" spans="1:28" ht="15" x14ac:dyDescent="0.2">
      <c r="A6" t="s">
        <v>48</v>
      </c>
      <c r="B6" t="s">
        <v>561</v>
      </c>
      <c r="C6" t="s">
        <v>70</v>
      </c>
      <c r="D6" t="s">
        <v>170</v>
      </c>
      <c r="E6" t="s">
        <v>52</v>
      </c>
      <c r="F6" t="s">
        <v>562</v>
      </c>
      <c r="G6" t="s">
        <v>54</v>
      </c>
      <c r="H6">
        <v>0</v>
      </c>
      <c r="I6" t="s">
        <v>563</v>
      </c>
      <c r="J6" s="32">
        <v>0.1</v>
      </c>
      <c r="K6" s="32">
        <v>0.75</v>
      </c>
      <c r="L6" s="32">
        <v>0.1</v>
      </c>
      <c r="M6" s="32">
        <v>0.05</v>
      </c>
      <c r="N6" t="s">
        <v>56</v>
      </c>
      <c r="O6" s="41">
        <v>563197.97</v>
      </c>
      <c r="P6" t="s">
        <v>57</v>
      </c>
      <c r="Q6" t="s">
        <v>58</v>
      </c>
      <c r="R6">
        <v>85</v>
      </c>
      <c r="S6">
        <v>80</v>
      </c>
      <c r="T6">
        <v>82.5</v>
      </c>
      <c r="U6" t="s">
        <v>48</v>
      </c>
      <c r="V6" t="s">
        <v>59</v>
      </c>
      <c r="W6">
        <v>0</v>
      </c>
      <c r="X6">
        <v>0</v>
      </c>
      <c r="Y6">
        <v>56319.796999999999</v>
      </c>
      <c r="Z6">
        <v>422398.47749999998</v>
      </c>
      <c r="AA6">
        <v>56319.796999999999</v>
      </c>
      <c r="AB6">
        <v>28159.898499999999</v>
      </c>
    </row>
    <row r="7" spans="1:28" ht="15" x14ac:dyDescent="0.2">
      <c r="A7" t="s">
        <v>48</v>
      </c>
      <c r="B7" t="s">
        <v>626</v>
      </c>
      <c r="C7" t="s">
        <v>70</v>
      </c>
      <c r="D7" t="s">
        <v>170</v>
      </c>
      <c r="E7" t="s">
        <v>64</v>
      </c>
      <c r="F7" t="s">
        <v>627</v>
      </c>
      <c r="G7" t="s">
        <v>54</v>
      </c>
      <c r="H7" t="s">
        <v>58</v>
      </c>
      <c r="I7" t="s">
        <v>628</v>
      </c>
      <c r="J7" s="32">
        <v>0</v>
      </c>
      <c r="K7" s="32">
        <v>0</v>
      </c>
      <c r="L7" s="32">
        <v>0.48499999999999999</v>
      </c>
      <c r="M7" s="32">
        <v>0.51500000000000001</v>
      </c>
      <c r="N7" t="s">
        <v>114</v>
      </c>
      <c r="O7" s="41">
        <v>1822240</v>
      </c>
      <c r="P7" t="s">
        <v>57</v>
      </c>
      <c r="Q7" t="s">
        <v>58</v>
      </c>
      <c r="R7">
        <v>84</v>
      </c>
      <c r="S7">
        <v>80</v>
      </c>
      <c r="T7">
        <v>82</v>
      </c>
      <c r="U7" t="s">
        <v>48</v>
      </c>
      <c r="V7" t="s">
        <v>59</v>
      </c>
      <c r="W7">
        <v>0</v>
      </c>
      <c r="X7">
        <v>0</v>
      </c>
      <c r="Y7">
        <v>0</v>
      </c>
      <c r="Z7">
        <v>0</v>
      </c>
      <c r="AA7">
        <v>883786.4</v>
      </c>
      <c r="AB7">
        <v>938453.6</v>
      </c>
    </row>
    <row r="8" spans="1:28" ht="15" x14ac:dyDescent="0.2">
      <c r="A8" t="s">
        <v>48</v>
      </c>
      <c r="B8" t="s">
        <v>689</v>
      </c>
      <c r="C8" t="s">
        <v>90</v>
      </c>
      <c r="D8" t="s">
        <v>690</v>
      </c>
      <c r="E8" t="s">
        <v>52</v>
      </c>
      <c r="F8" t="s">
        <v>691</v>
      </c>
      <c r="G8" t="s">
        <v>54</v>
      </c>
      <c r="H8">
        <v>0</v>
      </c>
      <c r="I8" t="s">
        <v>692</v>
      </c>
      <c r="J8" s="32">
        <v>0</v>
      </c>
      <c r="K8" s="32">
        <v>0.34</v>
      </c>
      <c r="L8" s="32">
        <v>0.33</v>
      </c>
      <c r="M8" s="32">
        <v>0.33</v>
      </c>
      <c r="N8" t="s">
        <v>56</v>
      </c>
      <c r="O8" s="41">
        <v>510948</v>
      </c>
      <c r="P8" t="s">
        <v>57</v>
      </c>
      <c r="Q8" t="s">
        <v>58</v>
      </c>
      <c r="R8">
        <v>85</v>
      </c>
      <c r="S8">
        <v>76</v>
      </c>
      <c r="T8">
        <v>80.5</v>
      </c>
      <c r="U8" t="s">
        <v>48</v>
      </c>
      <c r="V8" t="s">
        <v>59</v>
      </c>
      <c r="W8">
        <v>0</v>
      </c>
      <c r="X8">
        <v>0</v>
      </c>
      <c r="Y8">
        <v>0</v>
      </c>
      <c r="Z8">
        <v>173722.32</v>
      </c>
      <c r="AA8">
        <v>168612.84</v>
      </c>
      <c r="AB8">
        <v>168612.84</v>
      </c>
    </row>
    <row r="9" spans="1:28" ht="15" x14ac:dyDescent="0.2">
      <c r="A9" t="s">
        <v>48</v>
      </c>
      <c r="B9" t="s">
        <v>840</v>
      </c>
      <c r="C9" t="s">
        <v>70</v>
      </c>
      <c r="D9" t="s">
        <v>170</v>
      </c>
      <c r="E9" t="s">
        <v>52</v>
      </c>
      <c r="F9" t="s">
        <v>841</v>
      </c>
      <c r="G9" t="s">
        <v>54</v>
      </c>
      <c r="H9">
        <v>0</v>
      </c>
      <c r="I9" t="s">
        <v>842</v>
      </c>
      <c r="J9" s="32">
        <v>0</v>
      </c>
      <c r="K9" s="32">
        <v>1</v>
      </c>
      <c r="L9" s="32">
        <v>0</v>
      </c>
      <c r="M9" s="32">
        <v>0</v>
      </c>
      <c r="N9" t="s">
        <v>56</v>
      </c>
      <c r="O9" s="41">
        <v>234793</v>
      </c>
      <c r="P9" t="s">
        <v>57</v>
      </c>
      <c r="Q9" t="s">
        <v>58</v>
      </c>
      <c r="R9">
        <v>80</v>
      </c>
      <c r="S9">
        <v>80</v>
      </c>
      <c r="T9">
        <v>80</v>
      </c>
      <c r="U9" t="s">
        <v>48</v>
      </c>
      <c r="W9">
        <v>0</v>
      </c>
      <c r="X9">
        <v>0</v>
      </c>
      <c r="Y9">
        <v>0</v>
      </c>
      <c r="Z9">
        <v>234793</v>
      </c>
      <c r="AA9">
        <v>0</v>
      </c>
      <c r="AB9">
        <v>0</v>
      </c>
    </row>
    <row r="10" spans="1:28" ht="15" x14ac:dyDescent="0.2">
      <c r="A10" t="s">
        <v>48</v>
      </c>
      <c r="B10" t="s">
        <v>908</v>
      </c>
      <c r="C10" t="s">
        <v>70</v>
      </c>
      <c r="D10" t="s">
        <v>170</v>
      </c>
      <c r="E10" t="s">
        <v>64</v>
      </c>
      <c r="F10" t="s">
        <v>909</v>
      </c>
      <c r="G10" t="s">
        <v>54</v>
      </c>
      <c r="H10">
        <v>0</v>
      </c>
      <c r="I10" t="s">
        <v>910</v>
      </c>
      <c r="J10" s="32">
        <v>0</v>
      </c>
      <c r="K10" s="32">
        <v>0.5</v>
      </c>
      <c r="L10" s="32">
        <v>0.5</v>
      </c>
      <c r="M10" s="32">
        <v>0</v>
      </c>
      <c r="N10" t="s">
        <v>107</v>
      </c>
      <c r="O10" s="41">
        <v>500000</v>
      </c>
      <c r="P10" t="s">
        <v>57</v>
      </c>
      <c r="Q10" t="s">
        <v>58</v>
      </c>
      <c r="R10">
        <v>90</v>
      </c>
      <c r="S10">
        <v>68</v>
      </c>
      <c r="T10">
        <v>79</v>
      </c>
      <c r="U10" t="s">
        <v>48</v>
      </c>
      <c r="W10">
        <v>0</v>
      </c>
      <c r="X10">
        <v>0</v>
      </c>
      <c r="Y10">
        <v>0</v>
      </c>
      <c r="Z10">
        <v>250000</v>
      </c>
      <c r="AA10">
        <v>250000</v>
      </c>
      <c r="AB10">
        <v>0</v>
      </c>
    </row>
    <row r="11" spans="1:28" ht="15" x14ac:dyDescent="0.2">
      <c r="A11" t="s">
        <v>48</v>
      </c>
      <c r="B11" t="s">
        <v>984</v>
      </c>
      <c r="C11" t="s">
        <v>70</v>
      </c>
      <c r="D11" t="s">
        <v>170</v>
      </c>
      <c r="E11" t="s">
        <v>52</v>
      </c>
      <c r="F11" t="s">
        <v>985</v>
      </c>
      <c r="G11" t="s">
        <v>54</v>
      </c>
      <c r="H11">
        <v>0</v>
      </c>
      <c r="I11" t="s">
        <v>986</v>
      </c>
      <c r="J11" s="32">
        <v>0</v>
      </c>
      <c r="K11" s="32">
        <v>0</v>
      </c>
      <c r="L11" s="32">
        <v>0</v>
      </c>
      <c r="M11" s="32">
        <v>1</v>
      </c>
      <c r="N11" t="s">
        <v>114</v>
      </c>
      <c r="O11" s="41">
        <v>474077</v>
      </c>
      <c r="P11" t="s">
        <v>57</v>
      </c>
      <c r="Q11" t="s">
        <v>58</v>
      </c>
      <c r="R11">
        <v>80</v>
      </c>
      <c r="S11">
        <v>76</v>
      </c>
      <c r="T11">
        <v>78</v>
      </c>
      <c r="U11" t="s">
        <v>48</v>
      </c>
      <c r="V11" t="s">
        <v>59</v>
      </c>
      <c r="W11">
        <v>0</v>
      </c>
      <c r="X11">
        <v>0</v>
      </c>
      <c r="Y11">
        <v>0</v>
      </c>
      <c r="Z11">
        <v>0</v>
      </c>
      <c r="AA11">
        <v>0</v>
      </c>
      <c r="AB11">
        <v>474077</v>
      </c>
    </row>
    <row r="12" spans="1:28" ht="15" x14ac:dyDescent="0.2">
      <c r="A12" t="s">
        <v>48</v>
      </c>
      <c r="B12" t="s">
        <v>987</v>
      </c>
      <c r="C12" t="s">
        <v>110</v>
      </c>
      <c r="D12" t="s">
        <v>988</v>
      </c>
      <c r="E12" t="s">
        <v>52</v>
      </c>
      <c r="F12" t="s">
        <v>989</v>
      </c>
      <c r="G12" t="s">
        <v>54</v>
      </c>
      <c r="H12">
        <v>0</v>
      </c>
      <c r="I12" t="s">
        <v>990</v>
      </c>
      <c r="J12" s="32">
        <v>0</v>
      </c>
      <c r="K12" s="32">
        <v>1</v>
      </c>
      <c r="L12" s="32">
        <v>0</v>
      </c>
      <c r="M12" s="32">
        <v>0</v>
      </c>
      <c r="N12" t="s">
        <v>56</v>
      </c>
      <c r="O12" s="41">
        <v>312500</v>
      </c>
      <c r="P12" t="s">
        <v>57</v>
      </c>
      <c r="Q12" t="s">
        <v>58</v>
      </c>
      <c r="R12">
        <v>80</v>
      </c>
      <c r="S12">
        <v>76</v>
      </c>
      <c r="T12">
        <v>78</v>
      </c>
      <c r="U12" t="s">
        <v>48</v>
      </c>
      <c r="W12">
        <v>0</v>
      </c>
      <c r="X12">
        <v>0</v>
      </c>
      <c r="Y12">
        <v>0</v>
      </c>
      <c r="Z12">
        <v>312500</v>
      </c>
      <c r="AA12">
        <v>0</v>
      </c>
      <c r="AB12">
        <v>0</v>
      </c>
    </row>
    <row r="13" spans="1:28" ht="15" x14ac:dyDescent="0.2">
      <c r="A13" t="s">
        <v>48</v>
      </c>
      <c r="B13" t="s">
        <v>991</v>
      </c>
      <c r="C13" t="s">
        <v>116</v>
      </c>
      <c r="D13" s="2" t="s">
        <v>992</v>
      </c>
      <c r="E13" t="s">
        <v>64</v>
      </c>
      <c r="F13" t="s">
        <v>993</v>
      </c>
      <c r="G13" t="s">
        <v>54</v>
      </c>
      <c r="H13">
        <v>0</v>
      </c>
      <c r="I13" t="s">
        <v>994</v>
      </c>
      <c r="J13" s="32">
        <v>0.25</v>
      </c>
      <c r="K13" s="32">
        <v>0</v>
      </c>
      <c r="L13" s="32">
        <v>0.45</v>
      </c>
      <c r="M13" s="32">
        <v>0.3</v>
      </c>
      <c r="N13" t="s">
        <v>120</v>
      </c>
      <c r="O13" s="41">
        <v>619681</v>
      </c>
      <c r="P13" t="s">
        <v>57</v>
      </c>
      <c r="Q13" t="s">
        <v>58</v>
      </c>
      <c r="R13">
        <v>80</v>
      </c>
      <c r="S13">
        <v>76</v>
      </c>
      <c r="T13">
        <v>78</v>
      </c>
      <c r="U13" t="s">
        <v>48</v>
      </c>
      <c r="W13">
        <v>0</v>
      </c>
      <c r="X13">
        <v>0</v>
      </c>
      <c r="Y13">
        <v>154920.25</v>
      </c>
      <c r="Z13">
        <v>0</v>
      </c>
      <c r="AA13">
        <v>278856.45</v>
      </c>
      <c r="AB13">
        <v>185904.3</v>
      </c>
    </row>
    <row r="14" spans="1:28" ht="15" x14ac:dyDescent="0.2">
      <c r="A14" t="s">
        <v>48</v>
      </c>
      <c r="B14" t="s">
        <v>995</v>
      </c>
      <c r="C14" t="s">
        <v>122</v>
      </c>
      <c r="D14" t="s">
        <v>996</v>
      </c>
      <c r="E14" t="s">
        <v>64</v>
      </c>
      <c r="F14" t="s">
        <v>997</v>
      </c>
      <c r="G14" t="s">
        <v>54</v>
      </c>
      <c r="H14">
        <v>0</v>
      </c>
      <c r="I14" t="s">
        <v>998</v>
      </c>
      <c r="J14" s="32">
        <v>0.1</v>
      </c>
      <c r="K14" s="32">
        <v>0.1</v>
      </c>
      <c r="L14" s="32">
        <v>0.6</v>
      </c>
      <c r="M14" s="32">
        <v>0.2</v>
      </c>
      <c r="N14" t="s">
        <v>120</v>
      </c>
      <c r="O14" s="41">
        <v>511329.91</v>
      </c>
      <c r="P14" t="s">
        <v>57</v>
      </c>
      <c r="Q14" t="s">
        <v>58</v>
      </c>
      <c r="R14">
        <v>80</v>
      </c>
      <c r="S14">
        <v>76</v>
      </c>
      <c r="T14">
        <v>78</v>
      </c>
      <c r="U14" t="s">
        <v>48</v>
      </c>
      <c r="V14" t="s">
        <v>57</v>
      </c>
      <c r="W14">
        <v>0</v>
      </c>
      <c r="X14">
        <v>0</v>
      </c>
      <c r="Y14">
        <v>51132.991000000002</v>
      </c>
      <c r="Z14">
        <v>51132.991000000002</v>
      </c>
      <c r="AA14">
        <v>306797.946</v>
      </c>
      <c r="AB14">
        <v>102265.982</v>
      </c>
    </row>
    <row r="15" spans="1:28" ht="15" x14ac:dyDescent="0.2">
      <c r="A15" t="s">
        <v>48</v>
      </c>
      <c r="B15" t="s">
        <v>1125</v>
      </c>
      <c r="C15" t="s">
        <v>127</v>
      </c>
      <c r="D15" t="s">
        <v>1126</v>
      </c>
      <c r="E15" t="s">
        <v>64</v>
      </c>
      <c r="F15" t="s">
        <v>1127</v>
      </c>
      <c r="G15" t="s">
        <v>54</v>
      </c>
      <c r="H15">
        <v>0</v>
      </c>
      <c r="I15" t="s">
        <v>1128</v>
      </c>
      <c r="J15" s="32">
        <v>0</v>
      </c>
      <c r="K15" s="32">
        <v>0</v>
      </c>
      <c r="L15" s="32">
        <v>0</v>
      </c>
      <c r="M15" s="32">
        <v>1</v>
      </c>
      <c r="N15" t="s">
        <v>114</v>
      </c>
      <c r="O15" s="41">
        <v>426150</v>
      </c>
      <c r="P15" t="s">
        <v>57</v>
      </c>
      <c r="Q15" t="s">
        <v>58</v>
      </c>
      <c r="R15">
        <v>80</v>
      </c>
      <c r="S15">
        <v>72</v>
      </c>
      <c r="T15">
        <v>76</v>
      </c>
      <c r="U15" t="s">
        <v>48</v>
      </c>
      <c r="W15">
        <v>0</v>
      </c>
      <c r="X15">
        <v>0</v>
      </c>
      <c r="Y15">
        <v>0</v>
      </c>
      <c r="Z15">
        <v>0</v>
      </c>
      <c r="AA15">
        <v>0</v>
      </c>
      <c r="AB15">
        <v>426150</v>
      </c>
    </row>
    <row r="16" spans="1:28" ht="15" x14ac:dyDescent="0.2">
      <c r="A16" t="s">
        <v>48</v>
      </c>
      <c r="B16" t="s">
        <v>1226</v>
      </c>
      <c r="C16" t="s">
        <v>110</v>
      </c>
      <c r="D16" t="s">
        <v>988</v>
      </c>
      <c r="E16" t="s">
        <v>64</v>
      </c>
      <c r="F16" t="s">
        <v>1227</v>
      </c>
      <c r="G16" t="s">
        <v>54</v>
      </c>
      <c r="H16">
        <v>0</v>
      </c>
      <c r="I16" t="s">
        <v>1228</v>
      </c>
      <c r="J16" s="32">
        <v>0</v>
      </c>
      <c r="K16" s="32">
        <v>0.5</v>
      </c>
      <c r="L16" s="32">
        <v>0.5</v>
      </c>
      <c r="M16" s="32">
        <v>0</v>
      </c>
      <c r="N16" t="s">
        <v>107</v>
      </c>
      <c r="O16" s="41">
        <v>337861.02</v>
      </c>
      <c r="P16" t="s">
        <v>57</v>
      </c>
      <c r="Q16" t="s">
        <v>58</v>
      </c>
      <c r="R16">
        <v>80</v>
      </c>
      <c r="S16">
        <v>68</v>
      </c>
      <c r="T16">
        <v>74</v>
      </c>
      <c r="U16" t="s">
        <v>48</v>
      </c>
      <c r="W16">
        <v>0</v>
      </c>
      <c r="X16">
        <v>0</v>
      </c>
      <c r="Y16">
        <v>0</v>
      </c>
      <c r="Z16">
        <v>168930.51</v>
      </c>
      <c r="AA16">
        <v>168930.51</v>
      </c>
      <c r="AB16">
        <v>0</v>
      </c>
    </row>
    <row r="17" spans="1:28" ht="15" x14ac:dyDescent="0.2">
      <c r="A17" t="s">
        <v>48</v>
      </c>
      <c r="B17" t="s">
        <v>1229</v>
      </c>
      <c r="C17" t="s">
        <v>116</v>
      </c>
      <c r="D17" t="s">
        <v>992</v>
      </c>
      <c r="E17" t="s">
        <v>64</v>
      </c>
      <c r="F17" t="s">
        <v>1230</v>
      </c>
      <c r="G17" t="s">
        <v>54</v>
      </c>
      <c r="H17">
        <v>0</v>
      </c>
      <c r="I17" t="s">
        <v>1231</v>
      </c>
      <c r="J17" s="32">
        <v>0</v>
      </c>
      <c r="K17" s="32">
        <v>0.27</v>
      </c>
      <c r="L17" s="32">
        <v>0.23</v>
      </c>
      <c r="M17" s="32">
        <v>0.5</v>
      </c>
      <c r="N17" t="s">
        <v>114</v>
      </c>
      <c r="O17" s="41">
        <v>458210</v>
      </c>
      <c r="P17" t="s">
        <v>57</v>
      </c>
      <c r="Q17" t="s">
        <v>58</v>
      </c>
      <c r="R17">
        <v>76</v>
      </c>
      <c r="S17">
        <v>72</v>
      </c>
      <c r="T17">
        <v>74</v>
      </c>
      <c r="U17" t="s">
        <v>48</v>
      </c>
      <c r="W17">
        <v>0</v>
      </c>
      <c r="X17">
        <v>0</v>
      </c>
      <c r="Y17">
        <v>0</v>
      </c>
      <c r="Z17">
        <v>123716.7</v>
      </c>
      <c r="AA17">
        <v>105388.3</v>
      </c>
      <c r="AB17">
        <v>229105</v>
      </c>
    </row>
    <row r="18" spans="1:28" ht="15" x14ac:dyDescent="0.2">
      <c r="A18" t="s">
        <v>48</v>
      </c>
      <c r="B18" t="s">
        <v>1342</v>
      </c>
      <c r="C18" t="s">
        <v>70</v>
      </c>
      <c r="D18" t="s">
        <v>170</v>
      </c>
      <c r="E18" t="s">
        <v>52</v>
      </c>
      <c r="F18" t="s">
        <v>1343</v>
      </c>
      <c r="G18" t="s">
        <v>54</v>
      </c>
      <c r="H18">
        <v>0</v>
      </c>
      <c r="I18" t="s">
        <v>990</v>
      </c>
      <c r="J18" s="32">
        <v>0</v>
      </c>
      <c r="K18" s="32">
        <v>1</v>
      </c>
      <c r="L18" s="32">
        <v>0</v>
      </c>
      <c r="M18" s="32">
        <v>0</v>
      </c>
      <c r="N18" t="s">
        <v>56</v>
      </c>
      <c r="O18" s="41">
        <v>3114432</v>
      </c>
      <c r="P18" t="s">
        <v>57</v>
      </c>
      <c r="Q18" t="s">
        <v>58</v>
      </c>
      <c r="R18">
        <v>80</v>
      </c>
      <c r="S18">
        <v>64</v>
      </c>
      <c r="T18">
        <v>72</v>
      </c>
      <c r="U18" t="s">
        <v>48</v>
      </c>
      <c r="V18" t="s">
        <v>59</v>
      </c>
      <c r="W18">
        <v>0</v>
      </c>
      <c r="X18">
        <v>0</v>
      </c>
      <c r="Y18">
        <v>0</v>
      </c>
      <c r="Z18">
        <v>3114432</v>
      </c>
      <c r="AA18">
        <v>0</v>
      </c>
      <c r="AB18">
        <v>0</v>
      </c>
    </row>
    <row r="19" spans="1:28" ht="15" x14ac:dyDescent="0.2">
      <c r="A19" s="42" t="s">
        <v>48</v>
      </c>
      <c r="B19" s="42" t="s">
        <v>1434</v>
      </c>
      <c r="C19" s="42" t="s">
        <v>127</v>
      </c>
      <c r="D19" s="42" t="s">
        <v>1126</v>
      </c>
      <c r="E19" s="42" t="s">
        <v>64</v>
      </c>
      <c r="F19" s="42" t="s">
        <v>1435</v>
      </c>
      <c r="G19" s="42" t="s">
        <v>54</v>
      </c>
      <c r="H19" s="42" t="s">
        <v>7810</v>
      </c>
      <c r="I19" s="42" t="s">
        <v>1436</v>
      </c>
      <c r="J19" s="43">
        <v>0.27</v>
      </c>
      <c r="K19" s="43">
        <v>0</v>
      </c>
      <c r="L19" s="43">
        <v>0.39</v>
      </c>
      <c r="M19" s="43">
        <v>0.34</v>
      </c>
      <c r="N19" s="42" t="s">
        <v>120</v>
      </c>
      <c r="O19" s="44">
        <v>210170</v>
      </c>
      <c r="P19" s="42" t="s">
        <v>57</v>
      </c>
      <c r="Q19" s="42" t="s">
        <v>58</v>
      </c>
      <c r="R19" s="42">
        <v>68</v>
      </c>
      <c r="S19" s="42">
        <v>72</v>
      </c>
      <c r="T19" s="42">
        <v>70</v>
      </c>
      <c r="U19" t="s">
        <v>48</v>
      </c>
      <c r="W19">
        <v>0</v>
      </c>
      <c r="X19">
        <v>0</v>
      </c>
      <c r="Y19">
        <v>56745.9</v>
      </c>
      <c r="Z19">
        <v>0</v>
      </c>
      <c r="AA19">
        <v>81966.3</v>
      </c>
      <c r="AB19">
        <v>71457.8</v>
      </c>
    </row>
    <row r="20" spans="1:28" ht="15" x14ac:dyDescent="0.2">
      <c r="A20" s="42" t="s">
        <v>48</v>
      </c>
      <c r="B20" s="42" t="s">
        <v>1437</v>
      </c>
      <c r="C20" s="42" t="s">
        <v>70</v>
      </c>
      <c r="D20" s="42" t="s">
        <v>170</v>
      </c>
      <c r="E20" s="42" t="s">
        <v>64</v>
      </c>
      <c r="F20" s="42" t="s">
        <v>1438</v>
      </c>
      <c r="G20" s="42" t="s">
        <v>54</v>
      </c>
      <c r="H20" s="42">
        <v>0</v>
      </c>
      <c r="I20" s="42" t="s">
        <v>1439</v>
      </c>
      <c r="J20" s="43">
        <v>0</v>
      </c>
      <c r="K20" s="43">
        <v>0</v>
      </c>
      <c r="L20" s="43">
        <v>1</v>
      </c>
      <c r="M20" s="43">
        <v>0</v>
      </c>
      <c r="N20" s="42" t="s">
        <v>120</v>
      </c>
      <c r="O20" s="44">
        <v>120716</v>
      </c>
      <c r="P20" s="42" t="s">
        <v>57</v>
      </c>
      <c r="Q20" s="42" t="s">
        <v>58</v>
      </c>
      <c r="R20" s="42">
        <v>76</v>
      </c>
      <c r="S20" s="42">
        <v>64</v>
      </c>
      <c r="T20" s="42">
        <v>70</v>
      </c>
      <c r="U20" t="s">
        <v>48</v>
      </c>
      <c r="W20">
        <v>0</v>
      </c>
      <c r="X20">
        <v>0</v>
      </c>
      <c r="Y20">
        <v>0</v>
      </c>
      <c r="Z20">
        <v>0</v>
      </c>
      <c r="AA20">
        <v>120716</v>
      </c>
      <c r="AB20">
        <v>0</v>
      </c>
    </row>
    <row r="21" spans="1:28" ht="15" x14ac:dyDescent="0.2">
      <c r="A21" s="42" t="s">
        <v>48</v>
      </c>
      <c r="B21" s="42" t="s">
        <v>1443</v>
      </c>
      <c r="C21" s="42" t="s">
        <v>110</v>
      </c>
      <c r="D21" s="42" t="s">
        <v>988</v>
      </c>
      <c r="E21" s="42" t="s">
        <v>64</v>
      </c>
      <c r="F21" s="42" t="s">
        <v>1444</v>
      </c>
      <c r="G21" s="42" t="s">
        <v>54</v>
      </c>
      <c r="H21" s="42">
        <v>0</v>
      </c>
      <c r="I21" s="42" t="s">
        <v>1445</v>
      </c>
      <c r="J21" s="43">
        <v>0.1</v>
      </c>
      <c r="K21" s="43">
        <v>0.4</v>
      </c>
      <c r="L21" s="43">
        <v>0.5</v>
      </c>
      <c r="M21" s="43">
        <v>0</v>
      </c>
      <c r="N21" s="42" t="s">
        <v>120</v>
      </c>
      <c r="O21" s="44">
        <v>260688</v>
      </c>
      <c r="P21" s="42" t="s">
        <v>57</v>
      </c>
      <c r="Q21" s="42" t="s">
        <v>58</v>
      </c>
      <c r="R21" s="42">
        <v>68</v>
      </c>
      <c r="S21" s="42">
        <v>72</v>
      </c>
      <c r="T21" s="42">
        <v>70</v>
      </c>
      <c r="U21" t="s">
        <v>48</v>
      </c>
      <c r="W21">
        <v>0</v>
      </c>
      <c r="X21">
        <v>0</v>
      </c>
      <c r="Y21">
        <v>26068.799999999999</v>
      </c>
      <c r="Z21">
        <v>104275.2</v>
      </c>
      <c r="AA21">
        <v>130344</v>
      </c>
      <c r="AB21">
        <v>0</v>
      </c>
    </row>
    <row r="22" spans="1:28" ht="15" x14ac:dyDescent="0.2">
      <c r="A22" s="42" t="s">
        <v>48</v>
      </c>
      <c r="B22" s="42" t="s">
        <v>1446</v>
      </c>
      <c r="C22" s="42" t="s">
        <v>50</v>
      </c>
      <c r="D22" s="42" t="s">
        <v>51</v>
      </c>
      <c r="E22" s="42" t="s">
        <v>64</v>
      </c>
      <c r="F22" s="42" t="s">
        <v>1447</v>
      </c>
      <c r="G22" s="42" t="s">
        <v>54</v>
      </c>
      <c r="H22" s="42">
        <v>0</v>
      </c>
      <c r="I22" s="42" t="s">
        <v>1448</v>
      </c>
      <c r="J22" s="43">
        <v>0</v>
      </c>
      <c r="K22" s="43">
        <v>0</v>
      </c>
      <c r="L22" s="43">
        <v>0</v>
      </c>
      <c r="M22" s="43">
        <v>1</v>
      </c>
      <c r="N22" s="42" t="s">
        <v>114</v>
      </c>
      <c r="O22" s="44">
        <v>329774</v>
      </c>
      <c r="P22" s="42" t="s">
        <v>57</v>
      </c>
      <c r="Q22" s="42" t="s">
        <v>58</v>
      </c>
      <c r="R22" s="42">
        <v>80</v>
      </c>
      <c r="S22" s="42">
        <v>60</v>
      </c>
      <c r="T22" s="42">
        <v>70</v>
      </c>
      <c r="U22" t="s">
        <v>48</v>
      </c>
      <c r="W22">
        <v>0</v>
      </c>
      <c r="X22">
        <v>0</v>
      </c>
      <c r="Y22">
        <v>0</v>
      </c>
      <c r="Z22">
        <v>0</v>
      </c>
      <c r="AA22">
        <v>0</v>
      </c>
      <c r="AB22">
        <v>329774</v>
      </c>
    </row>
    <row r="23" spans="1:28" ht="15" x14ac:dyDescent="0.2">
      <c r="A23" s="42" t="s">
        <v>48</v>
      </c>
      <c r="B23" s="42" t="s">
        <v>1501</v>
      </c>
      <c r="C23" s="42" t="s">
        <v>50</v>
      </c>
      <c r="D23" s="42" t="s">
        <v>51</v>
      </c>
      <c r="E23" s="42" t="s">
        <v>52</v>
      </c>
      <c r="F23" s="42" t="s">
        <v>1502</v>
      </c>
      <c r="G23" s="42" t="s">
        <v>54</v>
      </c>
      <c r="H23" s="42">
        <v>0</v>
      </c>
      <c r="I23" s="42" t="s">
        <v>1503</v>
      </c>
      <c r="J23" s="43">
        <v>0</v>
      </c>
      <c r="K23" s="43">
        <v>1</v>
      </c>
      <c r="L23" s="43">
        <v>0</v>
      </c>
      <c r="M23" s="43">
        <v>0</v>
      </c>
      <c r="N23" s="42" t="s">
        <v>56</v>
      </c>
      <c r="O23" s="44">
        <v>91593</v>
      </c>
      <c r="P23" s="42" t="s">
        <v>57</v>
      </c>
      <c r="Q23" s="42" t="s">
        <v>58</v>
      </c>
      <c r="R23" s="42">
        <v>75</v>
      </c>
      <c r="S23" s="42">
        <v>64</v>
      </c>
      <c r="T23" s="42">
        <v>69.5</v>
      </c>
      <c r="U23" t="s">
        <v>48</v>
      </c>
      <c r="W23">
        <v>0</v>
      </c>
      <c r="X23">
        <v>0</v>
      </c>
      <c r="Y23">
        <v>0</v>
      </c>
      <c r="Z23">
        <v>91593</v>
      </c>
      <c r="AA23">
        <v>0</v>
      </c>
      <c r="AB23">
        <v>0</v>
      </c>
    </row>
    <row r="24" spans="1:28" ht="15" x14ac:dyDescent="0.2">
      <c r="O24" s="7">
        <f>SUM(O2:O23)</f>
        <v>12193809.9</v>
      </c>
    </row>
  </sheetData>
  <sortState xmlns:xlrd2="http://schemas.microsoft.com/office/spreadsheetml/2017/richdata2" ref="A2:AB23">
    <sortCondition descending="1" ref="T2:T23"/>
  </sortState>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baseColWidth="10" defaultColWidth="10.6640625" defaultRowHeight="14.5" x14ac:dyDescent="0.2"/>
  <cols>
    <col min="1" max="1" width="18.1640625" bestFit="1" customWidth="1"/>
    <col min="2" max="3" width="10.6640625" customWidth="1"/>
    <col min="4" max="5" width="17.83203125" bestFit="1" customWidth="1"/>
    <col min="6" max="6" width="17.5" bestFit="1" customWidth="1"/>
    <col min="7" max="7" width="37" customWidth="1"/>
    <col min="8" max="8" width="10.6640625" customWidth="1"/>
  </cols>
  <sheetData>
    <row r="1" spans="1:10" ht="15" x14ac:dyDescent="0.2">
      <c r="A1" s="3" t="s">
        <v>7811</v>
      </c>
      <c r="B1" s="3">
        <v>203.5</v>
      </c>
      <c r="D1" s="56" t="s">
        <v>7812</v>
      </c>
      <c r="E1" s="56"/>
      <c r="F1" s="56"/>
    </row>
    <row r="2" spans="1:10" s="3" customFormat="1" ht="15" x14ac:dyDescent="0.2">
      <c r="D2" s="1"/>
      <c r="E2" s="1" t="s">
        <v>7813</v>
      </c>
      <c r="F2" s="1" t="s">
        <v>7814</v>
      </c>
    </row>
    <row r="3" spans="1:10" ht="15" x14ac:dyDescent="0.2">
      <c r="D3" s="2" t="s">
        <v>148</v>
      </c>
      <c r="E3" s="45">
        <v>0.23</v>
      </c>
      <c r="F3" s="2">
        <v>46.805</v>
      </c>
    </row>
    <row r="4" spans="1:10" ht="15" x14ac:dyDescent="0.2">
      <c r="D4" s="2" t="s">
        <v>60</v>
      </c>
      <c r="E4" s="45">
        <v>0.09</v>
      </c>
      <c r="F4" s="2">
        <v>18.314999999999998</v>
      </c>
    </row>
    <row r="5" spans="1:10" ht="15" x14ac:dyDescent="0.2">
      <c r="D5" s="2" t="s">
        <v>48</v>
      </c>
      <c r="E5" s="45">
        <v>0.06</v>
      </c>
      <c r="F5" s="2">
        <v>12.209999999999999</v>
      </c>
    </row>
    <row r="6" spans="1:10" ht="15" x14ac:dyDescent="0.2">
      <c r="D6" s="2" t="s">
        <v>74</v>
      </c>
      <c r="E6" s="45">
        <v>0.62</v>
      </c>
      <c r="F6" s="2">
        <v>126.17</v>
      </c>
    </row>
    <row r="7" spans="1:10" ht="15" x14ac:dyDescent="0.2">
      <c r="F7" s="3">
        <f>SUM(F3:F6)</f>
        <v>203.5</v>
      </c>
    </row>
    <row r="13" spans="1:10" ht="15" x14ac:dyDescent="0.2">
      <c r="E13" s="1" t="s">
        <v>7814</v>
      </c>
      <c r="F13" s="46" t="s">
        <v>7815</v>
      </c>
    </row>
    <row r="14" spans="1:10" ht="15" x14ac:dyDescent="0.2">
      <c r="D14" s="47" t="s">
        <v>148</v>
      </c>
      <c r="E14" s="48">
        <v>46855256.789999992</v>
      </c>
      <c r="F14" s="57"/>
      <c r="G14" s="57"/>
      <c r="H14" s="57"/>
      <c r="I14" s="57"/>
      <c r="J14" s="57"/>
    </row>
    <row r="15" spans="1:10" ht="15" x14ac:dyDescent="0.2">
      <c r="D15" s="47" t="s">
        <v>60</v>
      </c>
      <c r="E15" s="48">
        <v>18326222</v>
      </c>
      <c r="F15" s="57"/>
      <c r="G15" s="57"/>
      <c r="H15" s="57"/>
      <c r="I15" s="57"/>
      <c r="J15" s="57"/>
    </row>
    <row r="16" spans="1:10" ht="15" x14ac:dyDescent="0.2">
      <c r="D16" s="47" t="s">
        <v>48</v>
      </c>
      <c r="E16" s="48">
        <v>12028775</v>
      </c>
      <c r="F16" s="57"/>
      <c r="G16" s="57"/>
      <c r="H16" s="57"/>
      <c r="I16" s="57"/>
      <c r="J16" s="57"/>
    </row>
    <row r="17" spans="4:10" ht="15" x14ac:dyDescent="0.2">
      <c r="D17" s="47" t="s">
        <v>74</v>
      </c>
      <c r="E17" s="48">
        <v>125561514</v>
      </c>
      <c r="F17" s="57"/>
      <c r="G17" s="57"/>
      <c r="H17" s="57"/>
      <c r="I17" s="57"/>
      <c r="J17" s="57"/>
    </row>
    <row r="18" spans="4:10" ht="15" x14ac:dyDescent="0.2">
      <c r="D18" s="49" t="s">
        <v>7816</v>
      </c>
      <c r="E18" s="50">
        <f>SUM(E14:E17)</f>
        <v>202771767.78999999</v>
      </c>
      <c r="F18" s="51"/>
    </row>
    <row r="20" spans="4:10" ht="15" x14ac:dyDescent="0.2">
      <c r="E20" s="15"/>
      <c r="F20" s="52">
        <f>E20/E18</f>
        <v>0</v>
      </c>
    </row>
    <row r="22" spans="4:10" ht="15" x14ac:dyDescent="0.2">
      <c r="D22" s="42"/>
      <c r="E22" s="53" t="s">
        <v>7817</v>
      </c>
    </row>
    <row r="23" spans="4:10" ht="15" x14ac:dyDescent="0.2">
      <c r="D23" s="54"/>
    </row>
    <row r="24" spans="4:10" ht="15" x14ac:dyDescent="0.2">
      <c r="D24" s="55"/>
      <c r="E24" t="s">
        <v>7818</v>
      </c>
    </row>
  </sheetData>
  <mergeCells count="5">
    <mergeCell ref="D1:F1"/>
    <mergeCell ref="F14:J14"/>
    <mergeCell ref="F15:J15"/>
    <mergeCell ref="F16:J16"/>
    <mergeCell ref="F17:J1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47"/>
  <sheetViews>
    <sheetView workbookViewId="0"/>
  </sheetViews>
  <sheetFormatPr baseColWidth="10" defaultColWidth="10.6640625" defaultRowHeight="14.5" x14ac:dyDescent="0.2"/>
  <cols>
    <col min="1" max="4" width="10.6640625" customWidth="1"/>
    <col min="5" max="5" width="14.1640625" bestFit="1" customWidth="1"/>
    <col min="6" max="6" width="10.6640625" customWidth="1"/>
    <col min="7" max="7" width="13.6640625" customWidth="1"/>
    <col min="8" max="9" width="10.6640625" customWidth="1"/>
    <col min="10" max="10" width="25.1640625" customWidth="1"/>
    <col min="11" max="15" width="10.6640625" customWidth="1"/>
    <col min="16" max="16" width="17.83203125" style="10" hidden="1" customWidth="1"/>
    <col min="17" max="17" width="15" style="11" bestFit="1" customWidth="1"/>
    <col min="18" max="18" width="12" style="10" bestFit="1" customWidth="1"/>
    <col min="19" max="19" width="15" style="10" bestFit="1" customWidth="1"/>
    <col min="20" max="20" width="10.6640625" customWidth="1"/>
  </cols>
  <sheetData>
    <row r="1" spans="1:33" s="3" customFormat="1" ht="15" x14ac:dyDescent="0.2">
      <c r="A1" s="3" t="s">
        <v>16</v>
      </c>
      <c r="B1" s="3" t="s">
        <v>17</v>
      </c>
      <c r="C1" s="3" t="s">
        <v>18</v>
      </c>
      <c r="D1" s="3" t="s">
        <v>19</v>
      </c>
      <c r="E1" s="3" t="s">
        <v>20</v>
      </c>
      <c r="F1" s="3" t="s">
        <v>21</v>
      </c>
      <c r="G1" s="3" t="s">
        <v>22</v>
      </c>
      <c r="H1" s="3" t="s">
        <v>16</v>
      </c>
      <c r="I1" s="3" t="s">
        <v>23</v>
      </c>
      <c r="J1" s="3" t="s">
        <v>24</v>
      </c>
      <c r="K1" s="3" t="s">
        <v>25</v>
      </c>
      <c r="L1" s="3" t="s">
        <v>26</v>
      </c>
      <c r="M1" s="3" t="s">
        <v>27</v>
      </c>
      <c r="N1" s="3" t="s">
        <v>28</v>
      </c>
      <c r="O1" s="3" t="s">
        <v>29</v>
      </c>
      <c r="P1" s="7" t="s">
        <v>30</v>
      </c>
      <c r="Q1" s="8" t="s">
        <v>31</v>
      </c>
      <c r="R1" s="9" t="s">
        <v>32</v>
      </c>
      <c r="S1" s="9" t="s">
        <v>33</v>
      </c>
      <c r="T1" s="3" t="s">
        <v>34</v>
      </c>
      <c r="U1" s="3" t="s">
        <v>35</v>
      </c>
      <c r="V1" s="3" t="s">
        <v>36</v>
      </c>
      <c r="W1" s="3" t="s">
        <v>37</v>
      </c>
      <c r="X1" s="3" t="s">
        <v>38</v>
      </c>
      <c r="Y1" s="3" t="s">
        <v>39</v>
      </c>
      <c r="Z1" s="3" t="s">
        <v>40</v>
      </c>
      <c r="AA1" s="3" t="s">
        <v>41</v>
      </c>
      <c r="AB1" s="3" t="s">
        <v>42</v>
      </c>
      <c r="AC1" s="3" t="s">
        <v>43</v>
      </c>
      <c r="AD1" s="3" t="s">
        <v>44</v>
      </c>
      <c r="AE1" s="3" t="s">
        <v>45</v>
      </c>
      <c r="AF1" s="3" t="s">
        <v>46</v>
      </c>
      <c r="AG1" s="3" t="s">
        <v>47</v>
      </c>
    </row>
    <row r="2" spans="1:33" ht="15" x14ac:dyDescent="0.2">
      <c r="A2" t="s">
        <v>48</v>
      </c>
      <c r="B2" t="s">
        <v>48</v>
      </c>
      <c r="C2" t="s">
        <v>49</v>
      </c>
      <c r="D2" t="s">
        <v>50</v>
      </c>
      <c r="E2" t="s">
        <v>51</v>
      </c>
      <c r="F2" t="s">
        <v>52</v>
      </c>
      <c r="G2" t="s">
        <v>53</v>
      </c>
      <c r="H2" t="s">
        <v>48</v>
      </c>
      <c r="I2" t="s">
        <v>54</v>
      </c>
      <c r="J2" t="s">
        <v>55</v>
      </c>
      <c r="K2">
        <v>0</v>
      </c>
      <c r="L2">
        <v>1</v>
      </c>
      <c r="M2">
        <v>0</v>
      </c>
      <c r="N2">
        <v>0</v>
      </c>
      <c r="O2" t="s">
        <v>56</v>
      </c>
      <c r="P2" s="10">
        <v>72501</v>
      </c>
      <c r="Q2" s="11">
        <v>72501</v>
      </c>
      <c r="R2" s="10">
        <v>0</v>
      </c>
      <c r="S2" s="10">
        <v>72501</v>
      </c>
      <c r="T2" t="s">
        <v>57</v>
      </c>
      <c r="U2" t="s">
        <v>58</v>
      </c>
      <c r="V2">
        <v>100</v>
      </c>
      <c r="W2">
        <v>100</v>
      </c>
      <c r="X2">
        <v>100</v>
      </c>
      <c r="Y2" t="s">
        <v>48</v>
      </c>
      <c r="Z2" t="s">
        <v>59</v>
      </c>
      <c r="AA2">
        <v>0</v>
      </c>
      <c r="AB2">
        <v>0</v>
      </c>
      <c r="AC2">
        <v>0</v>
      </c>
      <c r="AD2">
        <v>72501</v>
      </c>
      <c r="AE2">
        <v>0</v>
      </c>
      <c r="AF2">
        <v>0</v>
      </c>
      <c r="AG2" t="s">
        <v>53</v>
      </c>
    </row>
    <row r="3" spans="1:33" ht="15" x14ac:dyDescent="0.2">
      <c r="A3" t="s">
        <v>60</v>
      </c>
      <c r="B3" t="s">
        <v>60</v>
      </c>
      <c r="C3" t="s">
        <v>61</v>
      </c>
      <c r="D3" t="s">
        <v>62</v>
      </c>
      <c r="E3" t="s">
        <v>63</v>
      </c>
      <c r="F3" t="s">
        <v>64</v>
      </c>
      <c r="G3" t="s">
        <v>65</v>
      </c>
      <c r="H3" t="s">
        <v>60</v>
      </c>
      <c r="J3" t="s">
        <v>66</v>
      </c>
      <c r="K3">
        <v>0.85</v>
      </c>
      <c r="L3">
        <v>0</v>
      </c>
      <c r="M3">
        <v>0.15</v>
      </c>
      <c r="N3">
        <v>0</v>
      </c>
      <c r="O3" t="s">
        <v>67</v>
      </c>
      <c r="P3" s="10">
        <v>300000</v>
      </c>
      <c r="Q3" s="10">
        <v>300000</v>
      </c>
      <c r="R3" s="10">
        <v>6000</v>
      </c>
      <c r="S3" s="10">
        <v>306000</v>
      </c>
      <c r="T3" t="s">
        <v>57</v>
      </c>
      <c r="U3" t="s">
        <v>58</v>
      </c>
      <c r="V3">
        <v>100</v>
      </c>
      <c r="W3">
        <v>100</v>
      </c>
      <c r="X3">
        <v>100</v>
      </c>
      <c r="Y3" t="s">
        <v>68</v>
      </c>
      <c r="Z3" t="s">
        <v>59</v>
      </c>
      <c r="AA3">
        <v>0</v>
      </c>
      <c r="AB3">
        <v>100</v>
      </c>
      <c r="AC3">
        <v>255000</v>
      </c>
      <c r="AD3">
        <v>0</v>
      </c>
      <c r="AE3">
        <v>45000</v>
      </c>
      <c r="AF3">
        <v>0</v>
      </c>
      <c r="AG3" t="s">
        <v>65</v>
      </c>
    </row>
    <row r="4" spans="1:33" ht="15" x14ac:dyDescent="0.2">
      <c r="A4" t="s">
        <v>48</v>
      </c>
      <c r="B4" t="s">
        <v>48</v>
      </c>
      <c r="C4" t="s">
        <v>69</v>
      </c>
      <c r="D4" t="s">
        <v>70</v>
      </c>
      <c r="E4" t="s">
        <v>71</v>
      </c>
      <c r="F4" t="s">
        <v>52</v>
      </c>
      <c r="G4" t="s">
        <v>72</v>
      </c>
      <c r="H4" t="s">
        <v>48</v>
      </c>
      <c r="I4" t="s">
        <v>54</v>
      </c>
      <c r="J4" t="s">
        <v>73</v>
      </c>
      <c r="K4">
        <v>0</v>
      </c>
      <c r="L4">
        <v>1</v>
      </c>
      <c r="M4">
        <v>0</v>
      </c>
      <c r="N4">
        <v>0</v>
      </c>
      <c r="O4" t="s">
        <v>56</v>
      </c>
      <c r="P4" s="10">
        <v>192873</v>
      </c>
      <c r="Q4" s="11">
        <v>192873</v>
      </c>
      <c r="R4" s="10">
        <v>0</v>
      </c>
      <c r="S4" s="10">
        <v>192873</v>
      </c>
      <c r="T4" t="s">
        <v>57</v>
      </c>
      <c r="U4" t="s">
        <v>58</v>
      </c>
      <c r="V4">
        <v>100</v>
      </c>
      <c r="W4">
        <v>96</v>
      </c>
      <c r="X4">
        <v>98</v>
      </c>
      <c r="Y4" t="s">
        <v>48</v>
      </c>
      <c r="Z4" t="s">
        <v>59</v>
      </c>
      <c r="AA4">
        <v>0</v>
      </c>
      <c r="AB4">
        <v>0</v>
      </c>
      <c r="AC4">
        <v>0</v>
      </c>
      <c r="AD4">
        <v>192873</v>
      </c>
      <c r="AE4">
        <v>0</v>
      </c>
      <c r="AF4">
        <v>0</v>
      </c>
      <c r="AG4" t="s">
        <v>72</v>
      </c>
    </row>
    <row r="5" spans="1:33" ht="15" x14ac:dyDescent="0.2">
      <c r="A5" t="s">
        <v>74</v>
      </c>
      <c r="B5" t="s">
        <v>75</v>
      </c>
      <c r="C5" t="s">
        <v>76</v>
      </c>
      <c r="D5" t="s">
        <v>70</v>
      </c>
      <c r="E5" t="s">
        <v>77</v>
      </c>
      <c r="F5" t="s">
        <v>64</v>
      </c>
      <c r="G5" t="s">
        <v>78</v>
      </c>
      <c r="H5" t="s">
        <v>74</v>
      </c>
      <c r="J5" t="s">
        <v>79</v>
      </c>
      <c r="K5">
        <v>0.625</v>
      </c>
      <c r="L5">
        <v>0</v>
      </c>
      <c r="M5">
        <v>0.25</v>
      </c>
      <c r="N5">
        <v>0.125</v>
      </c>
      <c r="O5" t="s">
        <v>67</v>
      </c>
      <c r="P5" s="10">
        <v>205750</v>
      </c>
      <c r="Q5" s="10">
        <v>207750</v>
      </c>
      <c r="R5" s="10">
        <v>4111.3999999999996</v>
      </c>
      <c r="S5" s="10">
        <v>211861.4</v>
      </c>
      <c r="T5" t="s">
        <v>57</v>
      </c>
      <c r="U5" t="s">
        <v>58</v>
      </c>
      <c r="V5">
        <v>100</v>
      </c>
      <c r="W5">
        <v>92</v>
      </c>
      <c r="X5">
        <v>96</v>
      </c>
      <c r="Y5" t="s">
        <v>68</v>
      </c>
      <c r="Z5" t="s">
        <v>59</v>
      </c>
      <c r="AA5">
        <v>0</v>
      </c>
      <c r="AB5">
        <v>100</v>
      </c>
      <c r="AC5">
        <v>128593.75</v>
      </c>
      <c r="AD5">
        <v>0</v>
      </c>
      <c r="AE5">
        <v>51437.5</v>
      </c>
      <c r="AF5">
        <v>25718.75</v>
      </c>
      <c r="AG5" t="s">
        <v>78</v>
      </c>
    </row>
    <row r="6" spans="1:33" ht="15" x14ac:dyDescent="0.2">
      <c r="A6" t="s">
        <v>74</v>
      </c>
      <c r="B6" t="s">
        <v>75</v>
      </c>
      <c r="C6" t="s">
        <v>80</v>
      </c>
      <c r="D6" t="s">
        <v>70</v>
      </c>
      <c r="E6" t="s">
        <v>81</v>
      </c>
      <c r="F6" t="s">
        <v>52</v>
      </c>
      <c r="G6" t="s">
        <v>82</v>
      </c>
      <c r="H6" t="s">
        <v>74</v>
      </c>
      <c r="J6" t="s">
        <v>83</v>
      </c>
      <c r="K6">
        <v>0.4</v>
      </c>
      <c r="L6">
        <v>0.6</v>
      </c>
      <c r="M6">
        <v>0</v>
      </c>
      <c r="N6">
        <v>0</v>
      </c>
      <c r="O6" t="s">
        <v>56</v>
      </c>
      <c r="P6" s="10">
        <v>437938</v>
      </c>
      <c r="Q6" s="10">
        <v>437938</v>
      </c>
      <c r="R6" s="10">
        <v>8759</v>
      </c>
      <c r="S6" s="10">
        <v>446697</v>
      </c>
      <c r="T6" t="s">
        <v>59</v>
      </c>
      <c r="U6" t="s">
        <v>58</v>
      </c>
      <c r="V6">
        <v>100</v>
      </c>
      <c r="W6">
        <v>92</v>
      </c>
      <c r="X6">
        <v>96</v>
      </c>
      <c r="Y6" t="s">
        <v>84</v>
      </c>
      <c r="Z6" t="s">
        <v>59</v>
      </c>
      <c r="AA6">
        <v>80</v>
      </c>
      <c r="AB6">
        <v>20</v>
      </c>
      <c r="AC6">
        <v>175175.2</v>
      </c>
      <c r="AD6">
        <v>262762.8</v>
      </c>
      <c r="AE6">
        <v>0</v>
      </c>
      <c r="AF6">
        <v>0</v>
      </c>
      <c r="AG6" t="s">
        <v>82</v>
      </c>
    </row>
    <row r="7" spans="1:33" ht="15" x14ac:dyDescent="0.2">
      <c r="A7" t="s">
        <v>74</v>
      </c>
      <c r="B7" t="s">
        <v>85</v>
      </c>
      <c r="C7" t="s">
        <v>86</v>
      </c>
      <c r="D7" t="s">
        <v>70</v>
      </c>
      <c r="E7" t="s">
        <v>87</v>
      </c>
      <c r="F7" t="s">
        <v>52</v>
      </c>
      <c r="G7" t="s">
        <v>88</v>
      </c>
      <c r="H7" t="s">
        <v>74</v>
      </c>
      <c r="J7" t="s">
        <v>89</v>
      </c>
      <c r="K7">
        <v>0</v>
      </c>
      <c r="L7">
        <v>1</v>
      </c>
      <c r="M7">
        <v>0</v>
      </c>
      <c r="N7">
        <v>0</v>
      </c>
      <c r="O7" t="s">
        <v>56</v>
      </c>
      <c r="P7" s="10">
        <v>833173.55</v>
      </c>
      <c r="Q7" s="10">
        <v>833172</v>
      </c>
      <c r="R7" s="10">
        <v>16663.439999999999</v>
      </c>
      <c r="S7" s="10">
        <v>849835.44</v>
      </c>
      <c r="T7" t="s">
        <v>59</v>
      </c>
      <c r="U7" t="s">
        <v>58</v>
      </c>
      <c r="V7">
        <v>100</v>
      </c>
      <c r="W7">
        <v>92</v>
      </c>
      <c r="X7">
        <v>96</v>
      </c>
      <c r="Y7" t="s">
        <v>84</v>
      </c>
      <c r="Z7" t="s">
        <v>59</v>
      </c>
      <c r="AA7">
        <v>100</v>
      </c>
      <c r="AB7">
        <v>0</v>
      </c>
      <c r="AC7">
        <v>0</v>
      </c>
      <c r="AD7">
        <v>833173.55</v>
      </c>
      <c r="AE7">
        <v>0</v>
      </c>
      <c r="AF7">
        <v>0</v>
      </c>
      <c r="AG7" t="s">
        <v>88</v>
      </c>
    </row>
    <row r="8" spans="1:33" ht="15" x14ac:dyDescent="0.2">
      <c r="A8" t="s">
        <v>74</v>
      </c>
      <c r="B8" t="s">
        <v>85</v>
      </c>
      <c r="C8" t="s">
        <v>86</v>
      </c>
      <c r="D8" t="s">
        <v>90</v>
      </c>
      <c r="E8" t="s">
        <v>87</v>
      </c>
      <c r="F8" t="s">
        <v>52</v>
      </c>
      <c r="G8" t="s">
        <v>91</v>
      </c>
      <c r="H8" t="s">
        <v>74</v>
      </c>
      <c r="J8" t="s">
        <v>92</v>
      </c>
      <c r="K8">
        <v>0</v>
      </c>
      <c r="L8">
        <v>1</v>
      </c>
      <c r="M8">
        <v>0</v>
      </c>
      <c r="N8">
        <v>0</v>
      </c>
      <c r="O8" t="s">
        <v>56</v>
      </c>
      <c r="P8" s="10">
        <v>496189.3</v>
      </c>
      <c r="Q8" s="10">
        <v>496186</v>
      </c>
      <c r="R8" s="10">
        <v>9923.7199999999993</v>
      </c>
      <c r="S8" s="10">
        <v>506109.72</v>
      </c>
      <c r="T8" t="s">
        <v>59</v>
      </c>
      <c r="U8" t="s">
        <v>58</v>
      </c>
      <c r="V8">
        <v>100</v>
      </c>
      <c r="W8">
        <v>92</v>
      </c>
      <c r="X8">
        <v>96</v>
      </c>
      <c r="Y8" t="s">
        <v>84</v>
      </c>
      <c r="Z8" t="s">
        <v>59</v>
      </c>
      <c r="AA8">
        <v>100</v>
      </c>
      <c r="AB8">
        <v>0</v>
      </c>
      <c r="AC8">
        <v>0</v>
      </c>
      <c r="AD8">
        <v>496189.3</v>
      </c>
      <c r="AE8">
        <v>0</v>
      </c>
      <c r="AF8">
        <v>0</v>
      </c>
      <c r="AG8" t="s">
        <v>91</v>
      </c>
    </row>
    <row r="9" spans="1:33" ht="15" x14ac:dyDescent="0.2">
      <c r="A9" t="s">
        <v>74</v>
      </c>
      <c r="B9" t="s">
        <v>93</v>
      </c>
      <c r="C9" t="s">
        <v>94</v>
      </c>
      <c r="D9" t="s">
        <v>70</v>
      </c>
      <c r="E9" t="s">
        <v>95</v>
      </c>
      <c r="F9" t="s">
        <v>52</v>
      </c>
      <c r="G9" t="s">
        <v>96</v>
      </c>
      <c r="H9" t="s">
        <v>74</v>
      </c>
      <c r="J9" t="s">
        <v>97</v>
      </c>
      <c r="K9">
        <v>0</v>
      </c>
      <c r="L9">
        <v>1</v>
      </c>
      <c r="M9">
        <v>0</v>
      </c>
      <c r="N9">
        <v>0</v>
      </c>
      <c r="O9" t="s">
        <v>56</v>
      </c>
      <c r="P9" s="10">
        <v>500000</v>
      </c>
      <c r="Q9" s="10">
        <v>500000</v>
      </c>
      <c r="R9" s="10">
        <v>10000</v>
      </c>
      <c r="S9" s="10">
        <v>510000</v>
      </c>
      <c r="T9" t="s">
        <v>59</v>
      </c>
      <c r="U9" t="s">
        <v>58</v>
      </c>
      <c r="V9">
        <v>95</v>
      </c>
      <c r="W9">
        <v>96</v>
      </c>
      <c r="X9">
        <v>95.5</v>
      </c>
      <c r="Y9" t="s">
        <v>84</v>
      </c>
      <c r="Z9" t="s">
        <v>59</v>
      </c>
      <c r="AA9">
        <v>100</v>
      </c>
      <c r="AB9">
        <v>0</v>
      </c>
      <c r="AC9">
        <v>0</v>
      </c>
      <c r="AD9">
        <v>500000</v>
      </c>
      <c r="AE9">
        <v>0</v>
      </c>
      <c r="AF9">
        <v>0</v>
      </c>
      <c r="AG9" t="s">
        <v>96</v>
      </c>
    </row>
    <row r="10" spans="1:33" ht="15" x14ac:dyDescent="0.2">
      <c r="A10" t="s">
        <v>74</v>
      </c>
      <c r="B10" t="s">
        <v>85</v>
      </c>
      <c r="C10" t="s">
        <v>98</v>
      </c>
      <c r="D10" t="s">
        <v>70</v>
      </c>
      <c r="E10" t="s">
        <v>99</v>
      </c>
      <c r="F10" t="s">
        <v>52</v>
      </c>
      <c r="G10" t="s">
        <v>100</v>
      </c>
      <c r="H10" t="s">
        <v>74</v>
      </c>
      <c r="J10" t="s">
        <v>101</v>
      </c>
      <c r="K10">
        <v>0.1</v>
      </c>
      <c r="L10">
        <v>0.4</v>
      </c>
      <c r="M10">
        <v>0.25</v>
      </c>
      <c r="N10">
        <v>0.25</v>
      </c>
      <c r="O10" t="s">
        <v>56</v>
      </c>
      <c r="P10" s="10">
        <v>648150</v>
      </c>
      <c r="Q10" s="10">
        <v>648150</v>
      </c>
      <c r="R10" s="10">
        <v>12963</v>
      </c>
      <c r="S10" s="10">
        <v>661113</v>
      </c>
      <c r="T10" t="s">
        <v>57</v>
      </c>
      <c r="U10" t="s">
        <v>58</v>
      </c>
      <c r="V10">
        <v>90</v>
      </c>
      <c r="W10">
        <v>100</v>
      </c>
      <c r="X10">
        <v>95</v>
      </c>
      <c r="Y10" t="s">
        <v>68</v>
      </c>
      <c r="Z10" t="s">
        <v>59</v>
      </c>
      <c r="AA10">
        <v>0</v>
      </c>
      <c r="AB10">
        <v>100</v>
      </c>
      <c r="AC10">
        <v>64815</v>
      </c>
      <c r="AD10">
        <v>259260</v>
      </c>
      <c r="AE10">
        <v>162037.5</v>
      </c>
      <c r="AF10">
        <v>162037.5</v>
      </c>
      <c r="AG10" t="s">
        <v>100</v>
      </c>
    </row>
    <row r="11" spans="1:33" ht="15" x14ac:dyDescent="0.2">
      <c r="A11" t="s">
        <v>74</v>
      </c>
      <c r="B11" t="s">
        <v>102</v>
      </c>
      <c r="C11" t="s">
        <v>103</v>
      </c>
      <c r="D11" t="s">
        <v>70</v>
      </c>
      <c r="E11" t="s">
        <v>104</v>
      </c>
      <c r="F11" t="s">
        <v>64</v>
      </c>
      <c r="G11" t="s">
        <v>105</v>
      </c>
      <c r="H11" t="s">
        <v>74</v>
      </c>
      <c r="J11" t="s">
        <v>106</v>
      </c>
      <c r="K11">
        <v>0.2</v>
      </c>
      <c r="L11">
        <v>0.3</v>
      </c>
      <c r="M11">
        <v>0.3</v>
      </c>
      <c r="N11">
        <v>0.2</v>
      </c>
      <c r="O11" t="s">
        <v>107</v>
      </c>
      <c r="P11" s="10">
        <v>1350140</v>
      </c>
      <c r="Q11" s="10">
        <v>1350140</v>
      </c>
      <c r="R11" s="10">
        <v>27000</v>
      </c>
      <c r="S11" s="10">
        <v>1377140</v>
      </c>
      <c r="T11" t="s">
        <v>59</v>
      </c>
      <c r="U11" t="s">
        <v>58</v>
      </c>
      <c r="V11">
        <v>92</v>
      </c>
      <c r="W11">
        <v>96</v>
      </c>
      <c r="X11">
        <v>94</v>
      </c>
      <c r="Y11" t="s">
        <v>84</v>
      </c>
      <c r="Z11" t="s">
        <v>59</v>
      </c>
      <c r="AA11">
        <v>60</v>
      </c>
      <c r="AB11">
        <v>40</v>
      </c>
      <c r="AC11">
        <v>270028</v>
      </c>
      <c r="AD11">
        <v>405042</v>
      </c>
      <c r="AE11">
        <v>405042</v>
      </c>
      <c r="AF11">
        <v>270028</v>
      </c>
      <c r="AG11" t="s">
        <v>105</v>
      </c>
    </row>
    <row r="12" spans="1:33" ht="15" x14ac:dyDescent="0.2">
      <c r="A12" t="s">
        <v>74</v>
      </c>
      <c r="B12" t="s">
        <v>108</v>
      </c>
      <c r="C12" t="s">
        <v>109</v>
      </c>
      <c r="D12" t="s">
        <v>110</v>
      </c>
      <c r="E12" t="s">
        <v>111</v>
      </c>
      <c r="F12" t="s">
        <v>64</v>
      </c>
      <c r="G12" t="s">
        <v>112</v>
      </c>
      <c r="H12" t="s">
        <v>74</v>
      </c>
      <c r="J12" t="s">
        <v>113</v>
      </c>
      <c r="K12">
        <v>0.2</v>
      </c>
      <c r="L12">
        <v>0</v>
      </c>
      <c r="M12">
        <v>0.13</v>
      </c>
      <c r="N12">
        <v>0.67</v>
      </c>
      <c r="O12" t="s">
        <v>114</v>
      </c>
      <c r="P12" s="10">
        <v>847831.07</v>
      </c>
      <c r="Q12" s="10">
        <v>828230</v>
      </c>
      <c r="R12" s="10">
        <v>16564.580000000002</v>
      </c>
      <c r="S12" s="10">
        <v>844794.58</v>
      </c>
      <c r="T12" t="s">
        <v>57</v>
      </c>
      <c r="U12" t="s">
        <v>58</v>
      </c>
      <c r="V12">
        <v>96</v>
      </c>
      <c r="W12">
        <v>92</v>
      </c>
      <c r="X12">
        <v>94</v>
      </c>
      <c r="Y12" t="s">
        <v>68</v>
      </c>
      <c r="Z12" t="s">
        <v>59</v>
      </c>
      <c r="AA12">
        <v>0</v>
      </c>
      <c r="AB12">
        <v>100</v>
      </c>
      <c r="AC12">
        <v>169566.21400000001</v>
      </c>
      <c r="AD12">
        <v>0</v>
      </c>
      <c r="AE12">
        <v>110218.03909999999</v>
      </c>
      <c r="AF12">
        <v>568046.81689999998</v>
      </c>
      <c r="AG12" t="s">
        <v>112</v>
      </c>
    </row>
    <row r="13" spans="1:33" ht="15" x14ac:dyDescent="0.2">
      <c r="A13" t="s">
        <v>74</v>
      </c>
      <c r="B13" t="s">
        <v>102</v>
      </c>
      <c r="C13" t="s">
        <v>115</v>
      </c>
      <c r="D13" t="s">
        <v>116</v>
      </c>
      <c r="E13" t="s">
        <v>117</v>
      </c>
      <c r="F13" t="s">
        <v>64</v>
      </c>
      <c r="G13" t="s">
        <v>118</v>
      </c>
      <c r="H13" t="s">
        <v>74</v>
      </c>
      <c r="J13" t="s">
        <v>119</v>
      </c>
      <c r="K13">
        <v>0.4</v>
      </c>
      <c r="L13">
        <v>0</v>
      </c>
      <c r="M13">
        <v>0.44</v>
      </c>
      <c r="N13">
        <v>0.16</v>
      </c>
      <c r="O13" t="s">
        <v>120</v>
      </c>
      <c r="P13" s="10">
        <v>113098</v>
      </c>
      <c r="Q13" s="10">
        <v>113098</v>
      </c>
      <c r="R13" s="10">
        <v>2262</v>
      </c>
      <c r="S13" s="10">
        <v>115360</v>
      </c>
      <c r="T13" t="s">
        <v>57</v>
      </c>
      <c r="U13" t="s">
        <v>58</v>
      </c>
      <c r="V13">
        <v>96</v>
      </c>
      <c r="W13">
        <v>92</v>
      </c>
      <c r="X13">
        <v>94</v>
      </c>
      <c r="Y13" t="s">
        <v>68</v>
      </c>
      <c r="Z13" t="s">
        <v>59</v>
      </c>
      <c r="AA13">
        <v>0</v>
      </c>
      <c r="AB13">
        <v>100</v>
      </c>
      <c r="AC13">
        <v>45239.199999999997</v>
      </c>
      <c r="AD13">
        <v>0</v>
      </c>
      <c r="AE13">
        <v>49763.12</v>
      </c>
      <c r="AF13">
        <v>18095.68</v>
      </c>
      <c r="AG13" t="s">
        <v>118</v>
      </c>
    </row>
    <row r="14" spans="1:33" ht="15" x14ac:dyDescent="0.2">
      <c r="A14" t="s">
        <v>60</v>
      </c>
      <c r="B14" t="s">
        <v>60</v>
      </c>
      <c r="C14" t="s">
        <v>121</v>
      </c>
      <c r="D14" t="s">
        <v>122</v>
      </c>
      <c r="E14" t="s">
        <v>123</v>
      </c>
      <c r="F14" t="s">
        <v>64</v>
      </c>
      <c r="G14" t="s">
        <v>124</v>
      </c>
      <c r="H14" t="s">
        <v>60</v>
      </c>
      <c r="J14" t="s">
        <v>125</v>
      </c>
      <c r="K14">
        <v>0.35</v>
      </c>
      <c r="L14">
        <v>0.05</v>
      </c>
      <c r="M14">
        <v>0.15</v>
      </c>
      <c r="N14">
        <v>0.45</v>
      </c>
      <c r="O14" t="s">
        <v>114</v>
      </c>
      <c r="P14" s="10">
        <v>737383</v>
      </c>
      <c r="Q14" s="10">
        <v>718668</v>
      </c>
      <c r="R14" s="10">
        <v>14373</v>
      </c>
      <c r="S14" s="10">
        <v>733041</v>
      </c>
      <c r="T14" t="s">
        <v>57</v>
      </c>
      <c r="U14" t="s">
        <v>58</v>
      </c>
      <c r="V14">
        <v>88</v>
      </c>
      <c r="W14">
        <v>100</v>
      </c>
      <c r="X14">
        <v>94</v>
      </c>
      <c r="Y14" t="s">
        <v>68</v>
      </c>
      <c r="Z14" t="s">
        <v>59</v>
      </c>
      <c r="AA14">
        <v>0</v>
      </c>
      <c r="AB14">
        <v>100</v>
      </c>
      <c r="AC14">
        <v>258084.05</v>
      </c>
      <c r="AD14">
        <v>36869.15</v>
      </c>
      <c r="AE14">
        <v>110607.45</v>
      </c>
      <c r="AF14">
        <v>331822.34999999998</v>
      </c>
      <c r="AG14" t="s">
        <v>124</v>
      </c>
    </row>
    <row r="15" spans="1:33" ht="15" x14ac:dyDescent="0.2">
      <c r="A15" t="s">
        <v>60</v>
      </c>
      <c r="B15" t="s">
        <v>60</v>
      </c>
      <c r="C15" t="s">
        <v>126</v>
      </c>
      <c r="D15" t="s">
        <v>127</v>
      </c>
      <c r="E15" t="s">
        <v>128</v>
      </c>
      <c r="F15" t="s">
        <v>52</v>
      </c>
      <c r="G15" t="s">
        <v>129</v>
      </c>
      <c r="H15" t="s">
        <v>60</v>
      </c>
      <c r="J15" t="s">
        <v>130</v>
      </c>
      <c r="K15">
        <v>0</v>
      </c>
      <c r="L15">
        <v>1</v>
      </c>
      <c r="M15">
        <v>0</v>
      </c>
      <c r="N15">
        <v>0</v>
      </c>
      <c r="O15" t="s">
        <v>56</v>
      </c>
      <c r="P15" s="10">
        <v>575250</v>
      </c>
      <c r="Q15" s="10">
        <v>575250</v>
      </c>
      <c r="R15" s="10">
        <v>11505</v>
      </c>
      <c r="S15" s="10">
        <v>586755</v>
      </c>
      <c r="T15" t="s">
        <v>57</v>
      </c>
      <c r="U15" t="s">
        <v>58</v>
      </c>
      <c r="V15">
        <v>100</v>
      </c>
      <c r="W15">
        <v>88</v>
      </c>
      <c r="X15">
        <v>94</v>
      </c>
      <c r="Y15" t="s">
        <v>68</v>
      </c>
      <c r="Z15" t="s">
        <v>59</v>
      </c>
      <c r="AA15">
        <v>0</v>
      </c>
      <c r="AB15">
        <v>100</v>
      </c>
      <c r="AC15">
        <v>0</v>
      </c>
      <c r="AD15">
        <v>575250</v>
      </c>
      <c r="AE15">
        <v>0</v>
      </c>
      <c r="AF15">
        <v>0</v>
      </c>
      <c r="AG15" t="s">
        <v>129</v>
      </c>
    </row>
    <row r="16" spans="1:33" ht="15" x14ac:dyDescent="0.2">
      <c r="A16" t="s">
        <v>60</v>
      </c>
      <c r="B16" t="s">
        <v>60</v>
      </c>
      <c r="C16" t="s">
        <v>131</v>
      </c>
      <c r="D16" t="s">
        <v>110</v>
      </c>
      <c r="E16" t="s">
        <v>132</v>
      </c>
      <c r="F16" t="s">
        <v>64</v>
      </c>
      <c r="G16" t="s">
        <v>133</v>
      </c>
      <c r="H16" t="s">
        <v>60</v>
      </c>
      <c r="J16" t="s">
        <v>134</v>
      </c>
      <c r="K16">
        <v>0.25</v>
      </c>
      <c r="L16">
        <v>0.25</v>
      </c>
      <c r="M16">
        <v>0.45</v>
      </c>
      <c r="N16">
        <v>0.05</v>
      </c>
      <c r="O16" t="s">
        <v>120</v>
      </c>
      <c r="P16" s="10">
        <v>153637</v>
      </c>
      <c r="Q16" s="10">
        <v>153637</v>
      </c>
      <c r="R16" s="10">
        <v>3072.74</v>
      </c>
      <c r="S16" s="10">
        <v>156709.74</v>
      </c>
      <c r="T16" t="s">
        <v>57</v>
      </c>
      <c r="U16" t="s">
        <v>58</v>
      </c>
      <c r="V16">
        <v>92</v>
      </c>
      <c r="W16">
        <v>96</v>
      </c>
      <c r="X16">
        <v>94</v>
      </c>
      <c r="Y16" t="s">
        <v>68</v>
      </c>
      <c r="Z16" t="s">
        <v>59</v>
      </c>
      <c r="AA16">
        <v>0</v>
      </c>
      <c r="AB16">
        <v>100</v>
      </c>
      <c r="AC16">
        <v>38409.25</v>
      </c>
      <c r="AD16">
        <v>38409.25</v>
      </c>
      <c r="AE16">
        <v>69136.649999999994</v>
      </c>
      <c r="AF16">
        <v>7681.85</v>
      </c>
      <c r="AG16" t="s">
        <v>133</v>
      </c>
    </row>
    <row r="17" spans="1:33" ht="15" x14ac:dyDescent="0.2">
      <c r="A17" t="s">
        <v>60</v>
      </c>
      <c r="B17" t="s">
        <v>60</v>
      </c>
      <c r="C17" t="s">
        <v>135</v>
      </c>
      <c r="D17" t="s">
        <v>116</v>
      </c>
      <c r="E17" t="s">
        <v>136</v>
      </c>
      <c r="F17" t="s">
        <v>64</v>
      </c>
      <c r="G17" t="s">
        <v>137</v>
      </c>
      <c r="H17" t="s">
        <v>60</v>
      </c>
      <c r="J17" t="s">
        <v>138</v>
      </c>
      <c r="K17">
        <v>0.32</v>
      </c>
      <c r="L17">
        <v>0.03</v>
      </c>
      <c r="M17">
        <v>0.03</v>
      </c>
      <c r="N17">
        <v>0.62</v>
      </c>
      <c r="O17" t="s">
        <v>114</v>
      </c>
      <c r="P17" s="10">
        <v>874988</v>
      </c>
      <c r="Q17" s="10">
        <v>857831</v>
      </c>
      <c r="R17" s="10">
        <v>17157</v>
      </c>
      <c r="S17" s="10">
        <v>874988</v>
      </c>
      <c r="T17" t="s">
        <v>59</v>
      </c>
      <c r="U17" t="s">
        <v>58</v>
      </c>
      <c r="V17">
        <v>88</v>
      </c>
      <c r="W17">
        <v>100</v>
      </c>
      <c r="X17">
        <v>94</v>
      </c>
      <c r="Y17" t="s">
        <v>84</v>
      </c>
      <c r="Z17" t="s">
        <v>59</v>
      </c>
      <c r="AA17">
        <v>90</v>
      </c>
      <c r="AB17">
        <v>10</v>
      </c>
      <c r="AC17">
        <v>279996.15999999997</v>
      </c>
      <c r="AD17">
        <v>26249.64</v>
      </c>
      <c r="AE17">
        <v>26249.64</v>
      </c>
      <c r="AF17">
        <v>542492.56000000006</v>
      </c>
      <c r="AG17" t="s">
        <v>137</v>
      </c>
    </row>
    <row r="18" spans="1:33" ht="15" x14ac:dyDescent="0.2">
      <c r="A18" t="s">
        <v>74</v>
      </c>
      <c r="B18" t="s">
        <v>139</v>
      </c>
      <c r="C18" t="s">
        <v>140</v>
      </c>
      <c r="D18" t="s">
        <v>70</v>
      </c>
      <c r="E18" t="s">
        <v>141</v>
      </c>
      <c r="F18" t="s">
        <v>52</v>
      </c>
      <c r="G18" t="s">
        <v>142</v>
      </c>
      <c r="H18" t="s">
        <v>74</v>
      </c>
      <c r="J18" t="s">
        <v>143</v>
      </c>
      <c r="K18">
        <v>0</v>
      </c>
      <c r="L18">
        <v>1</v>
      </c>
      <c r="M18">
        <v>0</v>
      </c>
      <c r="N18">
        <v>0</v>
      </c>
      <c r="O18" t="s">
        <v>56</v>
      </c>
      <c r="P18" s="10">
        <v>410347</v>
      </c>
      <c r="Q18" s="10">
        <v>406243.54</v>
      </c>
      <c r="R18" s="10">
        <v>8206.94</v>
      </c>
      <c r="S18" s="10">
        <v>414450.48</v>
      </c>
      <c r="T18" t="s">
        <v>59</v>
      </c>
      <c r="U18" t="s">
        <v>58</v>
      </c>
      <c r="V18">
        <v>95</v>
      </c>
      <c r="W18">
        <v>92</v>
      </c>
      <c r="X18">
        <v>93.5</v>
      </c>
      <c r="Y18" t="s">
        <v>84</v>
      </c>
      <c r="Z18" t="s">
        <v>59</v>
      </c>
      <c r="AA18">
        <v>69</v>
      </c>
      <c r="AB18">
        <v>31</v>
      </c>
      <c r="AC18">
        <v>0</v>
      </c>
      <c r="AD18">
        <v>410347</v>
      </c>
      <c r="AE18">
        <v>0</v>
      </c>
      <c r="AF18">
        <v>0</v>
      </c>
      <c r="AG18" t="s">
        <v>142</v>
      </c>
    </row>
    <row r="19" spans="1:33" ht="15" x14ac:dyDescent="0.2">
      <c r="A19" t="s">
        <v>74</v>
      </c>
      <c r="B19" t="s">
        <v>108</v>
      </c>
      <c r="C19" t="s">
        <v>144</v>
      </c>
      <c r="D19" t="s">
        <v>127</v>
      </c>
      <c r="E19" t="s">
        <v>145</v>
      </c>
      <c r="F19" t="s">
        <v>52</v>
      </c>
      <c r="G19" t="s">
        <v>146</v>
      </c>
      <c r="H19" t="s">
        <v>74</v>
      </c>
      <c r="J19" t="s">
        <v>147</v>
      </c>
      <c r="K19">
        <v>0</v>
      </c>
      <c r="L19">
        <v>0.7</v>
      </c>
      <c r="M19">
        <v>0.2</v>
      </c>
      <c r="N19">
        <v>0.1</v>
      </c>
      <c r="O19" t="s">
        <v>56</v>
      </c>
      <c r="P19" s="10">
        <v>523300</v>
      </c>
      <c r="Q19" s="10">
        <v>404126</v>
      </c>
      <c r="R19" s="10">
        <v>8082.52</v>
      </c>
      <c r="S19" s="10">
        <v>412208.52</v>
      </c>
      <c r="T19" t="s">
        <v>57</v>
      </c>
      <c r="U19" t="s">
        <v>58</v>
      </c>
      <c r="V19">
        <v>95</v>
      </c>
      <c r="W19">
        <v>92</v>
      </c>
      <c r="X19">
        <v>93.5</v>
      </c>
      <c r="Y19" t="s">
        <v>68</v>
      </c>
      <c r="Z19" t="s">
        <v>59</v>
      </c>
      <c r="AA19">
        <v>0</v>
      </c>
      <c r="AB19">
        <v>100</v>
      </c>
      <c r="AC19">
        <v>0</v>
      </c>
      <c r="AD19">
        <v>366310</v>
      </c>
      <c r="AE19">
        <v>104660</v>
      </c>
      <c r="AF19">
        <v>52330</v>
      </c>
      <c r="AG19" t="s">
        <v>146</v>
      </c>
    </row>
    <row r="20" spans="1:33" ht="15" x14ac:dyDescent="0.2">
      <c r="A20" t="s">
        <v>148</v>
      </c>
      <c r="B20" t="s">
        <v>148</v>
      </c>
      <c r="C20" t="s">
        <v>149</v>
      </c>
      <c r="D20" t="s">
        <v>70</v>
      </c>
      <c r="E20" t="s">
        <v>150</v>
      </c>
      <c r="F20" t="s">
        <v>52</v>
      </c>
      <c r="G20" t="s">
        <v>151</v>
      </c>
      <c r="H20" t="s">
        <v>148</v>
      </c>
      <c r="J20" t="s">
        <v>152</v>
      </c>
      <c r="K20">
        <v>0</v>
      </c>
      <c r="L20">
        <v>0.83330000000000004</v>
      </c>
      <c r="M20">
        <v>0.1666</v>
      </c>
      <c r="N20">
        <v>0</v>
      </c>
      <c r="O20" t="s">
        <v>56</v>
      </c>
      <c r="P20" s="10">
        <v>200294</v>
      </c>
      <c r="Q20" s="10">
        <v>200294</v>
      </c>
      <c r="R20" s="10">
        <v>4005.88</v>
      </c>
      <c r="S20" s="10">
        <v>204299.88</v>
      </c>
      <c r="T20" t="s">
        <v>57</v>
      </c>
      <c r="U20" t="s">
        <v>58</v>
      </c>
      <c r="V20">
        <v>95</v>
      </c>
      <c r="W20">
        <v>92</v>
      </c>
      <c r="X20">
        <v>93.5</v>
      </c>
      <c r="Y20" t="s">
        <v>68</v>
      </c>
      <c r="Z20" t="s">
        <v>59</v>
      </c>
      <c r="AA20">
        <v>0</v>
      </c>
      <c r="AB20">
        <v>100</v>
      </c>
      <c r="AC20">
        <v>0</v>
      </c>
      <c r="AD20">
        <v>166904.9902</v>
      </c>
      <c r="AE20">
        <v>33368.9804</v>
      </c>
      <c r="AF20">
        <v>0</v>
      </c>
      <c r="AG20" t="s">
        <v>151</v>
      </c>
    </row>
    <row r="21" spans="1:33" ht="15" x14ac:dyDescent="0.2">
      <c r="A21" t="s">
        <v>74</v>
      </c>
      <c r="B21" t="s">
        <v>108</v>
      </c>
      <c r="C21" t="s">
        <v>153</v>
      </c>
      <c r="D21" t="s">
        <v>110</v>
      </c>
      <c r="E21" t="s">
        <v>154</v>
      </c>
      <c r="F21" t="s">
        <v>52</v>
      </c>
      <c r="G21" t="s">
        <v>155</v>
      </c>
      <c r="H21" t="s">
        <v>74</v>
      </c>
      <c r="J21" t="s">
        <v>156</v>
      </c>
      <c r="K21">
        <v>0</v>
      </c>
      <c r="L21">
        <v>1</v>
      </c>
      <c r="M21">
        <v>0</v>
      </c>
      <c r="N21">
        <v>0</v>
      </c>
      <c r="O21" t="s">
        <v>56</v>
      </c>
      <c r="P21" s="10">
        <v>706412.98</v>
      </c>
      <c r="Q21" s="10">
        <v>706413</v>
      </c>
      <c r="R21" s="10">
        <v>14128</v>
      </c>
      <c r="S21" s="10">
        <v>720541</v>
      </c>
      <c r="T21" t="s">
        <v>59</v>
      </c>
      <c r="U21" t="s">
        <v>58</v>
      </c>
      <c r="V21">
        <v>100</v>
      </c>
      <c r="W21">
        <v>84</v>
      </c>
      <c r="X21">
        <v>92</v>
      </c>
      <c r="Y21" t="s">
        <v>84</v>
      </c>
      <c r="Z21" t="s">
        <v>59</v>
      </c>
      <c r="AA21">
        <v>100</v>
      </c>
      <c r="AB21">
        <v>0</v>
      </c>
      <c r="AC21">
        <v>0</v>
      </c>
      <c r="AD21">
        <v>706412.98</v>
      </c>
      <c r="AE21">
        <v>0</v>
      </c>
      <c r="AF21">
        <v>0</v>
      </c>
      <c r="AG21" t="s">
        <v>155</v>
      </c>
    </row>
    <row r="22" spans="1:33" ht="15" x14ac:dyDescent="0.2">
      <c r="A22" t="s">
        <v>74</v>
      </c>
      <c r="B22" t="s">
        <v>157</v>
      </c>
      <c r="C22" t="s">
        <v>158</v>
      </c>
      <c r="D22" t="s">
        <v>50</v>
      </c>
      <c r="E22" t="s">
        <v>159</v>
      </c>
      <c r="F22" t="s">
        <v>52</v>
      </c>
      <c r="G22" t="s">
        <v>160</v>
      </c>
      <c r="H22" t="s">
        <v>74</v>
      </c>
      <c r="J22" t="s">
        <v>161</v>
      </c>
      <c r="K22">
        <v>0</v>
      </c>
      <c r="L22">
        <v>1</v>
      </c>
      <c r="M22">
        <v>0</v>
      </c>
      <c r="N22">
        <v>0</v>
      </c>
      <c r="O22" t="s">
        <v>56</v>
      </c>
      <c r="P22" s="10">
        <v>733937</v>
      </c>
      <c r="Q22" s="10">
        <v>733937</v>
      </c>
      <c r="R22" s="10">
        <v>14678.74</v>
      </c>
      <c r="S22" s="10">
        <v>748615.74</v>
      </c>
      <c r="T22" t="s">
        <v>59</v>
      </c>
      <c r="U22" t="s">
        <v>58</v>
      </c>
      <c r="V22">
        <v>100</v>
      </c>
      <c r="W22">
        <v>84</v>
      </c>
      <c r="X22">
        <v>92</v>
      </c>
      <c r="Y22" t="s">
        <v>84</v>
      </c>
      <c r="Z22" t="s">
        <v>59</v>
      </c>
      <c r="AA22">
        <v>100</v>
      </c>
      <c r="AB22">
        <v>0</v>
      </c>
      <c r="AC22">
        <v>0</v>
      </c>
      <c r="AD22">
        <v>733937</v>
      </c>
      <c r="AE22">
        <v>0</v>
      </c>
      <c r="AF22">
        <v>0</v>
      </c>
      <c r="AG22" t="s">
        <v>160</v>
      </c>
    </row>
    <row r="23" spans="1:33" ht="15" x14ac:dyDescent="0.2">
      <c r="A23" t="s">
        <v>74</v>
      </c>
      <c r="B23" t="s">
        <v>102</v>
      </c>
      <c r="C23" t="s">
        <v>162</v>
      </c>
      <c r="D23" t="s">
        <v>50</v>
      </c>
      <c r="E23" t="s">
        <v>163</v>
      </c>
      <c r="F23" t="s">
        <v>64</v>
      </c>
      <c r="G23" t="s">
        <v>164</v>
      </c>
      <c r="H23" t="s">
        <v>74</v>
      </c>
      <c r="J23" t="s">
        <v>165</v>
      </c>
      <c r="K23">
        <v>0.47</v>
      </c>
      <c r="L23">
        <v>0</v>
      </c>
      <c r="M23">
        <v>0.06</v>
      </c>
      <c r="N23">
        <v>0.47</v>
      </c>
      <c r="O23" t="s">
        <v>107</v>
      </c>
      <c r="P23" s="10">
        <v>91669</v>
      </c>
      <c r="Q23" s="10">
        <v>91669</v>
      </c>
      <c r="R23" s="10">
        <v>1833.38</v>
      </c>
      <c r="S23" s="10">
        <v>93502.38</v>
      </c>
      <c r="T23" t="s">
        <v>59</v>
      </c>
      <c r="U23" t="s">
        <v>58</v>
      </c>
      <c r="V23">
        <v>96</v>
      </c>
      <c r="W23">
        <v>88</v>
      </c>
      <c r="X23">
        <v>92</v>
      </c>
      <c r="Y23" t="s">
        <v>84</v>
      </c>
      <c r="Z23" t="s">
        <v>59</v>
      </c>
      <c r="AA23">
        <v>75</v>
      </c>
      <c r="AB23">
        <v>25</v>
      </c>
      <c r="AC23">
        <v>43084.43</v>
      </c>
      <c r="AD23">
        <v>0</v>
      </c>
      <c r="AE23">
        <v>5500.14</v>
      </c>
      <c r="AF23">
        <v>43084.43</v>
      </c>
      <c r="AG23" t="s">
        <v>164</v>
      </c>
    </row>
    <row r="24" spans="1:33" ht="15" x14ac:dyDescent="0.2">
      <c r="A24" t="s">
        <v>74</v>
      </c>
      <c r="B24" t="s">
        <v>102</v>
      </c>
      <c r="C24" t="s">
        <v>115</v>
      </c>
      <c r="D24" t="s">
        <v>48</v>
      </c>
      <c r="E24" t="s">
        <v>117</v>
      </c>
      <c r="F24" t="s">
        <v>64</v>
      </c>
      <c r="G24" t="s">
        <v>166</v>
      </c>
      <c r="H24" t="s">
        <v>74</v>
      </c>
      <c r="J24" t="s">
        <v>167</v>
      </c>
      <c r="K24">
        <v>0.08</v>
      </c>
      <c r="L24">
        <v>0</v>
      </c>
      <c r="M24">
        <v>0.74</v>
      </c>
      <c r="N24">
        <v>0.18</v>
      </c>
      <c r="O24" t="s">
        <v>120</v>
      </c>
      <c r="P24" s="10">
        <v>760475</v>
      </c>
      <c r="Q24" s="10">
        <v>760475</v>
      </c>
      <c r="R24" s="10">
        <v>15210</v>
      </c>
      <c r="S24" s="10">
        <v>775685</v>
      </c>
      <c r="T24" t="s">
        <v>57</v>
      </c>
      <c r="U24" t="s">
        <v>58</v>
      </c>
      <c r="V24">
        <v>92</v>
      </c>
      <c r="W24">
        <v>92</v>
      </c>
      <c r="X24">
        <v>92</v>
      </c>
      <c r="Y24" t="s">
        <v>68</v>
      </c>
      <c r="Z24" t="s">
        <v>59</v>
      </c>
      <c r="AA24">
        <v>0</v>
      </c>
      <c r="AB24">
        <v>100</v>
      </c>
      <c r="AC24">
        <v>60838</v>
      </c>
      <c r="AD24">
        <v>0</v>
      </c>
      <c r="AE24">
        <v>562751.5</v>
      </c>
      <c r="AF24">
        <v>136885.5</v>
      </c>
      <c r="AG24" t="s">
        <v>166</v>
      </c>
    </row>
    <row r="25" spans="1:33" ht="15" x14ac:dyDescent="0.2">
      <c r="A25" t="s">
        <v>48</v>
      </c>
      <c r="B25" t="s">
        <v>48</v>
      </c>
      <c r="C25" t="s">
        <v>168</v>
      </c>
      <c r="D25" t="s">
        <v>169</v>
      </c>
      <c r="E25" t="s">
        <v>170</v>
      </c>
      <c r="F25" t="s">
        <v>52</v>
      </c>
      <c r="G25" t="s">
        <v>171</v>
      </c>
      <c r="H25" t="s">
        <v>48</v>
      </c>
      <c r="I25" t="s">
        <v>54</v>
      </c>
      <c r="J25" t="s">
        <v>172</v>
      </c>
      <c r="K25">
        <v>0</v>
      </c>
      <c r="L25">
        <v>0.75</v>
      </c>
      <c r="M25">
        <v>0.25</v>
      </c>
      <c r="N25">
        <v>0</v>
      </c>
      <c r="O25" t="s">
        <v>56</v>
      </c>
      <c r="P25" s="10">
        <v>512580</v>
      </c>
      <c r="Q25" s="11">
        <v>512580</v>
      </c>
      <c r="R25" s="10">
        <v>0</v>
      </c>
      <c r="S25" s="10">
        <v>512580</v>
      </c>
      <c r="T25" t="s">
        <v>57</v>
      </c>
      <c r="U25" t="s">
        <v>58</v>
      </c>
      <c r="V25">
        <v>100</v>
      </c>
      <c r="W25">
        <v>84</v>
      </c>
      <c r="X25">
        <v>92</v>
      </c>
      <c r="Y25" t="s">
        <v>48</v>
      </c>
      <c r="Z25" t="s">
        <v>59</v>
      </c>
      <c r="AA25">
        <v>0</v>
      </c>
      <c r="AB25">
        <v>0</v>
      </c>
      <c r="AC25">
        <v>0</v>
      </c>
      <c r="AD25">
        <v>384435</v>
      </c>
      <c r="AE25">
        <v>128145</v>
      </c>
      <c r="AF25">
        <v>0</v>
      </c>
      <c r="AG25" t="s">
        <v>171</v>
      </c>
    </row>
    <row r="26" spans="1:33" ht="15" x14ac:dyDescent="0.2">
      <c r="A26" t="s">
        <v>60</v>
      </c>
      <c r="B26" t="s">
        <v>60</v>
      </c>
      <c r="C26" t="s">
        <v>173</v>
      </c>
      <c r="D26" t="s">
        <v>174</v>
      </c>
      <c r="E26" t="s">
        <v>175</v>
      </c>
      <c r="F26" t="s">
        <v>64</v>
      </c>
      <c r="G26" t="s">
        <v>176</v>
      </c>
      <c r="H26" t="s">
        <v>60</v>
      </c>
      <c r="J26" t="s">
        <v>177</v>
      </c>
      <c r="K26">
        <v>0.32</v>
      </c>
      <c r="L26">
        <v>0.03</v>
      </c>
      <c r="M26">
        <v>0.03</v>
      </c>
      <c r="N26">
        <v>0.62</v>
      </c>
      <c r="O26" t="s">
        <v>114</v>
      </c>
      <c r="P26" s="10">
        <v>807428</v>
      </c>
      <c r="Q26" s="10">
        <v>807428</v>
      </c>
      <c r="R26" s="10">
        <v>16148</v>
      </c>
      <c r="S26" s="10">
        <v>823576</v>
      </c>
      <c r="T26" t="s">
        <v>59</v>
      </c>
      <c r="U26" t="s">
        <v>58</v>
      </c>
      <c r="V26">
        <v>88</v>
      </c>
      <c r="W26">
        <v>96</v>
      </c>
      <c r="X26">
        <v>92</v>
      </c>
      <c r="Y26" t="s">
        <v>84</v>
      </c>
      <c r="Z26" t="s">
        <v>59</v>
      </c>
      <c r="AA26">
        <v>100</v>
      </c>
      <c r="AB26">
        <v>0</v>
      </c>
      <c r="AC26">
        <v>258376.95999999999</v>
      </c>
      <c r="AD26">
        <v>24222.84</v>
      </c>
      <c r="AE26">
        <v>24222.84</v>
      </c>
      <c r="AF26">
        <v>500605.36</v>
      </c>
      <c r="AG26" t="s">
        <v>176</v>
      </c>
    </row>
    <row r="27" spans="1:33" ht="15" x14ac:dyDescent="0.2">
      <c r="A27" t="s">
        <v>74</v>
      </c>
      <c r="B27" t="s">
        <v>75</v>
      </c>
      <c r="C27" t="s">
        <v>80</v>
      </c>
      <c r="D27" t="s">
        <v>70</v>
      </c>
      <c r="E27" t="s">
        <v>81</v>
      </c>
      <c r="F27" t="s">
        <v>52</v>
      </c>
      <c r="G27" t="s">
        <v>178</v>
      </c>
      <c r="H27" t="s">
        <v>74</v>
      </c>
      <c r="J27" t="s">
        <v>179</v>
      </c>
      <c r="K27">
        <v>0</v>
      </c>
      <c r="L27">
        <v>1</v>
      </c>
      <c r="M27">
        <v>0</v>
      </c>
      <c r="N27">
        <v>0</v>
      </c>
      <c r="O27" t="s">
        <v>56</v>
      </c>
      <c r="P27" s="10">
        <v>561618</v>
      </c>
      <c r="Q27" s="10">
        <v>561618</v>
      </c>
      <c r="R27" s="10">
        <v>11232</v>
      </c>
      <c r="S27" s="10">
        <v>572850</v>
      </c>
      <c r="T27" t="s">
        <v>59</v>
      </c>
      <c r="U27" t="s">
        <v>58</v>
      </c>
      <c r="V27">
        <v>95</v>
      </c>
      <c r="W27">
        <v>88</v>
      </c>
      <c r="X27">
        <v>91.5</v>
      </c>
      <c r="Y27" t="s">
        <v>84</v>
      </c>
      <c r="Z27" t="s">
        <v>59</v>
      </c>
      <c r="AA27">
        <v>100</v>
      </c>
      <c r="AB27">
        <v>0</v>
      </c>
      <c r="AC27">
        <v>0</v>
      </c>
      <c r="AD27">
        <v>561618</v>
      </c>
      <c r="AE27">
        <v>0</v>
      </c>
      <c r="AF27">
        <v>0</v>
      </c>
      <c r="AG27" t="s">
        <v>178</v>
      </c>
    </row>
    <row r="28" spans="1:33" ht="15" x14ac:dyDescent="0.2">
      <c r="A28" t="s">
        <v>60</v>
      </c>
      <c r="B28" t="s">
        <v>60</v>
      </c>
      <c r="C28" t="s">
        <v>180</v>
      </c>
      <c r="D28" t="s">
        <v>127</v>
      </c>
      <c r="E28" t="s">
        <v>181</v>
      </c>
      <c r="F28" t="s">
        <v>52</v>
      </c>
      <c r="G28" t="s">
        <v>182</v>
      </c>
      <c r="H28" t="s">
        <v>60</v>
      </c>
      <c r="J28" t="s">
        <v>183</v>
      </c>
      <c r="K28">
        <v>0</v>
      </c>
      <c r="L28">
        <v>1</v>
      </c>
      <c r="M28">
        <v>0</v>
      </c>
      <c r="N28">
        <v>0</v>
      </c>
      <c r="O28" t="s">
        <v>56</v>
      </c>
      <c r="P28" s="10">
        <v>228285</v>
      </c>
      <c r="Q28" s="10">
        <v>228285</v>
      </c>
      <c r="R28" s="10">
        <v>4565.7</v>
      </c>
      <c r="S28" s="10">
        <v>232850.7</v>
      </c>
      <c r="T28" t="s">
        <v>57</v>
      </c>
      <c r="U28" t="s">
        <v>58</v>
      </c>
      <c r="V28">
        <v>95</v>
      </c>
      <c r="W28">
        <v>88</v>
      </c>
      <c r="X28">
        <v>91.5</v>
      </c>
      <c r="Y28" t="s">
        <v>68</v>
      </c>
      <c r="Z28" t="s">
        <v>59</v>
      </c>
      <c r="AA28">
        <v>0</v>
      </c>
      <c r="AB28">
        <v>100</v>
      </c>
      <c r="AC28">
        <v>0</v>
      </c>
      <c r="AD28">
        <v>228285</v>
      </c>
      <c r="AE28">
        <v>0</v>
      </c>
      <c r="AF28">
        <v>0</v>
      </c>
      <c r="AG28" t="s">
        <v>182</v>
      </c>
    </row>
    <row r="29" spans="1:33" ht="15" x14ac:dyDescent="0.2">
      <c r="A29" t="s">
        <v>148</v>
      </c>
      <c r="B29" t="s">
        <v>148</v>
      </c>
      <c r="C29" t="s">
        <v>184</v>
      </c>
      <c r="D29" t="s">
        <v>50</v>
      </c>
      <c r="E29" t="s">
        <v>185</v>
      </c>
      <c r="F29" t="s">
        <v>52</v>
      </c>
      <c r="G29" t="s">
        <v>186</v>
      </c>
      <c r="H29" t="s">
        <v>148</v>
      </c>
      <c r="J29" t="s">
        <v>187</v>
      </c>
      <c r="K29">
        <v>0</v>
      </c>
      <c r="L29">
        <v>1</v>
      </c>
      <c r="M29">
        <v>0</v>
      </c>
      <c r="N29">
        <v>0</v>
      </c>
      <c r="O29" t="s">
        <v>56</v>
      </c>
      <c r="P29" s="10">
        <v>1909798</v>
      </c>
      <c r="Q29" s="10">
        <v>1909798</v>
      </c>
      <c r="R29" s="10">
        <v>18062.37</v>
      </c>
      <c r="S29" s="10">
        <v>1927860.37</v>
      </c>
      <c r="T29" t="s">
        <v>59</v>
      </c>
      <c r="U29" t="s">
        <v>58</v>
      </c>
      <c r="V29">
        <v>95</v>
      </c>
      <c r="W29">
        <v>88</v>
      </c>
      <c r="X29">
        <v>91.5</v>
      </c>
      <c r="Y29" t="s">
        <v>84</v>
      </c>
      <c r="Z29" t="s">
        <v>59</v>
      </c>
      <c r="AA29">
        <v>52.3</v>
      </c>
      <c r="AB29">
        <v>47.7</v>
      </c>
      <c r="AC29">
        <v>0</v>
      </c>
      <c r="AD29">
        <v>1909798</v>
      </c>
      <c r="AE29">
        <v>0</v>
      </c>
      <c r="AF29">
        <v>0</v>
      </c>
      <c r="AG29" t="s">
        <v>186</v>
      </c>
    </row>
    <row r="30" spans="1:33" ht="15" x14ac:dyDescent="0.2">
      <c r="A30" t="s">
        <v>74</v>
      </c>
      <c r="B30" t="s">
        <v>108</v>
      </c>
      <c r="C30" t="s">
        <v>188</v>
      </c>
      <c r="D30" t="s">
        <v>110</v>
      </c>
      <c r="E30" t="s">
        <v>189</v>
      </c>
      <c r="F30" t="s">
        <v>64</v>
      </c>
      <c r="G30" t="s">
        <v>190</v>
      </c>
      <c r="H30" t="s">
        <v>74</v>
      </c>
      <c r="J30" t="s">
        <v>191</v>
      </c>
      <c r="K30">
        <v>0</v>
      </c>
      <c r="L30">
        <v>0.28399999999999997</v>
      </c>
      <c r="M30">
        <v>0.152</v>
      </c>
      <c r="N30">
        <v>0.56399999999999995</v>
      </c>
      <c r="O30" t="s">
        <v>114</v>
      </c>
      <c r="P30" s="10">
        <v>2480000</v>
      </c>
      <c r="Q30" s="10">
        <v>2480000</v>
      </c>
      <c r="R30" s="10">
        <v>49600</v>
      </c>
      <c r="S30" s="10">
        <v>2529600</v>
      </c>
      <c r="T30" t="s">
        <v>59</v>
      </c>
      <c r="U30" t="s">
        <v>58</v>
      </c>
      <c r="V30">
        <v>96</v>
      </c>
      <c r="W30">
        <v>84</v>
      </c>
      <c r="X30">
        <v>90</v>
      </c>
      <c r="Y30" t="s">
        <v>84</v>
      </c>
      <c r="Z30" t="s">
        <v>59</v>
      </c>
      <c r="AA30">
        <v>74.5</v>
      </c>
      <c r="AB30">
        <v>25.5</v>
      </c>
      <c r="AC30">
        <v>0</v>
      </c>
      <c r="AD30">
        <v>704320</v>
      </c>
      <c r="AE30">
        <v>376960</v>
      </c>
      <c r="AF30">
        <v>1398720</v>
      </c>
      <c r="AG30" t="s">
        <v>190</v>
      </c>
    </row>
    <row r="31" spans="1:33" ht="15" x14ac:dyDescent="0.2">
      <c r="A31" t="s">
        <v>74</v>
      </c>
      <c r="B31" t="s">
        <v>102</v>
      </c>
      <c r="C31" t="s">
        <v>192</v>
      </c>
      <c r="D31" t="s">
        <v>70</v>
      </c>
      <c r="E31" t="s">
        <v>193</v>
      </c>
      <c r="F31" t="s">
        <v>64</v>
      </c>
      <c r="G31" t="s">
        <v>194</v>
      </c>
      <c r="H31" t="s">
        <v>74</v>
      </c>
      <c r="J31" t="s">
        <v>195</v>
      </c>
      <c r="K31">
        <v>0.96</v>
      </c>
      <c r="L31">
        <v>0</v>
      </c>
      <c r="M31">
        <v>0</v>
      </c>
      <c r="N31">
        <v>0.04</v>
      </c>
      <c r="O31" t="s">
        <v>67</v>
      </c>
      <c r="P31" s="10">
        <v>659375</v>
      </c>
      <c r="Q31" s="10">
        <v>659375</v>
      </c>
      <c r="R31" s="10">
        <v>13187</v>
      </c>
      <c r="S31" s="10">
        <v>672562</v>
      </c>
      <c r="T31" t="s">
        <v>57</v>
      </c>
      <c r="U31" t="s">
        <v>58</v>
      </c>
      <c r="V31">
        <v>88</v>
      </c>
      <c r="W31">
        <v>92</v>
      </c>
      <c r="X31">
        <v>90</v>
      </c>
      <c r="Y31" t="s">
        <v>68</v>
      </c>
      <c r="Z31" t="s">
        <v>59</v>
      </c>
      <c r="AA31">
        <v>0</v>
      </c>
      <c r="AB31">
        <v>100</v>
      </c>
      <c r="AC31">
        <v>633000</v>
      </c>
      <c r="AD31">
        <v>0</v>
      </c>
      <c r="AE31">
        <v>0</v>
      </c>
      <c r="AF31">
        <v>26375</v>
      </c>
      <c r="AG31" t="s">
        <v>194</v>
      </c>
    </row>
    <row r="32" spans="1:33" ht="15" x14ac:dyDescent="0.2">
      <c r="A32" t="s">
        <v>74</v>
      </c>
      <c r="B32" t="s">
        <v>75</v>
      </c>
      <c r="C32" t="s">
        <v>196</v>
      </c>
      <c r="D32" t="s">
        <v>197</v>
      </c>
      <c r="E32" t="s">
        <v>198</v>
      </c>
      <c r="F32" t="s">
        <v>64</v>
      </c>
      <c r="G32" t="s">
        <v>199</v>
      </c>
      <c r="H32" t="s">
        <v>74</v>
      </c>
      <c r="J32" t="s">
        <v>200</v>
      </c>
      <c r="K32">
        <v>0.36</v>
      </c>
      <c r="L32">
        <v>0</v>
      </c>
      <c r="M32">
        <v>0</v>
      </c>
      <c r="N32">
        <v>0.64</v>
      </c>
      <c r="O32" t="s">
        <v>114</v>
      </c>
      <c r="P32" s="10">
        <v>153667</v>
      </c>
      <c r="Q32" s="10">
        <v>153667</v>
      </c>
      <c r="R32" s="10">
        <v>15366</v>
      </c>
      <c r="S32" s="10">
        <v>169033</v>
      </c>
      <c r="T32" t="s">
        <v>57</v>
      </c>
      <c r="U32" t="s">
        <v>58</v>
      </c>
      <c r="V32">
        <v>92</v>
      </c>
      <c r="W32">
        <v>88</v>
      </c>
      <c r="X32">
        <v>90</v>
      </c>
      <c r="Y32" t="s">
        <v>68</v>
      </c>
      <c r="Z32" t="s">
        <v>59</v>
      </c>
      <c r="AA32">
        <v>0</v>
      </c>
      <c r="AB32">
        <v>100</v>
      </c>
      <c r="AC32">
        <v>55320.12</v>
      </c>
      <c r="AD32">
        <v>0</v>
      </c>
      <c r="AE32">
        <v>0</v>
      </c>
      <c r="AF32">
        <v>98346.880000000005</v>
      </c>
      <c r="AG32" t="s">
        <v>199</v>
      </c>
    </row>
    <row r="33" spans="1:33" ht="15" x14ac:dyDescent="0.2">
      <c r="A33" t="s">
        <v>74</v>
      </c>
      <c r="B33" t="s">
        <v>85</v>
      </c>
      <c r="C33" t="s">
        <v>86</v>
      </c>
      <c r="D33" t="s">
        <v>48</v>
      </c>
      <c r="E33" t="s">
        <v>87</v>
      </c>
      <c r="F33" t="s">
        <v>64</v>
      </c>
      <c r="G33" t="s">
        <v>201</v>
      </c>
      <c r="H33" t="s">
        <v>74</v>
      </c>
      <c r="J33" t="s">
        <v>202</v>
      </c>
      <c r="K33">
        <v>0</v>
      </c>
      <c r="L33">
        <v>0</v>
      </c>
      <c r="M33">
        <v>0</v>
      </c>
      <c r="N33">
        <v>1</v>
      </c>
      <c r="O33" t="s">
        <v>67</v>
      </c>
      <c r="P33" s="10">
        <v>447575</v>
      </c>
      <c r="Q33" s="10">
        <v>447575</v>
      </c>
      <c r="R33" s="10">
        <v>8951.5</v>
      </c>
      <c r="S33" s="10">
        <v>456526.5</v>
      </c>
      <c r="T33" t="s">
        <v>59</v>
      </c>
      <c r="U33" t="s">
        <v>58</v>
      </c>
      <c r="V33">
        <v>84</v>
      </c>
      <c r="W33">
        <v>96</v>
      </c>
      <c r="X33">
        <v>90</v>
      </c>
      <c r="Y33" t="s">
        <v>84</v>
      </c>
      <c r="Z33" t="s">
        <v>59</v>
      </c>
      <c r="AA33">
        <v>100</v>
      </c>
      <c r="AB33">
        <v>0</v>
      </c>
      <c r="AC33">
        <v>0</v>
      </c>
      <c r="AD33">
        <v>0</v>
      </c>
      <c r="AE33">
        <v>0</v>
      </c>
      <c r="AF33">
        <v>447575</v>
      </c>
      <c r="AG33" t="s">
        <v>201</v>
      </c>
    </row>
    <row r="34" spans="1:33" ht="15" x14ac:dyDescent="0.2">
      <c r="A34" t="s">
        <v>60</v>
      </c>
      <c r="B34" t="s">
        <v>60</v>
      </c>
      <c r="C34" t="s">
        <v>203</v>
      </c>
      <c r="D34" t="s">
        <v>70</v>
      </c>
      <c r="E34" t="s">
        <v>204</v>
      </c>
      <c r="F34" t="s">
        <v>64</v>
      </c>
      <c r="G34" t="s">
        <v>205</v>
      </c>
      <c r="H34" t="s">
        <v>60</v>
      </c>
      <c r="J34" t="s">
        <v>206</v>
      </c>
      <c r="K34">
        <v>0.45</v>
      </c>
      <c r="L34">
        <v>0</v>
      </c>
      <c r="M34">
        <v>0.1</v>
      </c>
      <c r="N34">
        <v>0.45</v>
      </c>
      <c r="O34" t="s">
        <v>107</v>
      </c>
      <c r="P34" s="10">
        <v>424500</v>
      </c>
      <c r="Q34" s="10">
        <v>424500</v>
      </c>
      <c r="R34" s="10">
        <v>12735</v>
      </c>
      <c r="S34" s="10">
        <v>437235</v>
      </c>
      <c r="T34" t="s">
        <v>57</v>
      </c>
      <c r="U34" t="s">
        <v>58</v>
      </c>
      <c r="V34">
        <v>96</v>
      </c>
      <c r="W34">
        <v>84</v>
      </c>
      <c r="X34">
        <v>90</v>
      </c>
      <c r="Y34" t="s">
        <v>68</v>
      </c>
      <c r="Z34" t="s">
        <v>59</v>
      </c>
      <c r="AA34">
        <v>0</v>
      </c>
      <c r="AB34">
        <v>100</v>
      </c>
      <c r="AC34">
        <v>191025</v>
      </c>
      <c r="AD34">
        <v>0</v>
      </c>
      <c r="AE34">
        <v>42450</v>
      </c>
      <c r="AF34">
        <v>191025</v>
      </c>
      <c r="AG34" t="s">
        <v>205</v>
      </c>
    </row>
    <row r="35" spans="1:33" ht="15" x14ac:dyDescent="0.2">
      <c r="A35" t="s">
        <v>74</v>
      </c>
      <c r="B35" t="s">
        <v>102</v>
      </c>
      <c r="C35" t="s">
        <v>162</v>
      </c>
      <c r="D35" t="s">
        <v>48</v>
      </c>
      <c r="E35" t="s">
        <v>163</v>
      </c>
      <c r="F35" t="s">
        <v>64</v>
      </c>
      <c r="G35" t="s">
        <v>207</v>
      </c>
      <c r="H35" t="s">
        <v>74</v>
      </c>
      <c r="J35" t="s">
        <v>208</v>
      </c>
      <c r="K35">
        <v>1</v>
      </c>
      <c r="L35">
        <v>0</v>
      </c>
      <c r="M35">
        <v>0</v>
      </c>
      <c r="N35">
        <v>0</v>
      </c>
      <c r="O35" t="s">
        <v>67</v>
      </c>
      <c r="P35" s="10">
        <v>265000</v>
      </c>
      <c r="Q35" s="10">
        <v>265000</v>
      </c>
      <c r="R35" s="10">
        <v>5300</v>
      </c>
      <c r="S35" s="10">
        <v>270300</v>
      </c>
      <c r="T35" t="s">
        <v>59</v>
      </c>
      <c r="U35" t="s">
        <v>58</v>
      </c>
      <c r="V35">
        <v>84</v>
      </c>
      <c r="W35">
        <v>95</v>
      </c>
      <c r="X35">
        <v>89.5</v>
      </c>
      <c r="Y35" t="s">
        <v>84</v>
      </c>
      <c r="Z35" t="s">
        <v>59</v>
      </c>
      <c r="AA35">
        <v>100</v>
      </c>
      <c r="AB35">
        <v>0</v>
      </c>
      <c r="AC35">
        <v>265000</v>
      </c>
      <c r="AD35">
        <v>0</v>
      </c>
      <c r="AE35">
        <v>0</v>
      </c>
      <c r="AF35">
        <v>0</v>
      </c>
      <c r="AG35" t="s">
        <v>207</v>
      </c>
    </row>
    <row r="36" spans="1:33" ht="15" x14ac:dyDescent="0.2">
      <c r="A36" t="s">
        <v>74</v>
      </c>
      <c r="B36" t="s">
        <v>157</v>
      </c>
      <c r="C36" t="s">
        <v>209</v>
      </c>
      <c r="D36" t="s">
        <v>70</v>
      </c>
      <c r="E36" t="s">
        <v>210</v>
      </c>
      <c r="F36" t="s">
        <v>52</v>
      </c>
      <c r="G36" t="s">
        <v>211</v>
      </c>
      <c r="H36" t="s">
        <v>74</v>
      </c>
      <c r="J36" t="s">
        <v>212</v>
      </c>
      <c r="K36">
        <v>0.2</v>
      </c>
      <c r="L36">
        <v>0.8</v>
      </c>
      <c r="M36">
        <v>0</v>
      </c>
      <c r="N36">
        <v>0</v>
      </c>
      <c r="O36" t="s">
        <v>56</v>
      </c>
      <c r="P36" s="10">
        <v>200000</v>
      </c>
      <c r="Q36" s="10">
        <v>200000</v>
      </c>
      <c r="R36" s="10">
        <v>4000</v>
      </c>
      <c r="S36" s="10">
        <v>204000</v>
      </c>
      <c r="T36" t="s">
        <v>57</v>
      </c>
      <c r="U36" t="s">
        <v>58</v>
      </c>
      <c r="V36">
        <v>95</v>
      </c>
      <c r="W36">
        <v>84</v>
      </c>
      <c r="X36">
        <v>89.5</v>
      </c>
      <c r="Y36" t="s">
        <v>68</v>
      </c>
      <c r="Z36" t="s">
        <v>59</v>
      </c>
      <c r="AA36">
        <v>0</v>
      </c>
      <c r="AB36">
        <v>100</v>
      </c>
      <c r="AC36">
        <v>40000</v>
      </c>
      <c r="AD36">
        <v>160000</v>
      </c>
      <c r="AE36">
        <v>0</v>
      </c>
      <c r="AF36">
        <v>0</v>
      </c>
      <c r="AG36" t="s">
        <v>211</v>
      </c>
    </row>
    <row r="37" spans="1:33" ht="15" x14ac:dyDescent="0.2">
      <c r="A37" t="s">
        <v>148</v>
      </c>
      <c r="B37" t="s">
        <v>148</v>
      </c>
      <c r="C37" t="s">
        <v>213</v>
      </c>
      <c r="D37" t="s">
        <v>90</v>
      </c>
      <c r="E37" t="s">
        <v>214</v>
      </c>
      <c r="F37" t="s">
        <v>52</v>
      </c>
      <c r="G37" t="s">
        <v>215</v>
      </c>
      <c r="H37" t="s">
        <v>148</v>
      </c>
      <c r="J37" t="s">
        <v>216</v>
      </c>
      <c r="K37">
        <v>0.02</v>
      </c>
      <c r="L37">
        <v>0.65</v>
      </c>
      <c r="M37">
        <v>0.05</v>
      </c>
      <c r="N37">
        <v>0.28000000000000003</v>
      </c>
      <c r="O37" t="s">
        <v>56</v>
      </c>
      <c r="P37" s="10">
        <v>197122</v>
      </c>
      <c r="Q37" s="10">
        <v>197122</v>
      </c>
      <c r="R37" s="10">
        <v>3942.44</v>
      </c>
      <c r="S37" s="10">
        <v>201064.44</v>
      </c>
      <c r="T37" t="s">
        <v>59</v>
      </c>
      <c r="U37" t="s">
        <v>58</v>
      </c>
      <c r="V37">
        <v>95</v>
      </c>
      <c r="W37">
        <v>84</v>
      </c>
      <c r="X37">
        <v>89.5</v>
      </c>
      <c r="Y37" t="s">
        <v>84</v>
      </c>
      <c r="Z37" t="s">
        <v>59</v>
      </c>
      <c r="AA37">
        <v>100</v>
      </c>
      <c r="AB37">
        <v>0</v>
      </c>
      <c r="AC37">
        <v>3942.44</v>
      </c>
      <c r="AD37">
        <v>128129.3</v>
      </c>
      <c r="AE37">
        <v>9856.1</v>
      </c>
      <c r="AF37">
        <v>55194.16</v>
      </c>
      <c r="AG37" t="s">
        <v>215</v>
      </c>
    </row>
    <row r="38" spans="1:33" ht="15" x14ac:dyDescent="0.2">
      <c r="A38" t="s">
        <v>74</v>
      </c>
      <c r="B38" t="s">
        <v>75</v>
      </c>
      <c r="C38" t="s">
        <v>80</v>
      </c>
      <c r="D38" t="s">
        <v>48</v>
      </c>
      <c r="E38" t="s">
        <v>81</v>
      </c>
      <c r="F38" t="s">
        <v>52</v>
      </c>
      <c r="G38" t="s">
        <v>217</v>
      </c>
      <c r="H38" t="s">
        <v>74</v>
      </c>
      <c r="J38" t="s">
        <v>218</v>
      </c>
      <c r="K38">
        <v>0</v>
      </c>
      <c r="L38">
        <v>0.9</v>
      </c>
      <c r="M38">
        <v>0.1</v>
      </c>
      <c r="N38">
        <v>0</v>
      </c>
      <c r="O38" t="s">
        <v>56</v>
      </c>
      <c r="P38" s="10">
        <v>998668</v>
      </c>
      <c r="Q38" s="10">
        <v>998668</v>
      </c>
      <c r="R38" s="10">
        <v>19973</v>
      </c>
      <c r="S38" s="10">
        <v>1018641</v>
      </c>
      <c r="T38" t="s">
        <v>59</v>
      </c>
      <c r="U38" t="s">
        <v>58</v>
      </c>
      <c r="V38">
        <v>90</v>
      </c>
      <c r="W38">
        <v>88</v>
      </c>
      <c r="X38">
        <v>89</v>
      </c>
      <c r="Y38" t="s">
        <v>84</v>
      </c>
      <c r="Z38" t="s">
        <v>59</v>
      </c>
      <c r="AA38">
        <v>51</v>
      </c>
      <c r="AB38">
        <v>49</v>
      </c>
      <c r="AC38">
        <v>0</v>
      </c>
      <c r="AD38">
        <v>898801.2</v>
      </c>
      <c r="AE38">
        <v>99866.8</v>
      </c>
      <c r="AF38">
        <v>0</v>
      </c>
      <c r="AG38" t="s">
        <v>217</v>
      </c>
    </row>
    <row r="39" spans="1:33" ht="15" x14ac:dyDescent="0.2">
      <c r="A39" t="s">
        <v>74</v>
      </c>
      <c r="B39" t="s">
        <v>219</v>
      </c>
      <c r="C39" t="s">
        <v>220</v>
      </c>
      <c r="D39" t="s">
        <v>48</v>
      </c>
      <c r="E39" t="s">
        <v>221</v>
      </c>
      <c r="F39" t="s">
        <v>52</v>
      </c>
      <c r="G39" t="s">
        <v>222</v>
      </c>
      <c r="H39" t="s">
        <v>74</v>
      </c>
      <c r="J39" t="s">
        <v>223</v>
      </c>
      <c r="K39">
        <v>0</v>
      </c>
      <c r="L39">
        <v>1</v>
      </c>
      <c r="M39">
        <v>0</v>
      </c>
      <c r="N39">
        <v>0</v>
      </c>
      <c r="O39" t="s">
        <v>56</v>
      </c>
      <c r="P39" s="10">
        <v>610450</v>
      </c>
      <c r="Q39" s="10">
        <v>610450</v>
      </c>
      <c r="R39" s="10">
        <v>12209</v>
      </c>
      <c r="S39" s="10">
        <v>622659</v>
      </c>
      <c r="T39" t="s">
        <v>57</v>
      </c>
      <c r="U39" t="s">
        <v>58</v>
      </c>
      <c r="V39">
        <v>90</v>
      </c>
      <c r="W39">
        <v>88</v>
      </c>
      <c r="X39">
        <v>89</v>
      </c>
      <c r="Y39" t="s">
        <v>68</v>
      </c>
      <c r="Z39" t="s">
        <v>59</v>
      </c>
      <c r="AA39">
        <v>0</v>
      </c>
      <c r="AB39">
        <v>100</v>
      </c>
      <c r="AC39">
        <v>0</v>
      </c>
      <c r="AD39">
        <v>610450</v>
      </c>
      <c r="AE39">
        <v>0</v>
      </c>
      <c r="AF39">
        <v>0</v>
      </c>
      <c r="AG39" t="s">
        <v>222</v>
      </c>
    </row>
    <row r="40" spans="1:33" ht="15" x14ac:dyDescent="0.2">
      <c r="A40" t="s">
        <v>74</v>
      </c>
      <c r="B40" t="s">
        <v>85</v>
      </c>
      <c r="C40" t="s">
        <v>224</v>
      </c>
      <c r="D40" t="s">
        <v>48</v>
      </c>
      <c r="E40" t="s">
        <v>225</v>
      </c>
      <c r="F40" t="s">
        <v>52</v>
      </c>
      <c r="G40" t="s">
        <v>226</v>
      </c>
      <c r="H40" t="s">
        <v>74</v>
      </c>
      <c r="J40" t="s">
        <v>227</v>
      </c>
      <c r="K40">
        <v>0</v>
      </c>
      <c r="L40">
        <v>1</v>
      </c>
      <c r="M40">
        <v>0</v>
      </c>
      <c r="N40">
        <v>0</v>
      </c>
      <c r="O40" t="s">
        <v>56</v>
      </c>
      <c r="P40" s="10">
        <v>1127213</v>
      </c>
      <c r="Q40" s="10">
        <v>1127213</v>
      </c>
      <c r="R40" s="10">
        <v>22544</v>
      </c>
      <c r="S40" s="10">
        <v>1149757</v>
      </c>
      <c r="T40" t="s">
        <v>57</v>
      </c>
      <c r="U40" t="s">
        <v>58</v>
      </c>
      <c r="V40">
        <v>90</v>
      </c>
      <c r="W40">
        <v>88</v>
      </c>
      <c r="X40">
        <v>89</v>
      </c>
      <c r="Y40" t="s">
        <v>68</v>
      </c>
      <c r="Z40" t="s">
        <v>59</v>
      </c>
      <c r="AA40">
        <v>0</v>
      </c>
      <c r="AB40">
        <v>100</v>
      </c>
      <c r="AC40">
        <v>0</v>
      </c>
      <c r="AD40">
        <v>1127213</v>
      </c>
      <c r="AE40">
        <v>0</v>
      </c>
      <c r="AF40">
        <v>0</v>
      </c>
      <c r="AG40" t="s">
        <v>226</v>
      </c>
    </row>
    <row r="41" spans="1:33" ht="15" x14ac:dyDescent="0.2">
      <c r="A41" t="s">
        <v>60</v>
      </c>
      <c r="B41" t="s">
        <v>60</v>
      </c>
      <c r="C41" t="s">
        <v>228</v>
      </c>
      <c r="D41" t="s">
        <v>50</v>
      </c>
      <c r="E41" t="s">
        <v>229</v>
      </c>
      <c r="F41" t="s">
        <v>52</v>
      </c>
      <c r="G41" t="s">
        <v>230</v>
      </c>
      <c r="H41" t="s">
        <v>60</v>
      </c>
      <c r="J41" t="s">
        <v>231</v>
      </c>
      <c r="K41">
        <v>0</v>
      </c>
      <c r="L41">
        <v>0.7</v>
      </c>
      <c r="M41">
        <v>0.3</v>
      </c>
      <c r="N41">
        <v>0</v>
      </c>
      <c r="O41" t="s">
        <v>56</v>
      </c>
      <c r="P41" s="10">
        <v>60000</v>
      </c>
      <c r="Q41" s="10">
        <v>60000</v>
      </c>
      <c r="R41" s="10">
        <v>1200</v>
      </c>
      <c r="S41" s="10">
        <v>61200</v>
      </c>
      <c r="T41" t="s">
        <v>57</v>
      </c>
      <c r="U41" t="s">
        <v>58</v>
      </c>
      <c r="V41">
        <v>90</v>
      </c>
      <c r="W41">
        <v>88</v>
      </c>
      <c r="X41">
        <v>89</v>
      </c>
      <c r="Y41" t="s">
        <v>68</v>
      </c>
      <c r="Z41" t="s">
        <v>59</v>
      </c>
      <c r="AA41">
        <v>0</v>
      </c>
      <c r="AB41">
        <v>100</v>
      </c>
      <c r="AC41">
        <v>0</v>
      </c>
      <c r="AD41">
        <v>42000</v>
      </c>
      <c r="AE41">
        <v>18000</v>
      </c>
      <c r="AF41">
        <v>0</v>
      </c>
      <c r="AG41" t="s">
        <v>230</v>
      </c>
    </row>
    <row r="42" spans="1:33" ht="15" x14ac:dyDescent="0.2">
      <c r="A42" t="s">
        <v>74</v>
      </c>
      <c r="B42" t="s">
        <v>139</v>
      </c>
      <c r="C42" t="s">
        <v>232</v>
      </c>
      <c r="D42" t="s">
        <v>50</v>
      </c>
      <c r="E42" t="s">
        <v>233</v>
      </c>
      <c r="F42" t="s">
        <v>52</v>
      </c>
      <c r="G42" t="s">
        <v>234</v>
      </c>
      <c r="H42" t="s">
        <v>74</v>
      </c>
      <c r="J42" t="s">
        <v>235</v>
      </c>
      <c r="K42">
        <v>0</v>
      </c>
      <c r="L42">
        <v>1</v>
      </c>
      <c r="M42">
        <v>0</v>
      </c>
      <c r="N42">
        <v>0</v>
      </c>
      <c r="O42" t="s">
        <v>56</v>
      </c>
      <c r="P42" s="10">
        <v>125628</v>
      </c>
      <c r="Q42" s="10">
        <v>125628</v>
      </c>
      <c r="R42" s="10">
        <v>2513</v>
      </c>
      <c r="S42" s="10">
        <v>128141</v>
      </c>
      <c r="T42" t="s">
        <v>59</v>
      </c>
      <c r="U42" t="s">
        <v>58</v>
      </c>
      <c r="V42">
        <v>85</v>
      </c>
      <c r="W42">
        <v>92</v>
      </c>
      <c r="X42">
        <v>88.5</v>
      </c>
      <c r="Y42" t="s">
        <v>84</v>
      </c>
      <c r="Z42" t="s">
        <v>59</v>
      </c>
      <c r="AA42">
        <v>90</v>
      </c>
      <c r="AB42">
        <v>10</v>
      </c>
      <c r="AC42">
        <v>0</v>
      </c>
      <c r="AD42">
        <v>125628</v>
      </c>
      <c r="AE42">
        <v>0</v>
      </c>
      <c r="AF42">
        <v>0</v>
      </c>
      <c r="AG42" t="s">
        <v>234</v>
      </c>
    </row>
    <row r="43" spans="1:33" ht="15" x14ac:dyDescent="0.2">
      <c r="A43" t="s">
        <v>74</v>
      </c>
      <c r="B43" t="s">
        <v>93</v>
      </c>
      <c r="C43" t="s">
        <v>94</v>
      </c>
      <c r="D43" t="s">
        <v>50</v>
      </c>
      <c r="E43" t="s">
        <v>95</v>
      </c>
      <c r="F43" t="s">
        <v>52</v>
      </c>
      <c r="G43" t="s">
        <v>236</v>
      </c>
      <c r="H43" t="s">
        <v>74</v>
      </c>
      <c r="J43" t="s">
        <v>237</v>
      </c>
      <c r="K43">
        <v>0</v>
      </c>
      <c r="L43">
        <v>1</v>
      </c>
      <c r="M43">
        <v>0</v>
      </c>
      <c r="N43">
        <v>0</v>
      </c>
      <c r="O43" t="s">
        <v>56</v>
      </c>
      <c r="P43" s="10">
        <v>349588</v>
      </c>
      <c r="Q43" s="10">
        <v>349588</v>
      </c>
      <c r="R43" s="10">
        <v>6991.76</v>
      </c>
      <c r="S43" s="10">
        <v>356579.76</v>
      </c>
      <c r="T43" t="s">
        <v>59</v>
      </c>
      <c r="U43" t="s">
        <v>58</v>
      </c>
      <c r="V43">
        <v>85</v>
      </c>
      <c r="W43">
        <v>92</v>
      </c>
      <c r="X43">
        <v>88.5</v>
      </c>
      <c r="Y43" t="s">
        <v>84</v>
      </c>
      <c r="Z43" t="s">
        <v>59</v>
      </c>
      <c r="AA43">
        <v>100</v>
      </c>
      <c r="AB43">
        <v>0</v>
      </c>
      <c r="AC43">
        <v>0</v>
      </c>
      <c r="AD43">
        <v>349588</v>
      </c>
      <c r="AE43">
        <v>0</v>
      </c>
      <c r="AF43">
        <v>0</v>
      </c>
      <c r="AG43" t="s">
        <v>236</v>
      </c>
    </row>
    <row r="44" spans="1:33" ht="15" x14ac:dyDescent="0.2">
      <c r="A44" t="s">
        <v>148</v>
      </c>
      <c r="B44" t="s">
        <v>148</v>
      </c>
      <c r="C44" t="s">
        <v>238</v>
      </c>
      <c r="D44" t="s">
        <v>70</v>
      </c>
      <c r="E44" t="s">
        <v>239</v>
      </c>
      <c r="F44" t="s">
        <v>52</v>
      </c>
      <c r="G44" t="s">
        <v>240</v>
      </c>
      <c r="H44" t="s">
        <v>148</v>
      </c>
      <c r="J44" t="s">
        <v>241</v>
      </c>
      <c r="K44">
        <v>0</v>
      </c>
      <c r="L44">
        <v>0.65</v>
      </c>
      <c r="M44">
        <v>0</v>
      </c>
      <c r="N44">
        <v>0.35</v>
      </c>
      <c r="O44" t="s">
        <v>56</v>
      </c>
      <c r="P44" s="10">
        <v>213126</v>
      </c>
      <c r="Q44" s="10">
        <v>213126</v>
      </c>
      <c r="R44" s="10">
        <v>6393.78</v>
      </c>
      <c r="S44" s="10">
        <v>219519.78</v>
      </c>
      <c r="T44" t="s">
        <v>57</v>
      </c>
      <c r="U44" t="s">
        <v>58</v>
      </c>
      <c r="V44">
        <v>85</v>
      </c>
      <c r="W44">
        <v>92</v>
      </c>
      <c r="X44">
        <v>88.5</v>
      </c>
      <c r="Y44" t="s">
        <v>68</v>
      </c>
      <c r="Z44" t="s">
        <v>59</v>
      </c>
      <c r="AA44">
        <v>0</v>
      </c>
      <c r="AB44">
        <v>100</v>
      </c>
      <c r="AC44">
        <v>0</v>
      </c>
      <c r="AD44">
        <v>138531.9</v>
      </c>
      <c r="AE44">
        <v>0</v>
      </c>
      <c r="AF44">
        <v>74594.100000000006</v>
      </c>
      <c r="AG44" t="s">
        <v>240</v>
      </c>
    </row>
    <row r="45" spans="1:33" ht="15" x14ac:dyDescent="0.2">
      <c r="A45" t="s">
        <v>74</v>
      </c>
      <c r="B45" t="s">
        <v>139</v>
      </c>
      <c r="C45" t="s">
        <v>140</v>
      </c>
      <c r="D45" t="s">
        <v>70</v>
      </c>
      <c r="E45" t="s">
        <v>141</v>
      </c>
      <c r="F45" t="s">
        <v>52</v>
      </c>
      <c r="G45" t="s">
        <v>242</v>
      </c>
      <c r="H45" t="s">
        <v>74</v>
      </c>
      <c r="J45" t="s">
        <v>243</v>
      </c>
      <c r="K45">
        <v>0</v>
      </c>
      <c r="L45">
        <v>0.55000000000000004</v>
      </c>
      <c r="M45">
        <v>0.45</v>
      </c>
      <c r="N45">
        <v>0</v>
      </c>
      <c r="O45" t="s">
        <v>56</v>
      </c>
      <c r="P45" s="10">
        <v>308892</v>
      </c>
      <c r="Q45" s="10">
        <v>302892</v>
      </c>
      <c r="R45" s="10">
        <v>6057.84</v>
      </c>
      <c r="S45" s="10">
        <v>308949.84000000003</v>
      </c>
      <c r="T45" t="s">
        <v>59</v>
      </c>
      <c r="U45" t="s">
        <v>58</v>
      </c>
      <c r="V45">
        <v>80</v>
      </c>
      <c r="W45">
        <v>96</v>
      </c>
      <c r="X45">
        <v>88</v>
      </c>
      <c r="Y45" t="s">
        <v>84</v>
      </c>
      <c r="Z45" t="s">
        <v>59</v>
      </c>
      <c r="AA45">
        <v>88</v>
      </c>
      <c r="AB45">
        <v>12</v>
      </c>
      <c r="AC45">
        <v>0</v>
      </c>
      <c r="AD45">
        <v>169890.6</v>
      </c>
      <c r="AE45">
        <v>139001.4</v>
      </c>
      <c r="AF45">
        <v>0</v>
      </c>
      <c r="AG45" t="s">
        <v>242</v>
      </c>
    </row>
    <row r="46" spans="1:33" ht="15" x14ac:dyDescent="0.2">
      <c r="A46" t="s">
        <v>74</v>
      </c>
      <c r="B46" t="s">
        <v>108</v>
      </c>
      <c r="C46" t="s">
        <v>244</v>
      </c>
      <c r="D46" t="s">
        <v>110</v>
      </c>
      <c r="E46" t="s">
        <v>245</v>
      </c>
      <c r="F46" t="s">
        <v>52</v>
      </c>
      <c r="G46" t="s">
        <v>246</v>
      </c>
      <c r="H46" t="s">
        <v>74</v>
      </c>
      <c r="J46" t="s">
        <v>247</v>
      </c>
      <c r="K46">
        <v>0</v>
      </c>
      <c r="L46">
        <v>0.7</v>
      </c>
      <c r="M46">
        <v>0.2</v>
      </c>
      <c r="N46">
        <v>0.1</v>
      </c>
      <c r="O46" t="s">
        <v>56</v>
      </c>
      <c r="P46" s="10">
        <v>619316</v>
      </c>
      <c r="Q46" s="10">
        <v>619316</v>
      </c>
      <c r="R46" s="10">
        <v>12386.32</v>
      </c>
      <c r="S46" s="10">
        <v>631702.31999999995</v>
      </c>
      <c r="T46" t="s">
        <v>59</v>
      </c>
      <c r="U46" t="s">
        <v>58</v>
      </c>
      <c r="V46">
        <v>88</v>
      </c>
      <c r="W46">
        <v>88</v>
      </c>
      <c r="X46">
        <v>88</v>
      </c>
      <c r="Y46" t="s">
        <v>84</v>
      </c>
      <c r="Z46" t="s">
        <v>59</v>
      </c>
      <c r="AA46">
        <v>70</v>
      </c>
      <c r="AB46">
        <v>30</v>
      </c>
      <c r="AC46">
        <v>0</v>
      </c>
      <c r="AD46">
        <v>433521.2</v>
      </c>
      <c r="AE46">
        <v>123863.2</v>
      </c>
      <c r="AF46">
        <v>61931.6</v>
      </c>
      <c r="AG46" t="s">
        <v>246</v>
      </c>
    </row>
    <row r="47" spans="1:33" ht="15" x14ac:dyDescent="0.2">
      <c r="A47" t="s">
        <v>74</v>
      </c>
      <c r="B47" t="s">
        <v>93</v>
      </c>
      <c r="C47" t="s">
        <v>248</v>
      </c>
      <c r="D47" t="s">
        <v>50</v>
      </c>
      <c r="E47" t="s">
        <v>249</v>
      </c>
      <c r="F47" t="s">
        <v>64</v>
      </c>
      <c r="G47" t="s">
        <v>250</v>
      </c>
      <c r="H47" t="s">
        <v>74</v>
      </c>
      <c r="J47" t="s">
        <v>251</v>
      </c>
      <c r="K47">
        <v>0</v>
      </c>
      <c r="L47">
        <v>0</v>
      </c>
      <c r="M47">
        <v>0</v>
      </c>
      <c r="N47">
        <v>1</v>
      </c>
      <c r="O47" t="s">
        <v>114</v>
      </c>
      <c r="P47" s="10">
        <v>492977.98</v>
      </c>
      <c r="Q47" s="10">
        <v>492978</v>
      </c>
      <c r="R47" s="10">
        <v>14789</v>
      </c>
      <c r="S47" s="10">
        <v>507767</v>
      </c>
      <c r="T47" t="s">
        <v>57</v>
      </c>
      <c r="U47" t="s">
        <v>58</v>
      </c>
      <c r="V47">
        <v>88</v>
      </c>
      <c r="W47">
        <v>88</v>
      </c>
      <c r="X47">
        <v>88</v>
      </c>
      <c r="Y47" t="s">
        <v>68</v>
      </c>
      <c r="Z47" t="s">
        <v>59</v>
      </c>
      <c r="AA47">
        <v>0</v>
      </c>
      <c r="AB47">
        <v>100</v>
      </c>
      <c r="AC47">
        <v>0</v>
      </c>
      <c r="AD47">
        <v>0</v>
      </c>
      <c r="AE47">
        <v>0</v>
      </c>
      <c r="AF47">
        <v>492977.98</v>
      </c>
      <c r="AG47" t="s">
        <v>250</v>
      </c>
    </row>
    <row r="48" spans="1:33" ht="15" x14ac:dyDescent="0.2">
      <c r="A48" t="s">
        <v>74</v>
      </c>
      <c r="B48" t="s">
        <v>102</v>
      </c>
      <c r="C48" t="s">
        <v>162</v>
      </c>
      <c r="D48" t="s">
        <v>70</v>
      </c>
      <c r="E48" t="s">
        <v>163</v>
      </c>
      <c r="F48" t="s">
        <v>64</v>
      </c>
      <c r="G48" t="s">
        <v>252</v>
      </c>
      <c r="H48" t="s">
        <v>74</v>
      </c>
      <c r="J48" t="s">
        <v>253</v>
      </c>
      <c r="K48">
        <v>0</v>
      </c>
      <c r="L48">
        <v>0</v>
      </c>
      <c r="M48">
        <v>0</v>
      </c>
      <c r="N48">
        <v>1</v>
      </c>
      <c r="O48" t="s">
        <v>114</v>
      </c>
      <c r="P48" s="10">
        <v>712234</v>
      </c>
      <c r="Q48" s="10">
        <v>712234</v>
      </c>
      <c r="R48" s="10">
        <v>14244.68</v>
      </c>
      <c r="S48" s="10">
        <v>726478.68</v>
      </c>
      <c r="T48" t="s">
        <v>59</v>
      </c>
      <c r="U48" t="s">
        <v>58</v>
      </c>
      <c r="V48">
        <v>76</v>
      </c>
      <c r="W48">
        <v>100</v>
      </c>
      <c r="X48">
        <v>88</v>
      </c>
      <c r="Y48" t="s">
        <v>254</v>
      </c>
      <c r="Z48" t="s">
        <v>59</v>
      </c>
      <c r="AA48">
        <v>75</v>
      </c>
      <c r="AB48">
        <v>25</v>
      </c>
      <c r="AC48">
        <v>0</v>
      </c>
      <c r="AD48">
        <v>0</v>
      </c>
      <c r="AE48">
        <v>0</v>
      </c>
      <c r="AF48">
        <v>712234</v>
      </c>
      <c r="AG48" t="s">
        <v>252</v>
      </c>
    </row>
    <row r="49" spans="1:33" ht="15" x14ac:dyDescent="0.2">
      <c r="A49" t="s">
        <v>60</v>
      </c>
      <c r="B49" t="s">
        <v>60</v>
      </c>
      <c r="C49" t="s">
        <v>255</v>
      </c>
      <c r="D49" t="s">
        <v>70</v>
      </c>
      <c r="E49" t="s">
        <v>256</v>
      </c>
      <c r="F49" t="s">
        <v>64</v>
      </c>
      <c r="G49" t="s">
        <v>257</v>
      </c>
      <c r="H49" t="s">
        <v>60</v>
      </c>
      <c r="J49" t="s">
        <v>258</v>
      </c>
      <c r="K49">
        <v>0.33300000000000002</v>
      </c>
      <c r="L49">
        <v>0</v>
      </c>
      <c r="M49">
        <v>0.33300000000000002</v>
      </c>
      <c r="N49">
        <v>0.33300000000000002</v>
      </c>
      <c r="O49" t="s">
        <v>107</v>
      </c>
      <c r="P49" s="10">
        <v>399721</v>
      </c>
      <c r="Q49" s="10">
        <v>399721</v>
      </c>
      <c r="R49" s="10">
        <v>7994.42</v>
      </c>
      <c r="S49" s="10">
        <v>407715.42</v>
      </c>
      <c r="T49" t="s">
        <v>59</v>
      </c>
      <c r="U49" t="s">
        <v>58</v>
      </c>
      <c r="V49">
        <v>100</v>
      </c>
      <c r="W49">
        <v>76</v>
      </c>
      <c r="X49">
        <v>88</v>
      </c>
      <c r="Y49" t="s">
        <v>254</v>
      </c>
      <c r="Z49" t="s">
        <v>59</v>
      </c>
      <c r="AA49">
        <v>100</v>
      </c>
      <c r="AB49">
        <v>0</v>
      </c>
      <c r="AC49">
        <v>133107.09299999999</v>
      </c>
      <c r="AD49">
        <v>0</v>
      </c>
      <c r="AE49">
        <v>133107.09299999999</v>
      </c>
      <c r="AF49">
        <v>133107.09299999999</v>
      </c>
      <c r="AG49" t="s">
        <v>257</v>
      </c>
    </row>
    <row r="50" spans="1:33" ht="15" x14ac:dyDescent="0.2">
      <c r="A50" t="s">
        <v>60</v>
      </c>
      <c r="B50" t="s">
        <v>60</v>
      </c>
      <c r="C50" t="s">
        <v>259</v>
      </c>
      <c r="D50" t="s">
        <v>110</v>
      </c>
      <c r="E50" t="s">
        <v>260</v>
      </c>
      <c r="F50" t="s">
        <v>64</v>
      </c>
      <c r="G50" t="s">
        <v>261</v>
      </c>
      <c r="H50" t="s">
        <v>60</v>
      </c>
      <c r="J50" t="s">
        <v>262</v>
      </c>
      <c r="K50">
        <v>0.6</v>
      </c>
      <c r="L50">
        <v>0</v>
      </c>
      <c r="M50">
        <v>0.4</v>
      </c>
      <c r="N50">
        <v>0</v>
      </c>
      <c r="O50" t="s">
        <v>67</v>
      </c>
      <c r="P50" s="10">
        <v>534054</v>
      </c>
      <c r="Q50" s="10">
        <v>534054</v>
      </c>
      <c r="R50" s="10">
        <v>16021.62</v>
      </c>
      <c r="S50" s="10">
        <v>550075.62</v>
      </c>
      <c r="T50" t="s">
        <v>59</v>
      </c>
      <c r="U50" t="s">
        <v>58</v>
      </c>
      <c r="V50">
        <v>84</v>
      </c>
      <c r="W50">
        <v>92</v>
      </c>
      <c r="X50">
        <v>88</v>
      </c>
      <c r="Y50" t="s">
        <v>84</v>
      </c>
      <c r="Z50" t="s">
        <v>59</v>
      </c>
      <c r="AA50">
        <v>100</v>
      </c>
      <c r="AB50">
        <v>0</v>
      </c>
      <c r="AC50">
        <v>320432.40000000002</v>
      </c>
      <c r="AD50">
        <v>0</v>
      </c>
      <c r="AE50">
        <v>213621.6</v>
      </c>
      <c r="AF50">
        <v>0</v>
      </c>
      <c r="AG50" t="s">
        <v>261</v>
      </c>
    </row>
    <row r="51" spans="1:33" ht="15" x14ac:dyDescent="0.2">
      <c r="A51" t="s">
        <v>74</v>
      </c>
      <c r="B51" t="s">
        <v>85</v>
      </c>
      <c r="C51" t="s">
        <v>263</v>
      </c>
      <c r="D51" t="s">
        <v>70</v>
      </c>
      <c r="E51" t="s">
        <v>264</v>
      </c>
      <c r="F51" t="s">
        <v>52</v>
      </c>
      <c r="G51" t="s">
        <v>265</v>
      </c>
      <c r="H51" t="s">
        <v>74</v>
      </c>
      <c r="J51" t="s">
        <v>266</v>
      </c>
      <c r="K51">
        <v>0</v>
      </c>
      <c r="L51">
        <v>1</v>
      </c>
      <c r="M51">
        <v>0</v>
      </c>
      <c r="N51">
        <v>0</v>
      </c>
      <c r="O51" t="s">
        <v>56</v>
      </c>
      <c r="P51" s="10">
        <v>138026</v>
      </c>
      <c r="Q51" s="10">
        <v>138026</v>
      </c>
      <c r="R51" s="10">
        <v>2760.52</v>
      </c>
      <c r="S51" s="10">
        <v>140786.51999999999</v>
      </c>
      <c r="T51" t="s">
        <v>59</v>
      </c>
      <c r="U51" t="s">
        <v>58</v>
      </c>
      <c r="V51">
        <v>95</v>
      </c>
      <c r="W51">
        <v>80</v>
      </c>
      <c r="X51">
        <v>87.5</v>
      </c>
      <c r="Y51" t="s">
        <v>84</v>
      </c>
      <c r="Z51" t="s">
        <v>59</v>
      </c>
      <c r="AA51">
        <v>100</v>
      </c>
      <c r="AB51">
        <v>0</v>
      </c>
      <c r="AC51">
        <v>0</v>
      </c>
      <c r="AD51">
        <v>138026</v>
      </c>
      <c r="AE51">
        <v>0</v>
      </c>
      <c r="AF51">
        <v>0</v>
      </c>
      <c r="AG51" t="s">
        <v>265</v>
      </c>
    </row>
    <row r="52" spans="1:33" ht="15" x14ac:dyDescent="0.2">
      <c r="A52" t="s">
        <v>48</v>
      </c>
      <c r="B52" t="s">
        <v>48</v>
      </c>
      <c r="C52" t="s">
        <v>267</v>
      </c>
      <c r="D52" t="s">
        <v>70</v>
      </c>
      <c r="E52" t="s">
        <v>170</v>
      </c>
      <c r="F52" t="s">
        <v>52</v>
      </c>
      <c r="G52" t="s">
        <v>268</v>
      </c>
      <c r="H52" t="s">
        <v>48</v>
      </c>
      <c r="I52" t="s">
        <v>54</v>
      </c>
      <c r="J52" t="s">
        <v>269</v>
      </c>
      <c r="K52">
        <v>0</v>
      </c>
      <c r="L52">
        <v>1</v>
      </c>
      <c r="M52">
        <v>0</v>
      </c>
      <c r="N52">
        <v>0</v>
      </c>
      <c r="O52" t="s">
        <v>56</v>
      </c>
      <c r="P52" s="10">
        <v>517495</v>
      </c>
      <c r="Q52" s="11">
        <v>517495</v>
      </c>
      <c r="R52" s="10">
        <v>0</v>
      </c>
      <c r="S52" s="10">
        <v>517495</v>
      </c>
      <c r="T52" t="s">
        <v>57</v>
      </c>
      <c r="U52" t="s">
        <v>58</v>
      </c>
      <c r="V52">
        <v>95</v>
      </c>
      <c r="W52">
        <v>80</v>
      </c>
      <c r="X52">
        <v>87.5</v>
      </c>
      <c r="Y52" t="s">
        <v>48</v>
      </c>
      <c r="Z52" t="s">
        <v>59</v>
      </c>
      <c r="AA52">
        <v>0</v>
      </c>
      <c r="AB52">
        <v>0</v>
      </c>
      <c r="AC52">
        <v>0</v>
      </c>
      <c r="AD52">
        <v>517495</v>
      </c>
      <c r="AE52">
        <v>0</v>
      </c>
      <c r="AF52">
        <v>0</v>
      </c>
      <c r="AG52" t="s">
        <v>268</v>
      </c>
    </row>
    <row r="53" spans="1:33" ht="15" x14ac:dyDescent="0.2">
      <c r="A53" t="s">
        <v>60</v>
      </c>
      <c r="B53" t="s">
        <v>60</v>
      </c>
      <c r="C53" t="s">
        <v>270</v>
      </c>
      <c r="D53" t="s">
        <v>70</v>
      </c>
      <c r="E53" t="s">
        <v>271</v>
      </c>
      <c r="F53" t="s">
        <v>64</v>
      </c>
      <c r="G53" t="s">
        <v>272</v>
      </c>
      <c r="H53" t="s">
        <v>60</v>
      </c>
      <c r="J53" t="s">
        <v>273</v>
      </c>
      <c r="K53">
        <v>1</v>
      </c>
      <c r="L53">
        <v>0</v>
      </c>
      <c r="M53">
        <v>0</v>
      </c>
      <c r="N53">
        <v>0</v>
      </c>
      <c r="O53" t="s">
        <v>67</v>
      </c>
      <c r="P53" s="10">
        <v>93375</v>
      </c>
      <c r="Q53" s="10">
        <v>93375</v>
      </c>
      <c r="R53" s="10">
        <v>1867.5</v>
      </c>
      <c r="S53" s="10">
        <v>95242.5</v>
      </c>
      <c r="T53" t="s">
        <v>59</v>
      </c>
      <c r="U53" t="s">
        <v>58</v>
      </c>
      <c r="V53">
        <v>80</v>
      </c>
      <c r="W53">
        <v>95</v>
      </c>
      <c r="X53">
        <v>87.5</v>
      </c>
      <c r="Y53" t="s">
        <v>84</v>
      </c>
      <c r="Z53" t="s">
        <v>59</v>
      </c>
      <c r="AA53">
        <v>100</v>
      </c>
      <c r="AB53">
        <v>0</v>
      </c>
      <c r="AC53">
        <v>93375</v>
      </c>
      <c r="AD53">
        <v>0</v>
      </c>
      <c r="AE53">
        <v>0</v>
      </c>
      <c r="AF53">
        <v>0</v>
      </c>
      <c r="AG53" t="s">
        <v>272</v>
      </c>
    </row>
    <row r="54" spans="1:33" ht="15" x14ac:dyDescent="0.2">
      <c r="A54" t="s">
        <v>74</v>
      </c>
      <c r="B54" t="s">
        <v>108</v>
      </c>
      <c r="C54" t="s">
        <v>244</v>
      </c>
      <c r="D54" t="s">
        <v>48</v>
      </c>
      <c r="E54" t="s">
        <v>245</v>
      </c>
      <c r="F54" t="s">
        <v>52</v>
      </c>
      <c r="G54" t="s">
        <v>274</v>
      </c>
      <c r="H54" t="s">
        <v>74</v>
      </c>
      <c r="J54" t="s">
        <v>275</v>
      </c>
      <c r="K54">
        <v>0</v>
      </c>
      <c r="L54">
        <v>1</v>
      </c>
      <c r="M54">
        <v>0</v>
      </c>
      <c r="N54">
        <v>0</v>
      </c>
      <c r="O54" t="s">
        <v>56</v>
      </c>
      <c r="P54" s="10">
        <v>189841</v>
      </c>
      <c r="Q54" s="10">
        <v>189841</v>
      </c>
      <c r="R54" s="10">
        <v>3796.82</v>
      </c>
      <c r="S54" s="10">
        <v>193637.82</v>
      </c>
      <c r="T54" t="s">
        <v>59</v>
      </c>
      <c r="U54" t="s">
        <v>58</v>
      </c>
      <c r="V54">
        <v>90</v>
      </c>
      <c r="W54">
        <v>84</v>
      </c>
      <c r="X54">
        <v>87</v>
      </c>
      <c r="Y54" t="s">
        <v>84</v>
      </c>
      <c r="Z54" t="s">
        <v>59</v>
      </c>
      <c r="AA54">
        <v>100</v>
      </c>
      <c r="AB54">
        <v>0</v>
      </c>
      <c r="AC54">
        <v>0</v>
      </c>
      <c r="AD54">
        <v>189841</v>
      </c>
      <c r="AE54">
        <v>0</v>
      </c>
      <c r="AF54">
        <v>0</v>
      </c>
      <c r="AG54" t="s">
        <v>274</v>
      </c>
    </row>
    <row r="55" spans="1:33" ht="15" x14ac:dyDescent="0.2">
      <c r="A55" t="s">
        <v>74</v>
      </c>
      <c r="B55" t="s">
        <v>219</v>
      </c>
      <c r="C55" t="s">
        <v>276</v>
      </c>
      <c r="D55" t="s">
        <v>70</v>
      </c>
      <c r="E55" t="s">
        <v>277</v>
      </c>
      <c r="F55" t="s">
        <v>52</v>
      </c>
      <c r="G55" t="s">
        <v>278</v>
      </c>
      <c r="H55" t="s">
        <v>74</v>
      </c>
      <c r="J55" t="s">
        <v>279</v>
      </c>
      <c r="K55">
        <v>0</v>
      </c>
      <c r="L55">
        <v>0.8</v>
      </c>
      <c r="M55">
        <v>0.2</v>
      </c>
      <c r="N55">
        <v>0</v>
      </c>
      <c r="O55" t="s">
        <v>56</v>
      </c>
      <c r="P55" s="10">
        <v>334913</v>
      </c>
      <c r="Q55" s="10">
        <v>334913</v>
      </c>
      <c r="R55" s="10">
        <v>6698</v>
      </c>
      <c r="S55" s="10">
        <v>341611</v>
      </c>
      <c r="T55" t="s">
        <v>57</v>
      </c>
      <c r="U55" t="s">
        <v>58</v>
      </c>
      <c r="V55">
        <v>90</v>
      </c>
      <c r="W55">
        <v>84</v>
      </c>
      <c r="X55">
        <v>87</v>
      </c>
      <c r="Y55" t="s">
        <v>68</v>
      </c>
      <c r="Z55" t="s">
        <v>59</v>
      </c>
      <c r="AA55">
        <v>0</v>
      </c>
      <c r="AB55">
        <v>100</v>
      </c>
      <c r="AC55">
        <v>0</v>
      </c>
      <c r="AD55">
        <v>267930.40000000002</v>
      </c>
      <c r="AE55">
        <v>66982.600000000006</v>
      </c>
      <c r="AF55">
        <v>0</v>
      </c>
      <c r="AG55" t="s">
        <v>278</v>
      </c>
    </row>
    <row r="56" spans="1:33" ht="15" x14ac:dyDescent="0.2">
      <c r="A56" t="s">
        <v>74</v>
      </c>
      <c r="B56" t="s">
        <v>219</v>
      </c>
      <c r="C56" t="s">
        <v>276</v>
      </c>
      <c r="D56" t="s">
        <v>174</v>
      </c>
      <c r="E56" t="s">
        <v>277</v>
      </c>
      <c r="F56" t="s">
        <v>52</v>
      </c>
      <c r="G56" t="s">
        <v>280</v>
      </c>
      <c r="H56" t="s">
        <v>74</v>
      </c>
      <c r="J56" t="s">
        <v>281</v>
      </c>
      <c r="K56">
        <v>7.6999999999999999E-2</v>
      </c>
      <c r="L56">
        <v>0.92300000000000004</v>
      </c>
      <c r="M56">
        <v>0</v>
      </c>
      <c r="N56">
        <v>0</v>
      </c>
      <c r="O56" t="s">
        <v>56</v>
      </c>
      <c r="P56" s="10">
        <v>245124</v>
      </c>
      <c r="Q56" s="10">
        <v>239904</v>
      </c>
      <c r="R56" s="10">
        <v>4798</v>
      </c>
      <c r="S56" s="10">
        <v>244702</v>
      </c>
      <c r="T56" t="s">
        <v>57</v>
      </c>
      <c r="U56" t="s">
        <v>58</v>
      </c>
      <c r="V56">
        <v>90</v>
      </c>
      <c r="W56">
        <v>84</v>
      </c>
      <c r="X56">
        <v>87</v>
      </c>
      <c r="Y56" t="s">
        <v>68</v>
      </c>
      <c r="Z56" t="s">
        <v>59</v>
      </c>
      <c r="AA56">
        <v>0</v>
      </c>
      <c r="AB56">
        <v>100</v>
      </c>
      <c r="AC56">
        <v>18874.547999999999</v>
      </c>
      <c r="AD56">
        <v>226249.45199999999</v>
      </c>
      <c r="AE56">
        <v>0</v>
      </c>
      <c r="AF56">
        <v>0</v>
      </c>
      <c r="AG56" t="s">
        <v>280</v>
      </c>
    </row>
    <row r="57" spans="1:33" ht="15" x14ac:dyDescent="0.2">
      <c r="A57" t="s">
        <v>148</v>
      </c>
      <c r="B57" t="s">
        <v>148</v>
      </c>
      <c r="C57" t="s">
        <v>282</v>
      </c>
      <c r="D57" t="s">
        <v>48</v>
      </c>
      <c r="E57" t="s">
        <v>283</v>
      </c>
      <c r="F57" t="s">
        <v>64</v>
      </c>
      <c r="G57" t="s">
        <v>284</v>
      </c>
      <c r="H57" t="s">
        <v>148</v>
      </c>
      <c r="J57" t="s">
        <v>285</v>
      </c>
      <c r="K57">
        <v>1</v>
      </c>
      <c r="L57">
        <v>0</v>
      </c>
      <c r="M57">
        <v>0</v>
      </c>
      <c r="N57">
        <v>0</v>
      </c>
      <c r="O57" t="s">
        <v>67</v>
      </c>
      <c r="P57" s="10">
        <v>60000</v>
      </c>
      <c r="Q57" s="10">
        <v>60000</v>
      </c>
      <c r="R57" s="10">
        <v>1342.14</v>
      </c>
      <c r="S57" s="10">
        <v>61342.14</v>
      </c>
      <c r="T57" t="s">
        <v>59</v>
      </c>
      <c r="U57" t="s">
        <v>58</v>
      </c>
      <c r="V57">
        <v>84</v>
      </c>
      <c r="W57">
        <v>90</v>
      </c>
      <c r="X57">
        <v>87</v>
      </c>
      <c r="Y57" t="s">
        <v>84</v>
      </c>
      <c r="Z57" t="s">
        <v>59</v>
      </c>
      <c r="AA57">
        <v>100</v>
      </c>
      <c r="AB57">
        <v>0</v>
      </c>
      <c r="AC57">
        <v>60000</v>
      </c>
      <c r="AD57">
        <v>0</v>
      </c>
      <c r="AE57">
        <v>0</v>
      </c>
      <c r="AF57">
        <v>0</v>
      </c>
      <c r="AG57" t="s">
        <v>284</v>
      </c>
    </row>
    <row r="58" spans="1:33" ht="15" x14ac:dyDescent="0.2">
      <c r="A58" t="s">
        <v>148</v>
      </c>
      <c r="B58" t="s">
        <v>148</v>
      </c>
      <c r="C58" t="s">
        <v>286</v>
      </c>
      <c r="D58" t="s">
        <v>70</v>
      </c>
      <c r="E58" t="s">
        <v>287</v>
      </c>
      <c r="F58" t="s">
        <v>52</v>
      </c>
      <c r="G58" t="s">
        <v>288</v>
      </c>
      <c r="H58" t="s">
        <v>148</v>
      </c>
      <c r="J58" t="s">
        <v>289</v>
      </c>
      <c r="K58">
        <v>0</v>
      </c>
      <c r="L58">
        <v>1</v>
      </c>
      <c r="M58">
        <v>0</v>
      </c>
      <c r="N58">
        <v>0</v>
      </c>
      <c r="O58" t="s">
        <v>56</v>
      </c>
      <c r="P58" s="10">
        <v>165006.01999999999</v>
      </c>
      <c r="Q58" s="10">
        <v>165006.01999999999</v>
      </c>
      <c r="R58" s="10">
        <v>3300.12</v>
      </c>
      <c r="S58" s="10">
        <v>168306.13999999998</v>
      </c>
      <c r="T58" t="s">
        <v>59</v>
      </c>
      <c r="U58" t="s">
        <v>58</v>
      </c>
      <c r="V58">
        <v>90</v>
      </c>
      <c r="W58">
        <v>84</v>
      </c>
      <c r="X58">
        <v>87</v>
      </c>
      <c r="Y58" t="s">
        <v>84</v>
      </c>
      <c r="Z58" t="s">
        <v>59</v>
      </c>
      <c r="AA58">
        <v>100</v>
      </c>
      <c r="AB58">
        <v>0</v>
      </c>
      <c r="AC58">
        <v>0</v>
      </c>
      <c r="AD58">
        <v>165006.01999999999</v>
      </c>
      <c r="AE58">
        <v>0</v>
      </c>
      <c r="AF58">
        <v>0</v>
      </c>
      <c r="AG58" t="s">
        <v>288</v>
      </c>
    </row>
    <row r="59" spans="1:33" ht="15" x14ac:dyDescent="0.2">
      <c r="A59" t="s">
        <v>74</v>
      </c>
      <c r="B59" t="s">
        <v>108</v>
      </c>
      <c r="C59" t="s">
        <v>153</v>
      </c>
      <c r="D59" t="s">
        <v>70</v>
      </c>
      <c r="E59" t="s">
        <v>154</v>
      </c>
      <c r="F59" t="s">
        <v>64</v>
      </c>
      <c r="G59" t="s">
        <v>290</v>
      </c>
      <c r="H59" t="s">
        <v>74</v>
      </c>
      <c r="J59" t="s">
        <v>291</v>
      </c>
      <c r="K59">
        <v>0</v>
      </c>
      <c r="L59">
        <v>0.5</v>
      </c>
      <c r="M59">
        <v>0.5</v>
      </c>
      <c r="N59">
        <v>0</v>
      </c>
      <c r="O59" t="s">
        <v>107</v>
      </c>
      <c r="P59" s="10">
        <v>471379</v>
      </c>
      <c r="Q59" s="10">
        <v>471379</v>
      </c>
      <c r="R59" s="10">
        <v>9428</v>
      </c>
      <c r="S59" s="10">
        <v>480807</v>
      </c>
      <c r="T59" t="s">
        <v>59</v>
      </c>
      <c r="U59" t="s">
        <v>58</v>
      </c>
      <c r="V59">
        <v>85</v>
      </c>
      <c r="W59">
        <v>88</v>
      </c>
      <c r="X59">
        <v>86.5</v>
      </c>
      <c r="Y59" t="s">
        <v>84</v>
      </c>
      <c r="Z59" t="s">
        <v>59</v>
      </c>
      <c r="AA59">
        <v>100</v>
      </c>
      <c r="AB59">
        <v>0</v>
      </c>
      <c r="AC59">
        <v>0</v>
      </c>
      <c r="AD59">
        <v>235689.5</v>
      </c>
      <c r="AE59">
        <v>235689.5</v>
      </c>
      <c r="AF59">
        <v>0</v>
      </c>
      <c r="AG59" t="s">
        <v>290</v>
      </c>
    </row>
    <row r="60" spans="1:33" ht="15" x14ac:dyDescent="0.2">
      <c r="A60" t="s">
        <v>74</v>
      </c>
      <c r="B60" t="s">
        <v>75</v>
      </c>
      <c r="C60" t="s">
        <v>80</v>
      </c>
      <c r="D60" t="s">
        <v>292</v>
      </c>
      <c r="E60" t="s">
        <v>81</v>
      </c>
      <c r="F60" t="s">
        <v>52</v>
      </c>
      <c r="G60" t="s">
        <v>293</v>
      </c>
      <c r="H60" t="s">
        <v>74</v>
      </c>
      <c r="J60" t="s">
        <v>294</v>
      </c>
      <c r="K60">
        <v>0</v>
      </c>
      <c r="L60">
        <v>0.9</v>
      </c>
      <c r="M60">
        <v>0.1</v>
      </c>
      <c r="N60">
        <v>0</v>
      </c>
      <c r="O60" t="s">
        <v>56</v>
      </c>
      <c r="P60" s="10">
        <v>998668</v>
      </c>
      <c r="Q60" s="10">
        <v>998668</v>
      </c>
      <c r="R60" s="10">
        <v>19973</v>
      </c>
      <c r="S60" s="10">
        <v>1018641</v>
      </c>
      <c r="T60" t="s">
        <v>59</v>
      </c>
      <c r="U60" t="s">
        <v>58</v>
      </c>
      <c r="V60">
        <v>85</v>
      </c>
      <c r="W60">
        <v>88</v>
      </c>
      <c r="X60">
        <v>86.5</v>
      </c>
      <c r="Y60" t="s">
        <v>84</v>
      </c>
      <c r="Z60" t="s">
        <v>59</v>
      </c>
      <c r="AA60">
        <v>51</v>
      </c>
      <c r="AB60">
        <v>49</v>
      </c>
      <c r="AC60">
        <v>0</v>
      </c>
      <c r="AD60">
        <v>898801.2</v>
      </c>
      <c r="AE60">
        <v>99866.8</v>
      </c>
      <c r="AF60">
        <v>0</v>
      </c>
      <c r="AG60" t="s">
        <v>293</v>
      </c>
    </row>
    <row r="61" spans="1:33" ht="15" x14ac:dyDescent="0.2">
      <c r="A61" t="s">
        <v>74</v>
      </c>
      <c r="B61" t="s">
        <v>139</v>
      </c>
      <c r="C61" t="s">
        <v>295</v>
      </c>
      <c r="D61" t="s">
        <v>70</v>
      </c>
      <c r="E61" t="s">
        <v>296</v>
      </c>
      <c r="F61" t="s">
        <v>52</v>
      </c>
      <c r="G61" t="s">
        <v>297</v>
      </c>
      <c r="H61" t="s">
        <v>74</v>
      </c>
      <c r="J61" t="s">
        <v>298</v>
      </c>
      <c r="K61">
        <v>0</v>
      </c>
      <c r="L61">
        <v>1</v>
      </c>
      <c r="M61">
        <v>0</v>
      </c>
      <c r="N61">
        <v>0</v>
      </c>
      <c r="O61" t="s">
        <v>56</v>
      </c>
      <c r="P61" s="10">
        <v>765980</v>
      </c>
      <c r="Q61" s="10">
        <v>730093</v>
      </c>
      <c r="R61" s="10">
        <v>14602</v>
      </c>
      <c r="S61" s="10">
        <v>744695</v>
      </c>
      <c r="T61" t="s">
        <v>59</v>
      </c>
      <c r="U61" t="s">
        <v>58</v>
      </c>
      <c r="V61">
        <v>85</v>
      </c>
      <c r="W61">
        <v>88</v>
      </c>
      <c r="X61">
        <v>86.5</v>
      </c>
      <c r="Y61" t="s">
        <v>84</v>
      </c>
      <c r="Z61" t="s">
        <v>59</v>
      </c>
      <c r="AA61">
        <v>100</v>
      </c>
      <c r="AB61">
        <v>0</v>
      </c>
      <c r="AC61">
        <v>0</v>
      </c>
      <c r="AD61">
        <v>765980</v>
      </c>
      <c r="AE61">
        <v>0</v>
      </c>
      <c r="AF61">
        <v>0</v>
      </c>
      <c r="AG61" t="s">
        <v>297</v>
      </c>
    </row>
    <row r="62" spans="1:33" ht="15" x14ac:dyDescent="0.2">
      <c r="A62" t="s">
        <v>74</v>
      </c>
      <c r="B62" t="s">
        <v>108</v>
      </c>
      <c r="C62" t="s">
        <v>244</v>
      </c>
      <c r="D62" t="s">
        <v>70</v>
      </c>
      <c r="E62" t="s">
        <v>245</v>
      </c>
      <c r="F62" t="s">
        <v>52</v>
      </c>
      <c r="G62" t="s">
        <v>299</v>
      </c>
      <c r="H62" t="s">
        <v>74</v>
      </c>
      <c r="J62" t="s">
        <v>300</v>
      </c>
      <c r="K62">
        <v>0</v>
      </c>
      <c r="L62">
        <v>1</v>
      </c>
      <c r="M62">
        <v>0</v>
      </c>
      <c r="N62">
        <v>0</v>
      </c>
      <c r="O62" t="s">
        <v>56</v>
      </c>
      <c r="P62" s="10">
        <v>336240</v>
      </c>
      <c r="Q62" s="10">
        <v>449983</v>
      </c>
      <c r="R62" s="10">
        <v>8999.66</v>
      </c>
      <c r="S62" s="10">
        <v>458982.66</v>
      </c>
      <c r="T62" t="s">
        <v>59</v>
      </c>
      <c r="U62" t="s">
        <v>58</v>
      </c>
      <c r="V62">
        <v>85</v>
      </c>
      <c r="W62">
        <v>88</v>
      </c>
      <c r="X62">
        <v>86.5</v>
      </c>
      <c r="Y62" t="s">
        <v>84</v>
      </c>
      <c r="Z62" t="s">
        <v>59</v>
      </c>
      <c r="AA62">
        <v>100</v>
      </c>
      <c r="AB62">
        <v>0</v>
      </c>
      <c r="AC62">
        <v>0</v>
      </c>
      <c r="AD62">
        <v>336240</v>
      </c>
      <c r="AE62">
        <v>0</v>
      </c>
      <c r="AF62">
        <v>0</v>
      </c>
      <c r="AG62" t="s">
        <v>299</v>
      </c>
    </row>
    <row r="63" spans="1:33" ht="15" x14ac:dyDescent="0.2">
      <c r="A63" t="s">
        <v>74</v>
      </c>
      <c r="B63" t="s">
        <v>102</v>
      </c>
      <c r="C63" t="s">
        <v>103</v>
      </c>
      <c r="D63" t="s">
        <v>70</v>
      </c>
      <c r="E63" t="s">
        <v>104</v>
      </c>
      <c r="F63" t="s">
        <v>64</v>
      </c>
      <c r="G63" t="s">
        <v>301</v>
      </c>
      <c r="H63" t="s">
        <v>74</v>
      </c>
      <c r="J63" t="s">
        <v>302</v>
      </c>
      <c r="K63">
        <v>0</v>
      </c>
      <c r="L63">
        <v>0</v>
      </c>
      <c r="M63">
        <v>1</v>
      </c>
      <c r="N63">
        <v>0</v>
      </c>
      <c r="O63" t="s">
        <v>120</v>
      </c>
      <c r="P63" s="10">
        <v>585200</v>
      </c>
      <c r="Q63" s="10">
        <v>585200</v>
      </c>
      <c r="R63" s="10">
        <v>10979.42</v>
      </c>
      <c r="S63" s="10">
        <v>596179.42000000004</v>
      </c>
      <c r="T63" t="s">
        <v>59</v>
      </c>
      <c r="U63" t="s">
        <v>58</v>
      </c>
      <c r="V63">
        <v>88</v>
      </c>
      <c r="W63">
        <v>84</v>
      </c>
      <c r="X63">
        <v>86</v>
      </c>
      <c r="Y63" t="s">
        <v>84</v>
      </c>
      <c r="Z63" t="s">
        <v>59</v>
      </c>
      <c r="AA63">
        <v>51</v>
      </c>
      <c r="AB63">
        <v>49</v>
      </c>
      <c r="AC63">
        <v>0</v>
      </c>
      <c r="AD63">
        <v>0</v>
      </c>
      <c r="AE63">
        <v>585200</v>
      </c>
      <c r="AF63">
        <v>0</v>
      </c>
      <c r="AG63" t="s">
        <v>301</v>
      </c>
    </row>
    <row r="64" spans="1:33" ht="15" x14ac:dyDescent="0.2">
      <c r="A64" t="s">
        <v>74</v>
      </c>
      <c r="B64" t="s">
        <v>75</v>
      </c>
      <c r="C64" t="s">
        <v>80</v>
      </c>
      <c r="D64" t="s">
        <v>48</v>
      </c>
      <c r="E64" t="s">
        <v>81</v>
      </c>
      <c r="F64" t="s">
        <v>64</v>
      </c>
      <c r="G64" t="s">
        <v>303</v>
      </c>
      <c r="H64" t="s">
        <v>74</v>
      </c>
      <c r="J64" t="s">
        <v>304</v>
      </c>
      <c r="K64">
        <v>0</v>
      </c>
      <c r="L64">
        <v>0</v>
      </c>
      <c r="M64">
        <v>0</v>
      </c>
      <c r="N64">
        <v>1</v>
      </c>
      <c r="O64" t="s">
        <v>114</v>
      </c>
      <c r="P64" s="10">
        <v>513122</v>
      </c>
      <c r="Q64" s="10">
        <v>513122</v>
      </c>
      <c r="R64" s="10">
        <v>10262</v>
      </c>
      <c r="S64" s="10">
        <v>523384</v>
      </c>
      <c r="T64" t="s">
        <v>59</v>
      </c>
      <c r="U64" t="s">
        <v>58</v>
      </c>
      <c r="V64">
        <v>88</v>
      </c>
      <c r="W64">
        <v>84</v>
      </c>
      <c r="X64">
        <v>86</v>
      </c>
      <c r="Y64" t="s">
        <v>84</v>
      </c>
      <c r="Z64" t="s">
        <v>59</v>
      </c>
      <c r="AA64">
        <v>75</v>
      </c>
      <c r="AB64">
        <v>25</v>
      </c>
      <c r="AC64">
        <v>0</v>
      </c>
      <c r="AD64">
        <v>0</v>
      </c>
      <c r="AE64">
        <v>0</v>
      </c>
      <c r="AF64">
        <v>513122</v>
      </c>
      <c r="AG64" t="s">
        <v>303</v>
      </c>
    </row>
    <row r="65" spans="1:33" ht="15" x14ac:dyDescent="0.2">
      <c r="A65" t="s">
        <v>74</v>
      </c>
      <c r="B65" t="s">
        <v>108</v>
      </c>
      <c r="C65" t="s">
        <v>244</v>
      </c>
      <c r="D65" t="s">
        <v>305</v>
      </c>
      <c r="E65" t="s">
        <v>245</v>
      </c>
      <c r="F65" t="s">
        <v>64</v>
      </c>
      <c r="G65" t="s">
        <v>306</v>
      </c>
      <c r="H65" t="s">
        <v>74</v>
      </c>
      <c r="J65" t="s">
        <v>307</v>
      </c>
      <c r="K65">
        <v>1</v>
      </c>
      <c r="L65">
        <v>0</v>
      </c>
      <c r="M65">
        <v>0</v>
      </c>
      <c r="N65">
        <v>0</v>
      </c>
      <c r="O65" t="s">
        <v>67</v>
      </c>
      <c r="P65" s="10">
        <v>420000</v>
      </c>
      <c r="Q65" s="10">
        <v>420000</v>
      </c>
      <c r="R65" s="10">
        <v>8400</v>
      </c>
      <c r="S65" s="10">
        <v>428400</v>
      </c>
      <c r="T65" t="s">
        <v>59</v>
      </c>
      <c r="U65" t="s">
        <v>58</v>
      </c>
      <c r="V65">
        <v>88</v>
      </c>
      <c r="W65">
        <v>84</v>
      </c>
      <c r="X65">
        <v>86</v>
      </c>
      <c r="Y65" t="s">
        <v>84</v>
      </c>
      <c r="Z65" t="s">
        <v>59</v>
      </c>
      <c r="AA65">
        <v>80</v>
      </c>
      <c r="AB65">
        <v>20</v>
      </c>
      <c r="AC65">
        <v>420000</v>
      </c>
      <c r="AD65">
        <v>0</v>
      </c>
      <c r="AE65">
        <v>0</v>
      </c>
      <c r="AF65">
        <v>0</v>
      </c>
      <c r="AG65" t="s">
        <v>306</v>
      </c>
    </row>
    <row r="66" spans="1:33" ht="15" x14ac:dyDescent="0.2">
      <c r="A66" t="s">
        <v>74</v>
      </c>
      <c r="B66" t="s">
        <v>108</v>
      </c>
      <c r="C66" t="s">
        <v>244</v>
      </c>
      <c r="D66" t="s">
        <v>305</v>
      </c>
      <c r="E66" t="s">
        <v>245</v>
      </c>
      <c r="F66" t="s">
        <v>64</v>
      </c>
      <c r="G66" t="s">
        <v>308</v>
      </c>
      <c r="H66" t="s">
        <v>74</v>
      </c>
      <c r="J66" t="s">
        <v>309</v>
      </c>
      <c r="K66">
        <v>0</v>
      </c>
      <c r="L66">
        <v>0.33300000000000002</v>
      </c>
      <c r="M66">
        <v>0.33300000000000002</v>
      </c>
      <c r="N66">
        <v>0.33300000000000002</v>
      </c>
      <c r="O66" t="s">
        <v>107</v>
      </c>
      <c r="P66" s="10">
        <v>250000</v>
      </c>
      <c r="Q66" s="10">
        <v>250000</v>
      </c>
      <c r="R66" s="10">
        <v>5000</v>
      </c>
      <c r="S66" s="10">
        <v>255000</v>
      </c>
      <c r="T66" t="s">
        <v>59</v>
      </c>
      <c r="U66" t="s">
        <v>58</v>
      </c>
      <c r="V66">
        <v>80</v>
      </c>
      <c r="W66">
        <v>92</v>
      </c>
      <c r="X66">
        <v>86</v>
      </c>
      <c r="Y66" t="s">
        <v>84</v>
      </c>
      <c r="Z66" t="s">
        <v>59</v>
      </c>
      <c r="AA66">
        <v>73</v>
      </c>
      <c r="AB66">
        <v>27</v>
      </c>
      <c r="AC66">
        <v>0</v>
      </c>
      <c r="AD66">
        <v>83250</v>
      </c>
      <c r="AE66">
        <v>83250</v>
      </c>
      <c r="AF66">
        <v>83250</v>
      </c>
      <c r="AG66" t="s">
        <v>308</v>
      </c>
    </row>
    <row r="67" spans="1:33" ht="15" x14ac:dyDescent="0.2">
      <c r="A67" t="s">
        <v>74</v>
      </c>
      <c r="B67" t="s">
        <v>108</v>
      </c>
      <c r="C67" t="s">
        <v>244</v>
      </c>
      <c r="D67" t="s">
        <v>305</v>
      </c>
      <c r="E67" t="s">
        <v>245</v>
      </c>
      <c r="F67" t="s">
        <v>64</v>
      </c>
      <c r="G67" t="s">
        <v>310</v>
      </c>
      <c r="H67" t="s">
        <v>74</v>
      </c>
      <c r="J67" t="s">
        <v>311</v>
      </c>
      <c r="K67">
        <v>0.1</v>
      </c>
      <c r="L67">
        <v>0.3</v>
      </c>
      <c r="M67">
        <v>0.6</v>
      </c>
      <c r="N67">
        <v>0</v>
      </c>
      <c r="O67" t="s">
        <v>120</v>
      </c>
      <c r="P67" s="10">
        <v>201900</v>
      </c>
      <c r="Q67" s="10">
        <v>201900</v>
      </c>
      <c r="R67" s="10">
        <v>4038</v>
      </c>
      <c r="S67" s="10">
        <v>205938</v>
      </c>
      <c r="T67" t="s">
        <v>59</v>
      </c>
      <c r="U67" t="s">
        <v>58</v>
      </c>
      <c r="V67">
        <v>92</v>
      </c>
      <c r="W67">
        <v>80</v>
      </c>
      <c r="X67">
        <v>86</v>
      </c>
      <c r="Y67" t="s">
        <v>84</v>
      </c>
      <c r="Z67" t="s">
        <v>59</v>
      </c>
      <c r="AA67">
        <v>100</v>
      </c>
      <c r="AB67">
        <v>0</v>
      </c>
      <c r="AC67">
        <v>20190</v>
      </c>
      <c r="AD67">
        <v>60570</v>
      </c>
      <c r="AE67">
        <v>121140</v>
      </c>
      <c r="AF67">
        <v>0</v>
      </c>
      <c r="AG67" t="s">
        <v>310</v>
      </c>
    </row>
    <row r="68" spans="1:33" ht="15" x14ac:dyDescent="0.2">
      <c r="A68" t="s">
        <v>74</v>
      </c>
      <c r="B68" t="s">
        <v>108</v>
      </c>
      <c r="C68" t="s">
        <v>244</v>
      </c>
      <c r="D68" t="s">
        <v>305</v>
      </c>
      <c r="E68" t="s">
        <v>245</v>
      </c>
      <c r="F68" t="s">
        <v>64</v>
      </c>
      <c r="G68" t="s">
        <v>312</v>
      </c>
      <c r="H68" t="s">
        <v>74</v>
      </c>
      <c r="J68" t="s">
        <v>313</v>
      </c>
      <c r="K68">
        <v>1</v>
      </c>
      <c r="L68">
        <v>0</v>
      </c>
      <c r="M68">
        <v>0</v>
      </c>
      <c r="N68">
        <v>0</v>
      </c>
      <c r="O68" t="s">
        <v>67</v>
      </c>
      <c r="P68" s="10">
        <v>630700</v>
      </c>
      <c r="Q68" s="10">
        <v>630700</v>
      </c>
      <c r="R68" s="10">
        <v>12614</v>
      </c>
      <c r="S68" s="10">
        <v>643314</v>
      </c>
      <c r="T68" t="s">
        <v>57</v>
      </c>
      <c r="U68" t="s">
        <v>58</v>
      </c>
      <c r="V68">
        <v>92</v>
      </c>
      <c r="W68">
        <v>80</v>
      </c>
      <c r="X68">
        <v>86</v>
      </c>
      <c r="Y68" t="s">
        <v>68</v>
      </c>
      <c r="Z68" t="s">
        <v>59</v>
      </c>
      <c r="AA68">
        <v>0</v>
      </c>
      <c r="AB68">
        <v>100</v>
      </c>
      <c r="AC68">
        <v>630700</v>
      </c>
      <c r="AD68">
        <v>0</v>
      </c>
      <c r="AE68">
        <v>0</v>
      </c>
      <c r="AF68">
        <v>0</v>
      </c>
      <c r="AG68" t="s">
        <v>312</v>
      </c>
    </row>
    <row r="69" spans="1:33" ht="15" x14ac:dyDescent="0.2">
      <c r="A69" t="s">
        <v>74</v>
      </c>
      <c r="B69" t="s">
        <v>93</v>
      </c>
      <c r="C69" t="s">
        <v>314</v>
      </c>
      <c r="D69" t="s">
        <v>315</v>
      </c>
      <c r="E69" t="s">
        <v>316</v>
      </c>
      <c r="F69" t="s">
        <v>64</v>
      </c>
      <c r="G69" t="s">
        <v>317</v>
      </c>
      <c r="H69" t="s">
        <v>74</v>
      </c>
      <c r="J69" t="s">
        <v>318</v>
      </c>
      <c r="K69">
        <v>0.5</v>
      </c>
      <c r="L69">
        <v>0.25</v>
      </c>
      <c r="M69">
        <v>0.25</v>
      </c>
      <c r="N69">
        <v>0</v>
      </c>
      <c r="O69" t="s">
        <v>67</v>
      </c>
      <c r="P69" s="10">
        <v>138612.15</v>
      </c>
      <c r="Q69" s="10">
        <v>138612</v>
      </c>
      <c r="R69" s="10">
        <v>2772</v>
      </c>
      <c r="S69" s="10">
        <v>141384</v>
      </c>
      <c r="T69" t="s">
        <v>59</v>
      </c>
      <c r="U69" t="s">
        <v>58</v>
      </c>
      <c r="V69">
        <v>92</v>
      </c>
      <c r="W69">
        <v>80</v>
      </c>
      <c r="X69">
        <v>86</v>
      </c>
      <c r="Y69" t="s">
        <v>84</v>
      </c>
      <c r="Z69" t="s">
        <v>59</v>
      </c>
      <c r="AA69">
        <v>100</v>
      </c>
      <c r="AB69">
        <v>0</v>
      </c>
      <c r="AC69">
        <v>69306.074999999997</v>
      </c>
      <c r="AD69">
        <v>34653.037499999999</v>
      </c>
      <c r="AE69">
        <v>34653.037499999999</v>
      </c>
      <c r="AF69">
        <v>0</v>
      </c>
      <c r="AG69" t="s">
        <v>317</v>
      </c>
    </row>
    <row r="70" spans="1:33" ht="15" x14ac:dyDescent="0.2">
      <c r="A70" t="s">
        <v>74</v>
      </c>
      <c r="B70" t="s">
        <v>102</v>
      </c>
      <c r="C70" t="s">
        <v>192</v>
      </c>
      <c r="D70" t="s">
        <v>319</v>
      </c>
      <c r="E70" t="s">
        <v>193</v>
      </c>
      <c r="F70" t="s">
        <v>64</v>
      </c>
      <c r="G70" t="s">
        <v>320</v>
      </c>
      <c r="H70" t="s">
        <v>74</v>
      </c>
      <c r="J70" t="s">
        <v>321</v>
      </c>
      <c r="K70">
        <v>1</v>
      </c>
      <c r="L70">
        <v>0</v>
      </c>
      <c r="M70">
        <v>0</v>
      </c>
      <c r="N70">
        <v>0</v>
      </c>
      <c r="O70" t="s">
        <v>67</v>
      </c>
      <c r="P70" s="10">
        <v>686272.37</v>
      </c>
      <c r="Q70" s="10">
        <v>686272</v>
      </c>
      <c r="R70" s="10">
        <v>13725</v>
      </c>
      <c r="S70" s="10">
        <v>699997</v>
      </c>
      <c r="T70" t="s">
        <v>57</v>
      </c>
      <c r="U70" t="s">
        <v>58</v>
      </c>
      <c r="V70">
        <v>84</v>
      </c>
      <c r="W70">
        <v>88</v>
      </c>
      <c r="X70">
        <v>86</v>
      </c>
      <c r="Y70" t="s">
        <v>68</v>
      </c>
      <c r="Z70" t="s">
        <v>59</v>
      </c>
      <c r="AA70">
        <v>0</v>
      </c>
      <c r="AB70">
        <v>100</v>
      </c>
      <c r="AC70">
        <v>686272.37</v>
      </c>
      <c r="AD70">
        <v>0</v>
      </c>
      <c r="AE70">
        <v>0</v>
      </c>
      <c r="AF70">
        <v>0</v>
      </c>
      <c r="AG70" t="s">
        <v>320</v>
      </c>
    </row>
    <row r="71" spans="1:33" ht="15" x14ac:dyDescent="0.2">
      <c r="A71" t="s">
        <v>74</v>
      </c>
      <c r="B71" t="s">
        <v>102</v>
      </c>
      <c r="C71" t="s">
        <v>322</v>
      </c>
      <c r="D71" t="s">
        <v>323</v>
      </c>
      <c r="E71" t="s">
        <v>324</v>
      </c>
      <c r="F71" t="s">
        <v>64</v>
      </c>
      <c r="G71" t="s">
        <v>325</v>
      </c>
      <c r="H71" t="s">
        <v>74</v>
      </c>
      <c r="J71" t="s">
        <v>326</v>
      </c>
      <c r="K71">
        <v>0.44</v>
      </c>
      <c r="L71">
        <v>0</v>
      </c>
      <c r="M71">
        <v>0.08</v>
      </c>
      <c r="N71">
        <v>0.48</v>
      </c>
      <c r="O71" t="s">
        <v>114</v>
      </c>
      <c r="P71" s="10">
        <v>630647</v>
      </c>
      <c r="Q71" s="10">
        <v>643260</v>
      </c>
      <c r="R71" s="10">
        <v>12613</v>
      </c>
      <c r="S71" s="10">
        <v>655873</v>
      </c>
      <c r="T71" t="s">
        <v>57</v>
      </c>
      <c r="U71" t="s">
        <v>58</v>
      </c>
      <c r="V71">
        <v>88</v>
      </c>
      <c r="W71">
        <v>84</v>
      </c>
      <c r="X71">
        <v>86</v>
      </c>
      <c r="Y71" t="s">
        <v>68</v>
      </c>
      <c r="Z71" t="s">
        <v>59</v>
      </c>
      <c r="AA71">
        <v>0</v>
      </c>
      <c r="AB71">
        <v>100</v>
      </c>
      <c r="AC71">
        <v>277484.68</v>
      </c>
      <c r="AD71">
        <v>0</v>
      </c>
      <c r="AE71">
        <v>50451.76</v>
      </c>
      <c r="AF71">
        <v>302710.56</v>
      </c>
      <c r="AG71" t="s">
        <v>325</v>
      </c>
    </row>
    <row r="72" spans="1:33" ht="15" x14ac:dyDescent="0.2">
      <c r="A72" t="s">
        <v>60</v>
      </c>
      <c r="B72" t="s">
        <v>60</v>
      </c>
      <c r="C72" t="s">
        <v>327</v>
      </c>
      <c r="D72" t="s">
        <v>328</v>
      </c>
      <c r="E72" t="s">
        <v>329</v>
      </c>
      <c r="F72" t="s">
        <v>64</v>
      </c>
      <c r="G72" t="s">
        <v>330</v>
      </c>
      <c r="H72" t="s">
        <v>60</v>
      </c>
      <c r="J72" t="s">
        <v>331</v>
      </c>
      <c r="K72">
        <v>0</v>
      </c>
      <c r="L72">
        <v>0.1</v>
      </c>
      <c r="M72">
        <v>0.72</v>
      </c>
      <c r="N72">
        <v>0.18</v>
      </c>
      <c r="O72" t="s">
        <v>120</v>
      </c>
      <c r="P72" s="10">
        <v>287764</v>
      </c>
      <c r="Q72" s="10">
        <v>287764</v>
      </c>
      <c r="R72" s="10">
        <v>8633</v>
      </c>
      <c r="S72" s="10">
        <v>296397</v>
      </c>
      <c r="T72" t="s">
        <v>59</v>
      </c>
      <c r="U72" t="s">
        <v>58</v>
      </c>
      <c r="V72">
        <v>80</v>
      </c>
      <c r="W72">
        <v>92</v>
      </c>
      <c r="X72">
        <v>86</v>
      </c>
      <c r="Y72" t="s">
        <v>84</v>
      </c>
      <c r="Z72" t="s">
        <v>59</v>
      </c>
      <c r="AA72">
        <v>100</v>
      </c>
      <c r="AB72">
        <v>0</v>
      </c>
      <c r="AC72">
        <v>0</v>
      </c>
      <c r="AD72">
        <v>28776.400000000001</v>
      </c>
      <c r="AE72">
        <v>207190.08</v>
      </c>
      <c r="AF72">
        <v>51797.52</v>
      </c>
      <c r="AG72" t="s">
        <v>330</v>
      </c>
    </row>
    <row r="73" spans="1:33" ht="15" x14ac:dyDescent="0.2">
      <c r="A73" t="s">
        <v>148</v>
      </c>
      <c r="B73" t="s">
        <v>148</v>
      </c>
      <c r="C73" t="s">
        <v>332</v>
      </c>
      <c r="D73" t="s">
        <v>333</v>
      </c>
      <c r="E73" t="s">
        <v>334</v>
      </c>
      <c r="F73" t="s">
        <v>52</v>
      </c>
      <c r="G73" t="s">
        <v>335</v>
      </c>
      <c r="H73" t="s">
        <v>148</v>
      </c>
      <c r="J73" t="s">
        <v>336</v>
      </c>
      <c r="K73">
        <v>0</v>
      </c>
      <c r="L73">
        <v>0.65</v>
      </c>
      <c r="M73">
        <v>0</v>
      </c>
      <c r="N73">
        <v>0.35</v>
      </c>
      <c r="O73" t="s">
        <v>56</v>
      </c>
      <c r="P73" s="10">
        <v>213126</v>
      </c>
      <c r="Q73" s="10">
        <v>213126</v>
      </c>
      <c r="R73" s="10">
        <v>4262.5200000000004</v>
      </c>
      <c r="S73" s="10">
        <v>217388.52</v>
      </c>
      <c r="T73" t="s">
        <v>57</v>
      </c>
      <c r="U73" t="s">
        <v>58</v>
      </c>
      <c r="V73">
        <v>80</v>
      </c>
      <c r="W73">
        <v>92</v>
      </c>
      <c r="X73">
        <v>86</v>
      </c>
      <c r="Y73" t="s">
        <v>68</v>
      </c>
      <c r="Z73" t="s">
        <v>59</v>
      </c>
      <c r="AA73">
        <v>0</v>
      </c>
      <c r="AB73">
        <v>100</v>
      </c>
      <c r="AC73">
        <v>0</v>
      </c>
      <c r="AD73">
        <v>138531.9</v>
      </c>
      <c r="AE73">
        <v>0</v>
      </c>
      <c r="AF73">
        <v>74594.100000000006</v>
      </c>
      <c r="AG73" t="s">
        <v>335</v>
      </c>
    </row>
    <row r="74" spans="1:33" ht="15" x14ac:dyDescent="0.2">
      <c r="A74" t="s">
        <v>148</v>
      </c>
      <c r="B74" t="s">
        <v>148</v>
      </c>
      <c r="C74" t="s">
        <v>337</v>
      </c>
      <c r="D74" t="s">
        <v>338</v>
      </c>
      <c r="E74" t="s">
        <v>339</v>
      </c>
      <c r="F74" t="s">
        <v>64</v>
      </c>
      <c r="G74" t="s">
        <v>340</v>
      </c>
      <c r="H74" t="s">
        <v>148</v>
      </c>
      <c r="J74" t="s">
        <v>341</v>
      </c>
      <c r="K74">
        <v>0</v>
      </c>
      <c r="L74">
        <v>0.1</v>
      </c>
      <c r="M74">
        <v>0.5</v>
      </c>
      <c r="N74">
        <v>0.4</v>
      </c>
      <c r="O74" t="s">
        <v>120</v>
      </c>
      <c r="P74" s="10">
        <v>488000</v>
      </c>
      <c r="Q74" s="10">
        <v>488000</v>
      </c>
      <c r="R74" s="10">
        <v>9760</v>
      </c>
      <c r="S74" s="10">
        <v>497760</v>
      </c>
      <c r="T74" t="s">
        <v>59</v>
      </c>
      <c r="U74" t="s">
        <v>58</v>
      </c>
      <c r="V74">
        <v>84</v>
      </c>
      <c r="W74">
        <v>88</v>
      </c>
      <c r="X74">
        <v>86</v>
      </c>
      <c r="Y74" t="s">
        <v>84</v>
      </c>
      <c r="Z74" t="s">
        <v>59</v>
      </c>
      <c r="AA74">
        <v>100</v>
      </c>
      <c r="AB74">
        <v>0</v>
      </c>
      <c r="AC74">
        <v>0</v>
      </c>
      <c r="AD74">
        <v>48800</v>
      </c>
      <c r="AE74">
        <v>244000</v>
      </c>
      <c r="AF74">
        <v>195200</v>
      </c>
      <c r="AG74" t="s">
        <v>340</v>
      </c>
    </row>
    <row r="75" spans="1:33" ht="15" x14ac:dyDescent="0.2">
      <c r="A75" t="s">
        <v>148</v>
      </c>
      <c r="B75" t="s">
        <v>148</v>
      </c>
      <c r="C75" t="s">
        <v>342</v>
      </c>
      <c r="D75" t="s">
        <v>343</v>
      </c>
      <c r="E75" t="s">
        <v>344</v>
      </c>
      <c r="F75" t="s">
        <v>64</v>
      </c>
      <c r="G75" t="s">
        <v>345</v>
      </c>
      <c r="H75" t="s">
        <v>148</v>
      </c>
      <c r="J75" t="s">
        <v>346</v>
      </c>
      <c r="K75">
        <v>0.5</v>
      </c>
      <c r="L75">
        <v>0.25</v>
      </c>
      <c r="M75">
        <v>0.25</v>
      </c>
      <c r="N75">
        <v>0</v>
      </c>
      <c r="O75" t="s">
        <v>67</v>
      </c>
      <c r="P75" s="10">
        <v>120206.29</v>
      </c>
      <c r="Q75" s="10">
        <v>120207</v>
      </c>
      <c r="R75" s="10">
        <v>2404</v>
      </c>
      <c r="S75" s="10">
        <v>122611</v>
      </c>
      <c r="T75" t="s">
        <v>57</v>
      </c>
      <c r="U75" t="s">
        <v>58</v>
      </c>
      <c r="V75">
        <v>88</v>
      </c>
      <c r="W75">
        <v>84</v>
      </c>
      <c r="X75">
        <v>86</v>
      </c>
      <c r="Y75" t="s">
        <v>68</v>
      </c>
      <c r="Z75" t="s">
        <v>59</v>
      </c>
      <c r="AA75">
        <v>0</v>
      </c>
      <c r="AB75">
        <v>100</v>
      </c>
      <c r="AC75">
        <v>60103.144999999997</v>
      </c>
      <c r="AD75">
        <v>30051.572499999998</v>
      </c>
      <c r="AE75">
        <v>30051.572499999998</v>
      </c>
      <c r="AF75">
        <v>0</v>
      </c>
      <c r="AG75" t="s">
        <v>345</v>
      </c>
    </row>
    <row r="76" spans="1:33" ht="15" x14ac:dyDescent="0.2">
      <c r="A76" t="s">
        <v>148</v>
      </c>
      <c r="B76" t="s">
        <v>148</v>
      </c>
      <c r="C76" t="s">
        <v>286</v>
      </c>
      <c r="D76" t="s">
        <v>347</v>
      </c>
      <c r="E76" t="s">
        <v>287</v>
      </c>
      <c r="F76" t="s">
        <v>64</v>
      </c>
      <c r="G76" t="s">
        <v>348</v>
      </c>
      <c r="H76" t="s">
        <v>148</v>
      </c>
      <c r="J76" t="s">
        <v>349</v>
      </c>
      <c r="K76">
        <v>0</v>
      </c>
      <c r="L76">
        <v>0</v>
      </c>
      <c r="M76">
        <v>0</v>
      </c>
      <c r="N76">
        <v>1</v>
      </c>
      <c r="O76" t="s">
        <v>114</v>
      </c>
      <c r="P76" s="10">
        <v>617001</v>
      </c>
      <c r="Q76" s="10">
        <v>617001</v>
      </c>
      <c r="R76" s="10">
        <v>12340.02</v>
      </c>
      <c r="S76" s="10">
        <v>629341.02</v>
      </c>
      <c r="T76" t="s">
        <v>59</v>
      </c>
      <c r="U76" t="s">
        <v>58</v>
      </c>
      <c r="V76">
        <v>92</v>
      </c>
      <c r="W76">
        <v>80</v>
      </c>
      <c r="X76">
        <v>86</v>
      </c>
      <c r="Y76" t="s">
        <v>84</v>
      </c>
      <c r="Z76" t="s">
        <v>59</v>
      </c>
      <c r="AA76">
        <v>100</v>
      </c>
      <c r="AB76">
        <v>0</v>
      </c>
      <c r="AC76">
        <v>0</v>
      </c>
      <c r="AD76">
        <v>0</v>
      </c>
      <c r="AE76">
        <v>0</v>
      </c>
      <c r="AF76">
        <v>617001</v>
      </c>
      <c r="AG76" t="s">
        <v>348</v>
      </c>
    </row>
    <row r="77" spans="1:33" ht="15" x14ac:dyDescent="0.2">
      <c r="A77" t="s">
        <v>74</v>
      </c>
      <c r="B77" t="s">
        <v>75</v>
      </c>
      <c r="C77" t="s">
        <v>350</v>
      </c>
      <c r="D77" t="s">
        <v>351</v>
      </c>
      <c r="E77" t="s">
        <v>352</v>
      </c>
      <c r="F77" t="s">
        <v>52</v>
      </c>
      <c r="G77" t="s">
        <v>353</v>
      </c>
      <c r="H77" t="s">
        <v>74</v>
      </c>
      <c r="J77" t="s">
        <v>354</v>
      </c>
      <c r="K77">
        <v>0</v>
      </c>
      <c r="L77">
        <v>1</v>
      </c>
      <c r="M77">
        <v>0</v>
      </c>
      <c r="N77">
        <v>0</v>
      </c>
      <c r="O77" t="s">
        <v>56</v>
      </c>
      <c r="P77" s="10">
        <v>38828</v>
      </c>
      <c r="Q77" s="10">
        <v>38830</v>
      </c>
      <c r="R77" s="10">
        <v>1164</v>
      </c>
      <c r="S77" s="10">
        <v>39994</v>
      </c>
      <c r="T77" t="s">
        <v>57</v>
      </c>
      <c r="U77" t="s">
        <v>58</v>
      </c>
      <c r="V77">
        <v>90</v>
      </c>
      <c r="W77">
        <v>80</v>
      </c>
      <c r="X77">
        <v>85</v>
      </c>
      <c r="Y77" t="s">
        <v>68</v>
      </c>
      <c r="Z77" t="s">
        <v>59</v>
      </c>
      <c r="AA77">
        <v>0</v>
      </c>
      <c r="AB77">
        <v>100</v>
      </c>
      <c r="AC77">
        <v>0</v>
      </c>
      <c r="AD77">
        <v>38828</v>
      </c>
      <c r="AE77">
        <v>0</v>
      </c>
      <c r="AF77">
        <v>0</v>
      </c>
      <c r="AG77" t="s">
        <v>353</v>
      </c>
    </row>
    <row r="78" spans="1:33" ht="15" x14ac:dyDescent="0.2">
      <c r="A78" t="s">
        <v>74</v>
      </c>
      <c r="B78" t="s">
        <v>219</v>
      </c>
      <c r="C78" t="s">
        <v>355</v>
      </c>
      <c r="D78" t="s">
        <v>356</v>
      </c>
      <c r="E78" t="s">
        <v>357</v>
      </c>
      <c r="F78" t="s">
        <v>52</v>
      </c>
      <c r="G78" t="s">
        <v>358</v>
      </c>
      <c r="H78" t="s">
        <v>74</v>
      </c>
      <c r="J78" t="s">
        <v>359</v>
      </c>
      <c r="K78">
        <v>0.33</v>
      </c>
      <c r="L78">
        <v>0.34</v>
      </c>
      <c r="M78">
        <v>0.33</v>
      </c>
      <c r="N78">
        <v>0</v>
      </c>
      <c r="O78" t="s">
        <v>56</v>
      </c>
      <c r="P78" s="10">
        <v>119728</v>
      </c>
      <c r="Q78" s="10">
        <v>119728</v>
      </c>
      <c r="R78" s="10">
        <v>2395</v>
      </c>
      <c r="S78" s="10">
        <v>122123</v>
      </c>
      <c r="T78" t="s">
        <v>57</v>
      </c>
      <c r="U78" t="s">
        <v>58</v>
      </c>
      <c r="V78">
        <v>90</v>
      </c>
      <c r="W78">
        <v>80</v>
      </c>
      <c r="X78">
        <v>85</v>
      </c>
      <c r="Y78" t="s">
        <v>68</v>
      </c>
      <c r="Z78" t="s">
        <v>59</v>
      </c>
      <c r="AA78">
        <v>0</v>
      </c>
      <c r="AB78">
        <v>100</v>
      </c>
      <c r="AC78">
        <v>39510.239999999998</v>
      </c>
      <c r="AD78">
        <v>40707.519999999997</v>
      </c>
      <c r="AE78">
        <v>39510.239999999998</v>
      </c>
      <c r="AF78">
        <v>0</v>
      </c>
      <c r="AG78" t="s">
        <v>358</v>
      </c>
    </row>
    <row r="79" spans="1:33" ht="15" x14ac:dyDescent="0.2">
      <c r="A79" t="s">
        <v>74</v>
      </c>
      <c r="B79" t="s">
        <v>360</v>
      </c>
      <c r="C79" t="s">
        <v>361</v>
      </c>
      <c r="D79" t="s">
        <v>362</v>
      </c>
      <c r="E79" t="s">
        <v>363</v>
      </c>
      <c r="F79" t="s">
        <v>52</v>
      </c>
      <c r="G79" t="s">
        <v>364</v>
      </c>
      <c r="H79" t="s">
        <v>74</v>
      </c>
      <c r="J79" t="s">
        <v>365</v>
      </c>
      <c r="K79">
        <v>0</v>
      </c>
      <c r="L79">
        <v>0.75</v>
      </c>
      <c r="M79">
        <v>0.25</v>
      </c>
      <c r="N79">
        <v>0</v>
      </c>
      <c r="O79" t="s">
        <v>56</v>
      </c>
      <c r="P79" s="10">
        <v>782028.13</v>
      </c>
      <c r="Q79" s="10">
        <v>782028.13</v>
      </c>
      <c r="R79" s="10">
        <v>15640.56</v>
      </c>
      <c r="S79" s="10">
        <v>797668.69000000006</v>
      </c>
      <c r="T79" t="s">
        <v>57</v>
      </c>
      <c r="U79" t="s">
        <v>58</v>
      </c>
      <c r="V79">
        <v>90</v>
      </c>
      <c r="W79">
        <v>80</v>
      </c>
      <c r="X79">
        <v>85</v>
      </c>
      <c r="Y79" t="s">
        <v>68</v>
      </c>
      <c r="Z79" t="s">
        <v>59</v>
      </c>
      <c r="AA79">
        <v>0</v>
      </c>
      <c r="AB79">
        <v>100</v>
      </c>
      <c r="AC79">
        <v>0</v>
      </c>
      <c r="AD79">
        <v>586521.09750000003</v>
      </c>
      <c r="AE79">
        <v>195507.0325</v>
      </c>
      <c r="AF79">
        <v>0</v>
      </c>
      <c r="AG79" t="s">
        <v>364</v>
      </c>
    </row>
    <row r="80" spans="1:33" ht="15" x14ac:dyDescent="0.2">
      <c r="A80" t="s">
        <v>74</v>
      </c>
      <c r="B80" t="s">
        <v>102</v>
      </c>
      <c r="C80" t="s">
        <v>366</v>
      </c>
      <c r="D80" t="s">
        <v>367</v>
      </c>
      <c r="E80" t="s">
        <v>368</v>
      </c>
      <c r="F80" t="s">
        <v>64</v>
      </c>
      <c r="G80" t="s">
        <v>369</v>
      </c>
      <c r="H80" t="s">
        <v>74</v>
      </c>
      <c r="J80" t="s">
        <v>370</v>
      </c>
      <c r="K80">
        <v>1</v>
      </c>
      <c r="O80" t="s">
        <v>67</v>
      </c>
      <c r="P80" s="10">
        <v>431185</v>
      </c>
      <c r="Q80" s="10">
        <v>431185</v>
      </c>
      <c r="R80" s="10">
        <v>9394</v>
      </c>
      <c r="S80" s="10">
        <v>440579</v>
      </c>
      <c r="T80" t="s">
        <v>57</v>
      </c>
      <c r="U80" t="s">
        <v>58</v>
      </c>
      <c r="V80">
        <v>80</v>
      </c>
      <c r="W80">
        <v>90</v>
      </c>
      <c r="X80">
        <v>85</v>
      </c>
      <c r="Y80" t="s">
        <v>68</v>
      </c>
      <c r="Z80" t="s">
        <v>59</v>
      </c>
      <c r="AA80">
        <v>0</v>
      </c>
      <c r="AB80">
        <v>100</v>
      </c>
      <c r="AC80">
        <v>431185</v>
      </c>
      <c r="AG80" t="s">
        <v>369</v>
      </c>
    </row>
    <row r="81" spans="1:33" ht="15" x14ac:dyDescent="0.2">
      <c r="A81" t="s">
        <v>74</v>
      </c>
      <c r="B81" t="s">
        <v>75</v>
      </c>
      <c r="C81" t="s">
        <v>80</v>
      </c>
      <c r="D81" t="s">
        <v>371</v>
      </c>
      <c r="E81" t="s">
        <v>81</v>
      </c>
      <c r="F81" t="s">
        <v>64</v>
      </c>
      <c r="G81" t="s">
        <v>372</v>
      </c>
      <c r="H81" t="s">
        <v>74</v>
      </c>
      <c r="J81" t="s">
        <v>373</v>
      </c>
      <c r="K81">
        <v>0.5</v>
      </c>
      <c r="L81">
        <v>0</v>
      </c>
      <c r="M81">
        <v>0</v>
      </c>
      <c r="N81">
        <v>0.5</v>
      </c>
      <c r="O81" t="s">
        <v>107</v>
      </c>
      <c r="P81" s="10">
        <v>528714</v>
      </c>
      <c r="Q81" s="10">
        <v>528714</v>
      </c>
      <c r="R81" s="10">
        <v>10574</v>
      </c>
      <c r="S81" s="10">
        <v>539288</v>
      </c>
      <c r="T81" t="s">
        <v>59</v>
      </c>
      <c r="U81" t="s">
        <v>58</v>
      </c>
      <c r="V81">
        <v>80</v>
      </c>
      <c r="W81">
        <v>90</v>
      </c>
      <c r="X81">
        <v>85</v>
      </c>
      <c r="Y81" t="s">
        <v>84</v>
      </c>
      <c r="Z81" t="s">
        <v>59</v>
      </c>
      <c r="AA81">
        <v>67</v>
      </c>
      <c r="AB81">
        <v>33</v>
      </c>
      <c r="AC81">
        <v>264357</v>
      </c>
      <c r="AD81">
        <v>0</v>
      </c>
      <c r="AE81">
        <v>0</v>
      </c>
      <c r="AF81">
        <v>264357</v>
      </c>
      <c r="AG81" t="s">
        <v>372</v>
      </c>
    </row>
    <row r="82" spans="1:33" ht="15" x14ac:dyDescent="0.2">
      <c r="A82" t="s">
        <v>74</v>
      </c>
      <c r="B82" t="s">
        <v>157</v>
      </c>
      <c r="C82" t="s">
        <v>209</v>
      </c>
      <c r="D82" t="s">
        <v>374</v>
      </c>
      <c r="E82" t="s">
        <v>210</v>
      </c>
      <c r="F82" t="s">
        <v>52</v>
      </c>
      <c r="G82" t="s">
        <v>375</v>
      </c>
      <c r="H82" t="s">
        <v>74</v>
      </c>
      <c r="J82" t="s">
        <v>376</v>
      </c>
      <c r="K82">
        <v>0</v>
      </c>
      <c r="L82">
        <v>1</v>
      </c>
      <c r="M82">
        <v>0</v>
      </c>
      <c r="N82">
        <v>0</v>
      </c>
      <c r="O82" t="s">
        <v>56</v>
      </c>
      <c r="P82" s="10">
        <v>514280</v>
      </c>
      <c r="Q82" s="10">
        <v>504280</v>
      </c>
      <c r="R82" s="10">
        <v>10285.6</v>
      </c>
      <c r="S82" s="10">
        <v>514565.6</v>
      </c>
      <c r="T82" t="s">
        <v>57</v>
      </c>
      <c r="U82" t="s">
        <v>58</v>
      </c>
      <c r="V82">
        <v>90</v>
      </c>
      <c r="W82">
        <v>80</v>
      </c>
      <c r="X82">
        <v>85</v>
      </c>
      <c r="Y82" t="s">
        <v>68</v>
      </c>
      <c r="Z82" t="s">
        <v>59</v>
      </c>
      <c r="AA82">
        <v>0</v>
      </c>
      <c r="AB82">
        <v>100</v>
      </c>
      <c r="AC82">
        <v>0</v>
      </c>
      <c r="AD82">
        <v>514280</v>
      </c>
      <c r="AE82">
        <v>0</v>
      </c>
      <c r="AF82">
        <v>0</v>
      </c>
      <c r="AG82" t="s">
        <v>375</v>
      </c>
    </row>
    <row r="83" spans="1:33" ht="15" x14ac:dyDescent="0.2">
      <c r="A83" t="s">
        <v>74</v>
      </c>
      <c r="B83" t="s">
        <v>85</v>
      </c>
      <c r="C83" t="s">
        <v>224</v>
      </c>
      <c r="D83" t="s">
        <v>377</v>
      </c>
      <c r="E83" t="s">
        <v>225</v>
      </c>
      <c r="F83" t="s">
        <v>52</v>
      </c>
      <c r="G83" t="s">
        <v>378</v>
      </c>
      <c r="H83" t="s">
        <v>74</v>
      </c>
      <c r="J83" t="s">
        <v>379</v>
      </c>
      <c r="K83">
        <v>0</v>
      </c>
      <c r="L83">
        <v>1</v>
      </c>
      <c r="M83">
        <v>0</v>
      </c>
      <c r="N83">
        <v>0</v>
      </c>
      <c r="O83" t="s">
        <v>56</v>
      </c>
      <c r="P83" s="10">
        <v>500000</v>
      </c>
      <c r="Q83" s="10">
        <v>500000</v>
      </c>
      <c r="R83" s="10">
        <v>10000</v>
      </c>
      <c r="S83" s="10">
        <v>510000</v>
      </c>
      <c r="T83" t="s">
        <v>57</v>
      </c>
      <c r="U83" t="s">
        <v>58</v>
      </c>
      <c r="V83">
        <v>90</v>
      </c>
      <c r="W83">
        <v>80</v>
      </c>
      <c r="X83">
        <v>85</v>
      </c>
      <c r="Y83" t="s">
        <v>68</v>
      </c>
      <c r="Z83" t="s">
        <v>59</v>
      </c>
      <c r="AA83">
        <v>0</v>
      </c>
      <c r="AB83">
        <v>100</v>
      </c>
      <c r="AC83">
        <v>0</v>
      </c>
      <c r="AD83">
        <v>500000</v>
      </c>
      <c r="AE83">
        <v>0</v>
      </c>
      <c r="AF83">
        <v>0</v>
      </c>
      <c r="AG83" t="s">
        <v>378</v>
      </c>
    </row>
    <row r="84" spans="1:33" ht="15" x14ac:dyDescent="0.2">
      <c r="A84" t="s">
        <v>60</v>
      </c>
      <c r="B84" t="s">
        <v>60</v>
      </c>
      <c r="C84" t="s">
        <v>173</v>
      </c>
      <c r="D84" t="s">
        <v>380</v>
      </c>
      <c r="E84" t="s">
        <v>175</v>
      </c>
      <c r="F84" t="s">
        <v>52</v>
      </c>
      <c r="G84" t="s">
        <v>381</v>
      </c>
      <c r="H84" t="s">
        <v>60</v>
      </c>
      <c r="J84" t="s">
        <v>382</v>
      </c>
      <c r="K84">
        <v>0</v>
      </c>
      <c r="L84">
        <v>1</v>
      </c>
      <c r="M84">
        <v>0</v>
      </c>
      <c r="N84">
        <v>0</v>
      </c>
      <c r="O84" t="s">
        <v>56</v>
      </c>
      <c r="P84" s="10">
        <v>504000</v>
      </c>
      <c r="Q84" s="10">
        <v>494000</v>
      </c>
      <c r="R84" s="10">
        <v>9880</v>
      </c>
      <c r="S84" s="10">
        <v>503880</v>
      </c>
      <c r="T84" t="s">
        <v>59</v>
      </c>
      <c r="U84" t="s">
        <v>58</v>
      </c>
      <c r="V84">
        <v>90</v>
      </c>
      <c r="W84">
        <v>80</v>
      </c>
      <c r="X84">
        <v>85</v>
      </c>
      <c r="Y84" t="s">
        <v>84</v>
      </c>
      <c r="Z84" t="s">
        <v>59</v>
      </c>
      <c r="AA84">
        <v>100</v>
      </c>
      <c r="AB84">
        <v>0</v>
      </c>
      <c r="AC84">
        <v>0</v>
      </c>
      <c r="AD84">
        <v>504000</v>
      </c>
      <c r="AE84">
        <v>0</v>
      </c>
      <c r="AF84">
        <v>0</v>
      </c>
      <c r="AG84" t="s">
        <v>381</v>
      </c>
    </row>
    <row r="85" spans="1:33" ht="15" x14ac:dyDescent="0.2">
      <c r="A85" t="s">
        <v>60</v>
      </c>
      <c r="B85" t="s">
        <v>60</v>
      </c>
      <c r="C85" t="s">
        <v>383</v>
      </c>
      <c r="D85" t="s">
        <v>384</v>
      </c>
      <c r="E85" t="s">
        <v>385</v>
      </c>
      <c r="F85" t="s">
        <v>64</v>
      </c>
      <c r="G85" t="s">
        <v>386</v>
      </c>
      <c r="H85" t="s">
        <v>60</v>
      </c>
      <c r="J85" t="s">
        <v>387</v>
      </c>
      <c r="K85">
        <v>0.02</v>
      </c>
      <c r="L85">
        <v>0.49</v>
      </c>
      <c r="M85">
        <v>0.49</v>
      </c>
      <c r="N85">
        <v>0</v>
      </c>
      <c r="O85" t="s">
        <v>107</v>
      </c>
      <c r="P85" s="10">
        <v>104546</v>
      </c>
      <c r="Q85" s="10">
        <v>104546</v>
      </c>
      <c r="R85" s="10">
        <v>2090.92</v>
      </c>
      <c r="S85" s="10">
        <v>106636.92</v>
      </c>
      <c r="T85" t="s">
        <v>57</v>
      </c>
      <c r="U85" t="s">
        <v>58</v>
      </c>
      <c r="V85">
        <v>90</v>
      </c>
      <c r="W85">
        <v>80</v>
      </c>
      <c r="X85">
        <v>85</v>
      </c>
      <c r="Y85" t="s">
        <v>68</v>
      </c>
      <c r="Z85" t="s">
        <v>59</v>
      </c>
      <c r="AA85">
        <v>0</v>
      </c>
      <c r="AB85">
        <v>100</v>
      </c>
      <c r="AC85">
        <v>2090.92</v>
      </c>
      <c r="AD85">
        <v>51227.54</v>
      </c>
      <c r="AE85">
        <v>51227.54</v>
      </c>
      <c r="AF85">
        <v>0</v>
      </c>
      <c r="AG85" t="s">
        <v>386</v>
      </c>
    </row>
    <row r="86" spans="1:33" ht="15" x14ac:dyDescent="0.2">
      <c r="A86" t="s">
        <v>74</v>
      </c>
      <c r="B86" t="s">
        <v>75</v>
      </c>
      <c r="C86" t="s">
        <v>388</v>
      </c>
      <c r="D86" t="s">
        <v>389</v>
      </c>
      <c r="E86" t="s">
        <v>390</v>
      </c>
      <c r="F86" t="s">
        <v>52</v>
      </c>
      <c r="G86" t="s">
        <v>391</v>
      </c>
      <c r="H86" t="s">
        <v>74</v>
      </c>
      <c r="J86" t="s">
        <v>392</v>
      </c>
      <c r="K86">
        <v>0</v>
      </c>
      <c r="L86">
        <v>1</v>
      </c>
      <c r="M86">
        <v>0</v>
      </c>
      <c r="N86">
        <v>0</v>
      </c>
      <c r="O86" t="s">
        <v>56</v>
      </c>
      <c r="P86" s="10">
        <v>547627</v>
      </c>
      <c r="Q86" s="10">
        <v>547627</v>
      </c>
      <c r="R86" s="10">
        <v>10952</v>
      </c>
      <c r="S86" s="10">
        <v>558579</v>
      </c>
      <c r="T86" t="s">
        <v>59</v>
      </c>
      <c r="U86" t="s">
        <v>58</v>
      </c>
      <c r="V86">
        <v>85</v>
      </c>
      <c r="W86">
        <v>84</v>
      </c>
      <c r="X86">
        <v>84.5</v>
      </c>
      <c r="Y86" t="s">
        <v>84</v>
      </c>
      <c r="Z86" t="s">
        <v>59</v>
      </c>
      <c r="AA86">
        <v>76</v>
      </c>
      <c r="AB86">
        <v>24</v>
      </c>
      <c r="AC86">
        <v>0</v>
      </c>
      <c r="AD86">
        <v>547627</v>
      </c>
      <c r="AE86">
        <v>0</v>
      </c>
      <c r="AF86">
        <v>0</v>
      </c>
      <c r="AG86" t="s">
        <v>391</v>
      </c>
    </row>
    <row r="87" spans="1:33" ht="15" x14ac:dyDescent="0.2">
      <c r="A87" t="s">
        <v>74</v>
      </c>
      <c r="B87" t="s">
        <v>75</v>
      </c>
      <c r="C87" t="s">
        <v>80</v>
      </c>
      <c r="D87" t="s">
        <v>371</v>
      </c>
      <c r="E87" t="s">
        <v>81</v>
      </c>
      <c r="F87" t="s">
        <v>52</v>
      </c>
      <c r="G87" t="s">
        <v>393</v>
      </c>
      <c r="H87" t="s">
        <v>74</v>
      </c>
      <c r="J87" t="s">
        <v>394</v>
      </c>
      <c r="K87">
        <v>0</v>
      </c>
      <c r="L87">
        <v>1</v>
      </c>
      <c r="M87">
        <v>0</v>
      </c>
      <c r="N87">
        <v>0</v>
      </c>
      <c r="O87" t="s">
        <v>56</v>
      </c>
      <c r="P87" s="10">
        <v>640556</v>
      </c>
      <c r="Q87" s="10">
        <v>640556</v>
      </c>
      <c r="R87" s="10">
        <v>12811</v>
      </c>
      <c r="S87" s="10">
        <v>653367</v>
      </c>
      <c r="T87" t="s">
        <v>59</v>
      </c>
      <c r="U87" t="s">
        <v>58</v>
      </c>
      <c r="V87">
        <v>85</v>
      </c>
      <c r="W87">
        <v>84</v>
      </c>
      <c r="X87">
        <v>84.5</v>
      </c>
      <c r="Y87" t="s">
        <v>84</v>
      </c>
      <c r="Z87" t="s">
        <v>59</v>
      </c>
      <c r="AA87">
        <v>100</v>
      </c>
      <c r="AB87">
        <v>0</v>
      </c>
      <c r="AC87">
        <v>0</v>
      </c>
      <c r="AD87">
        <v>640556</v>
      </c>
      <c r="AE87">
        <v>0</v>
      </c>
      <c r="AF87">
        <v>0</v>
      </c>
      <c r="AG87" t="s">
        <v>393</v>
      </c>
    </row>
    <row r="88" spans="1:33" ht="15" x14ac:dyDescent="0.2">
      <c r="A88" t="s">
        <v>74</v>
      </c>
      <c r="B88" t="s">
        <v>93</v>
      </c>
      <c r="C88" t="s">
        <v>395</v>
      </c>
      <c r="D88" t="s">
        <v>396</v>
      </c>
      <c r="E88" t="s">
        <v>397</v>
      </c>
      <c r="F88" t="s">
        <v>52</v>
      </c>
      <c r="G88" t="s">
        <v>398</v>
      </c>
      <c r="H88" t="s">
        <v>74</v>
      </c>
      <c r="J88" t="s">
        <v>399</v>
      </c>
      <c r="K88">
        <v>0</v>
      </c>
      <c r="L88">
        <v>0.95</v>
      </c>
      <c r="M88">
        <v>0</v>
      </c>
      <c r="N88">
        <v>0.05</v>
      </c>
      <c r="O88" t="s">
        <v>56</v>
      </c>
      <c r="P88" s="10">
        <v>99507</v>
      </c>
      <c r="Q88" s="10">
        <v>99507</v>
      </c>
      <c r="R88" s="10">
        <v>1990.14</v>
      </c>
      <c r="S88" s="10">
        <v>101497.14</v>
      </c>
      <c r="T88" t="s">
        <v>59</v>
      </c>
      <c r="U88" t="s">
        <v>58</v>
      </c>
      <c r="V88">
        <v>85</v>
      </c>
      <c r="W88">
        <v>84</v>
      </c>
      <c r="X88">
        <v>84.5</v>
      </c>
      <c r="Y88" t="s">
        <v>84</v>
      </c>
      <c r="Z88" t="s">
        <v>59</v>
      </c>
      <c r="AA88">
        <v>100</v>
      </c>
      <c r="AB88">
        <v>0</v>
      </c>
      <c r="AC88">
        <v>0</v>
      </c>
      <c r="AD88">
        <v>94531.65</v>
      </c>
      <c r="AE88">
        <v>0</v>
      </c>
      <c r="AF88">
        <v>4975.3500000000004</v>
      </c>
      <c r="AG88" t="s">
        <v>398</v>
      </c>
    </row>
    <row r="89" spans="1:33" ht="15" x14ac:dyDescent="0.2">
      <c r="A89" t="s">
        <v>74</v>
      </c>
      <c r="B89" t="s">
        <v>157</v>
      </c>
      <c r="C89" t="s">
        <v>400</v>
      </c>
      <c r="D89" t="s">
        <v>401</v>
      </c>
      <c r="E89" t="s">
        <v>402</v>
      </c>
      <c r="F89" t="s">
        <v>52</v>
      </c>
      <c r="G89" t="s">
        <v>403</v>
      </c>
      <c r="H89" t="s">
        <v>74</v>
      </c>
      <c r="J89" t="s">
        <v>404</v>
      </c>
      <c r="K89">
        <v>0.1</v>
      </c>
      <c r="L89">
        <v>0.6</v>
      </c>
      <c r="M89">
        <v>0.2</v>
      </c>
      <c r="N89">
        <v>0.1</v>
      </c>
      <c r="O89" t="s">
        <v>56</v>
      </c>
      <c r="P89" s="10">
        <v>716612</v>
      </c>
      <c r="Q89" s="10">
        <v>716612</v>
      </c>
      <c r="R89" s="10">
        <v>14332.24</v>
      </c>
      <c r="S89" s="10">
        <v>730944.24</v>
      </c>
      <c r="T89" t="s">
        <v>59</v>
      </c>
      <c r="U89" t="s">
        <v>58</v>
      </c>
      <c r="V89">
        <v>85</v>
      </c>
      <c r="W89">
        <v>84</v>
      </c>
      <c r="X89">
        <v>84.5</v>
      </c>
      <c r="Y89" t="s">
        <v>84</v>
      </c>
      <c r="Z89" t="s">
        <v>59</v>
      </c>
      <c r="AA89">
        <v>75</v>
      </c>
      <c r="AB89">
        <v>25</v>
      </c>
      <c r="AC89">
        <v>71661.2</v>
      </c>
      <c r="AD89">
        <v>429967.2</v>
      </c>
      <c r="AE89">
        <v>143322.4</v>
      </c>
      <c r="AF89">
        <v>71661.2</v>
      </c>
      <c r="AG89" t="s">
        <v>403</v>
      </c>
    </row>
    <row r="90" spans="1:33" ht="15" x14ac:dyDescent="0.2">
      <c r="A90" t="s">
        <v>74</v>
      </c>
      <c r="B90" t="s">
        <v>93</v>
      </c>
      <c r="C90" t="s">
        <v>248</v>
      </c>
      <c r="D90" t="s">
        <v>405</v>
      </c>
      <c r="E90" t="s">
        <v>249</v>
      </c>
      <c r="F90" t="s">
        <v>52</v>
      </c>
      <c r="G90" t="s">
        <v>406</v>
      </c>
      <c r="H90" t="s">
        <v>74</v>
      </c>
      <c r="J90" t="s">
        <v>407</v>
      </c>
      <c r="K90">
        <v>0</v>
      </c>
      <c r="L90">
        <v>1</v>
      </c>
      <c r="M90">
        <v>0</v>
      </c>
      <c r="N90">
        <v>0</v>
      </c>
      <c r="O90" t="s">
        <v>56</v>
      </c>
      <c r="P90" s="10">
        <v>736000</v>
      </c>
      <c r="Q90" s="10">
        <v>736000</v>
      </c>
      <c r="R90" s="10">
        <v>22080</v>
      </c>
      <c r="S90" s="10">
        <v>758080</v>
      </c>
      <c r="T90" t="s">
        <v>57</v>
      </c>
      <c r="U90" t="s">
        <v>58</v>
      </c>
      <c r="V90">
        <v>85</v>
      </c>
      <c r="W90">
        <v>84</v>
      </c>
      <c r="X90">
        <v>84.5</v>
      </c>
      <c r="Y90" t="s">
        <v>68</v>
      </c>
      <c r="Z90" t="s">
        <v>59</v>
      </c>
      <c r="AA90">
        <v>0</v>
      </c>
      <c r="AB90">
        <v>100</v>
      </c>
      <c r="AC90">
        <v>0</v>
      </c>
      <c r="AD90">
        <v>736000</v>
      </c>
      <c r="AE90">
        <v>0</v>
      </c>
      <c r="AF90">
        <v>0</v>
      </c>
      <c r="AG90" t="s">
        <v>406</v>
      </c>
    </row>
    <row r="91" spans="1:33" ht="15" x14ac:dyDescent="0.2">
      <c r="A91" t="s">
        <v>74</v>
      </c>
      <c r="B91" t="s">
        <v>85</v>
      </c>
      <c r="C91" t="s">
        <v>408</v>
      </c>
      <c r="D91" t="s">
        <v>409</v>
      </c>
      <c r="E91" t="s">
        <v>410</v>
      </c>
      <c r="F91" t="s">
        <v>52</v>
      </c>
      <c r="G91" t="s">
        <v>411</v>
      </c>
      <c r="H91" t="s">
        <v>74</v>
      </c>
      <c r="J91" t="s">
        <v>227</v>
      </c>
      <c r="K91">
        <v>0</v>
      </c>
      <c r="L91">
        <v>1</v>
      </c>
      <c r="M91">
        <v>0</v>
      </c>
      <c r="N91">
        <v>0</v>
      </c>
      <c r="O91" t="s">
        <v>56</v>
      </c>
      <c r="P91" s="10">
        <v>425000</v>
      </c>
      <c r="Q91" s="10">
        <v>433500</v>
      </c>
      <c r="R91" s="10">
        <v>8500</v>
      </c>
      <c r="S91" s="10">
        <v>442000</v>
      </c>
      <c r="T91" t="s">
        <v>59</v>
      </c>
      <c r="U91" t="s">
        <v>58</v>
      </c>
      <c r="V91">
        <v>85</v>
      </c>
      <c r="W91">
        <v>84</v>
      </c>
      <c r="X91">
        <v>84.5</v>
      </c>
      <c r="Y91" t="s">
        <v>84</v>
      </c>
      <c r="Z91" t="s">
        <v>59</v>
      </c>
      <c r="AA91">
        <v>100</v>
      </c>
      <c r="AB91">
        <v>0</v>
      </c>
      <c r="AC91">
        <v>0</v>
      </c>
      <c r="AD91">
        <v>425000</v>
      </c>
      <c r="AE91">
        <v>0</v>
      </c>
      <c r="AF91">
        <v>0</v>
      </c>
      <c r="AG91" t="s">
        <v>411</v>
      </c>
    </row>
    <row r="92" spans="1:33" ht="15" x14ac:dyDescent="0.2">
      <c r="A92" t="s">
        <v>74</v>
      </c>
      <c r="B92" t="s">
        <v>85</v>
      </c>
      <c r="C92" t="s">
        <v>86</v>
      </c>
      <c r="D92" t="s">
        <v>85</v>
      </c>
      <c r="E92" t="s">
        <v>87</v>
      </c>
      <c r="F92" t="s">
        <v>52</v>
      </c>
      <c r="G92" t="s">
        <v>412</v>
      </c>
      <c r="H92" t="s">
        <v>74</v>
      </c>
      <c r="J92" t="s">
        <v>413</v>
      </c>
      <c r="K92">
        <v>5.3999999999999999E-2</v>
      </c>
      <c r="L92">
        <v>0.94599999999999995</v>
      </c>
      <c r="M92">
        <v>0</v>
      </c>
      <c r="N92">
        <v>0</v>
      </c>
      <c r="O92" t="s">
        <v>56</v>
      </c>
      <c r="P92" s="10">
        <v>509237</v>
      </c>
      <c r="Q92" s="10">
        <v>509237</v>
      </c>
      <c r="R92" s="10">
        <v>10184.74</v>
      </c>
      <c r="S92" s="10">
        <v>519421.74</v>
      </c>
      <c r="T92" t="s">
        <v>59</v>
      </c>
      <c r="U92" t="s">
        <v>58</v>
      </c>
      <c r="V92">
        <v>85</v>
      </c>
      <c r="W92">
        <v>84</v>
      </c>
      <c r="X92">
        <v>84.5</v>
      </c>
      <c r="Y92" t="s">
        <v>84</v>
      </c>
      <c r="Z92" t="s">
        <v>59</v>
      </c>
      <c r="AA92">
        <v>100</v>
      </c>
      <c r="AB92">
        <v>0</v>
      </c>
      <c r="AC92">
        <v>27498.797999999999</v>
      </c>
      <c r="AD92">
        <v>481738.20199999999</v>
      </c>
      <c r="AE92">
        <v>0</v>
      </c>
      <c r="AF92">
        <v>0</v>
      </c>
      <c r="AG92" t="s">
        <v>412</v>
      </c>
    </row>
    <row r="93" spans="1:33" ht="15" x14ac:dyDescent="0.2">
      <c r="A93" t="s">
        <v>60</v>
      </c>
      <c r="B93" t="s">
        <v>60</v>
      </c>
      <c r="C93" t="s">
        <v>131</v>
      </c>
      <c r="D93" t="s">
        <v>414</v>
      </c>
      <c r="E93" t="s">
        <v>132</v>
      </c>
      <c r="F93" t="s">
        <v>64</v>
      </c>
      <c r="G93" t="s">
        <v>415</v>
      </c>
      <c r="H93" t="s">
        <v>60</v>
      </c>
      <c r="J93" t="s">
        <v>416</v>
      </c>
      <c r="K93">
        <v>1</v>
      </c>
      <c r="L93">
        <v>0</v>
      </c>
      <c r="M93">
        <v>0</v>
      </c>
      <c r="N93">
        <v>0</v>
      </c>
      <c r="O93" t="s">
        <v>67</v>
      </c>
      <c r="P93" s="10">
        <v>25000</v>
      </c>
      <c r="Q93" s="10">
        <v>25000</v>
      </c>
      <c r="R93" s="10">
        <v>500</v>
      </c>
      <c r="S93" s="10">
        <v>25500</v>
      </c>
      <c r="T93" t="s">
        <v>57</v>
      </c>
      <c r="U93" t="s">
        <v>58</v>
      </c>
      <c r="V93">
        <v>84</v>
      </c>
      <c r="W93">
        <v>85</v>
      </c>
      <c r="X93">
        <v>84.5</v>
      </c>
      <c r="Y93" t="s">
        <v>68</v>
      </c>
      <c r="Z93" t="s">
        <v>59</v>
      </c>
      <c r="AA93">
        <v>0</v>
      </c>
      <c r="AB93">
        <v>100</v>
      </c>
      <c r="AC93">
        <v>25000</v>
      </c>
      <c r="AD93">
        <v>0</v>
      </c>
      <c r="AE93">
        <v>0</v>
      </c>
      <c r="AF93">
        <v>0</v>
      </c>
      <c r="AG93" t="s">
        <v>415</v>
      </c>
    </row>
    <row r="94" spans="1:33" ht="15" x14ac:dyDescent="0.2">
      <c r="A94" t="s">
        <v>148</v>
      </c>
      <c r="B94" t="s">
        <v>148</v>
      </c>
      <c r="C94" t="s">
        <v>417</v>
      </c>
      <c r="D94" t="s">
        <v>418</v>
      </c>
      <c r="E94" t="s">
        <v>419</v>
      </c>
      <c r="F94" t="s">
        <v>52</v>
      </c>
      <c r="G94" t="s">
        <v>420</v>
      </c>
      <c r="H94" t="s">
        <v>148</v>
      </c>
      <c r="J94" t="s">
        <v>421</v>
      </c>
      <c r="K94">
        <v>0</v>
      </c>
      <c r="L94">
        <v>0.65</v>
      </c>
      <c r="M94">
        <v>0</v>
      </c>
      <c r="N94">
        <v>0.35</v>
      </c>
      <c r="O94" t="s">
        <v>56</v>
      </c>
      <c r="P94" s="10">
        <v>109771.5</v>
      </c>
      <c r="Q94" s="10">
        <v>104771.5</v>
      </c>
      <c r="R94" s="10">
        <v>2095.4299999999998</v>
      </c>
      <c r="S94" s="10">
        <v>106866.93</v>
      </c>
      <c r="T94" t="s">
        <v>57</v>
      </c>
      <c r="U94" t="s">
        <v>58</v>
      </c>
      <c r="V94">
        <v>85</v>
      </c>
      <c r="W94">
        <v>84</v>
      </c>
      <c r="X94">
        <v>84.5</v>
      </c>
      <c r="Y94" t="s">
        <v>68</v>
      </c>
      <c r="Z94" t="s">
        <v>59</v>
      </c>
      <c r="AA94">
        <v>0</v>
      </c>
      <c r="AB94">
        <v>100</v>
      </c>
      <c r="AC94">
        <v>0</v>
      </c>
      <c r="AD94">
        <v>71351.475000000006</v>
      </c>
      <c r="AE94">
        <v>0</v>
      </c>
      <c r="AF94">
        <v>38420.025000000001</v>
      </c>
      <c r="AG94" t="s">
        <v>420</v>
      </c>
    </row>
    <row r="95" spans="1:33" ht="15" x14ac:dyDescent="0.2">
      <c r="A95" t="s">
        <v>74</v>
      </c>
      <c r="B95" t="s">
        <v>75</v>
      </c>
      <c r="C95" t="s">
        <v>350</v>
      </c>
      <c r="D95" t="s">
        <v>351</v>
      </c>
      <c r="E95" t="s">
        <v>352</v>
      </c>
      <c r="F95" t="s">
        <v>64</v>
      </c>
      <c r="G95" t="s">
        <v>422</v>
      </c>
      <c r="H95" t="s">
        <v>74</v>
      </c>
      <c r="J95" t="s">
        <v>423</v>
      </c>
      <c r="K95">
        <v>0.18099999999999999</v>
      </c>
      <c r="L95">
        <v>0.183</v>
      </c>
      <c r="M95">
        <v>0.20399999999999999</v>
      </c>
      <c r="N95">
        <v>0.432</v>
      </c>
      <c r="O95" t="s">
        <v>114</v>
      </c>
      <c r="P95" s="10">
        <v>713971</v>
      </c>
      <c r="Q95" s="10">
        <v>713971</v>
      </c>
      <c r="R95" s="10">
        <v>14279</v>
      </c>
      <c r="S95" s="10">
        <v>728250</v>
      </c>
      <c r="T95" t="s">
        <v>57</v>
      </c>
      <c r="U95" t="s">
        <v>58</v>
      </c>
      <c r="V95">
        <v>88</v>
      </c>
      <c r="W95">
        <v>80</v>
      </c>
      <c r="X95">
        <v>84</v>
      </c>
      <c r="Y95" t="s">
        <v>68</v>
      </c>
      <c r="Z95" t="s">
        <v>59</v>
      </c>
      <c r="AA95">
        <v>0</v>
      </c>
      <c r="AB95">
        <v>100</v>
      </c>
      <c r="AC95">
        <v>129228.751</v>
      </c>
      <c r="AD95">
        <v>130656.693</v>
      </c>
      <c r="AE95">
        <v>145650.084</v>
      </c>
      <c r="AF95">
        <v>308435.47200000001</v>
      </c>
      <c r="AG95" t="s">
        <v>422</v>
      </c>
    </row>
    <row r="96" spans="1:33" ht="15" x14ac:dyDescent="0.2">
      <c r="A96" t="s">
        <v>74</v>
      </c>
      <c r="B96" t="s">
        <v>93</v>
      </c>
      <c r="C96" t="s">
        <v>424</v>
      </c>
      <c r="D96" t="s">
        <v>425</v>
      </c>
      <c r="E96" t="s">
        <v>426</v>
      </c>
      <c r="F96" t="s">
        <v>64</v>
      </c>
      <c r="G96" t="s">
        <v>427</v>
      </c>
      <c r="H96" t="s">
        <v>74</v>
      </c>
      <c r="J96" t="s">
        <v>428</v>
      </c>
      <c r="K96">
        <v>0.15</v>
      </c>
      <c r="L96">
        <v>0.21</v>
      </c>
      <c r="M96">
        <v>0.08</v>
      </c>
      <c r="N96">
        <v>0.56000000000000005</v>
      </c>
      <c r="O96" t="s">
        <v>114</v>
      </c>
      <c r="P96" s="10">
        <v>1524917</v>
      </c>
      <c r="Q96" s="10">
        <v>1475493</v>
      </c>
      <c r="R96" s="10">
        <v>14000</v>
      </c>
      <c r="S96" s="10">
        <v>1489493</v>
      </c>
      <c r="T96" t="s">
        <v>59</v>
      </c>
      <c r="U96" t="s">
        <v>58</v>
      </c>
      <c r="V96">
        <v>88</v>
      </c>
      <c r="W96">
        <v>80</v>
      </c>
      <c r="X96">
        <v>84</v>
      </c>
      <c r="Y96" t="s">
        <v>84</v>
      </c>
      <c r="Z96" t="s">
        <v>59</v>
      </c>
      <c r="AA96">
        <v>100</v>
      </c>
      <c r="AB96">
        <v>0</v>
      </c>
      <c r="AC96">
        <v>228737.55</v>
      </c>
      <c r="AD96">
        <v>320232.57</v>
      </c>
      <c r="AE96">
        <v>121993.36</v>
      </c>
      <c r="AF96">
        <v>853953.52</v>
      </c>
      <c r="AG96" t="s">
        <v>427</v>
      </c>
    </row>
    <row r="97" spans="1:33" ht="15" x14ac:dyDescent="0.2">
      <c r="A97" t="s">
        <v>74</v>
      </c>
      <c r="B97" t="s">
        <v>102</v>
      </c>
      <c r="C97" t="s">
        <v>103</v>
      </c>
      <c r="D97" t="s">
        <v>429</v>
      </c>
      <c r="E97" t="s">
        <v>104</v>
      </c>
      <c r="F97" t="s">
        <v>64</v>
      </c>
      <c r="G97" t="s">
        <v>430</v>
      </c>
      <c r="H97" t="s">
        <v>74</v>
      </c>
      <c r="J97" t="s">
        <v>431</v>
      </c>
      <c r="K97">
        <v>0.1</v>
      </c>
      <c r="L97">
        <v>0.15</v>
      </c>
      <c r="M97">
        <v>0.1</v>
      </c>
      <c r="N97">
        <v>0.65</v>
      </c>
      <c r="O97" t="s">
        <v>114</v>
      </c>
      <c r="P97" s="10">
        <v>649369.76</v>
      </c>
      <c r="Q97" s="10">
        <v>649369.76</v>
      </c>
      <c r="R97" s="10">
        <v>12987.4</v>
      </c>
      <c r="S97" s="10">
        <v>662357.16</v>
      </c>
      <c r="T97" t="s">
        <v>59</v>
      </c>
      <c r="U97" t="s">
        <v>58</v>
      </c>
      <c r="V97">
        <v>84</v>
      </c>
      <c r="W97">
        <v>84</v>
      </c>
      <c r="X97">
        <v>84</v>
      </c>
      <c r="Y97" t="s">
        <v>84</v>
      </c>
      <c r="Z97" t="s">
        <v>59</v>
      </c>
      <c r="AA97">
        <v>51</v>
      </c>
      <c r="AB97">
        <v>49</v>
      </c>
      <c r="AC97">
        <v>64936.976000000002</v>
      </c>
      <c r="AD97">
        <v>97405.464000000007</v>
      </c>
      <c r="AE97">
        <v>64936.976000000002</v>
      </c>
      <c r="AF97">
        <v>422090.34399999998</v>
      </c>
      <c r="AG97" t="s">
        <v>430</v>
      </c>
    </row>
    <row r="98" spans="1:33" ht="15" x14ac:dyDescent="0.2">
      <c r="A98" t="s">
        <v>74</v>
      </c>
      <c r="B98" t="s">
        <v>102</v>
      </c>
      <c r="C98" t="s">
        <v>103</v>
      </c>
      <c r="D98" t="s">
        <v>429</v>
      </c>
      <c r="E98" t="s">
        <v>104</v>
      </c>
      <c r="F98" t="s">
        <v>64</v>
      </c>
      <c r="G98" t="s">
        <v>432</v>
      </c>
      <c r="H98" t="s">
        <v>74</v>
      </c>
      <c r="J98" t="s">
        <v>433</v>
      </c>
      <c r="K98">
        <v>0.05</v>
      </c>
      <c r="L98">
        <v>0.15</v>
      </c>
      <c r="M98">
        <v>0.2</v>
      </c>
      <c r="N98">
        <v>0.6</v>
      </c>
      <c r="O98" t="s">
        <v>114</v>
      </c>
      <c r="P98" s="10">
        <v>500939</v>
      </c>
      <c r="Q98" s="10">
        <v>500939</v>
      </c>
      <c r="R98" s="10">
        <v>10018.780000000001</v>
      </c>
      <c r="S98" s="10">
        <v>510957.78</v>
      </c>
      <c r="T98" t="s">
        <v>59</v>
      </c>
      <c r="U98" t="s">
        <v>58</v>
      </c>
      <c r="V98">
        <v>84</v>
      </c>
      <c r="W98">
        <v>84</v>
      </c>
      <c r="X98">
        <v>84</v>
      </c>
      <c r="Y98" t="s">
        <v>84</v>
      </c>
      <c r="Z98" t="s">
        <v>59</v>
      </c>
      <c r="AA98">
        <v>60</v>
      </c>
      <c r="AB98">
        <v>40</v>
      </c>
      <c r="AC98">
        <v>25046.95</v>
      </c>
      <c r="AD98">
        <v>75140.850000000006</v>
      </c>
      <c r="AE98">
        <v>100187.8</v>
      </c>
      <c r="AF98">
        <v>300563.40000000002</v>
      </c>
      <c r="AG98" t="s">
        <v>432</v>
      </c>
    </row>
    <row r="99" spans="1:33" ht="15" x14ac:dyDescent="0.2">
      <c r="A99" t="s">
        <v>74</v>
      </c>
      <c r="B99" t="s">
        <v>102</v>
      </c>
      <c r="C99" t="s">
        <v>103</v>
      </c>
      <c r="D99" t="s">
        <v>429</v>
      </c>
      <c r="E99" t="s">
        <v>104</v>
      </c>
      <c r="F99" t="s">
        <v>64</v>
      </c>
      <c r="G99" t="s">
        <v>434</v>
      </c>
      <c r="H99" t="s">
        <v>74</v>
      </c>
      <c r="J99" t="s">
        <v>435</v>
      </c>
      <c r="K99">
        <v>0</v>
      </c>
      <c r="L99">
        <v>0</v>
      </c>
      <c r="M99">
        <v>0</v>
      </c>
      <c r="N99">
        <v>1</v>
      </c>
      <c r="O99" t="s">
        <v>114</v>
      </c>
      <c r="P99" s="10">
        <v>503318.58</v>
      </c>
      <c r="Q99" s="10">
        <v>503318.58</v>
      </c>
      <c r="R99" s="10">
        <v>10066.370000000001</v>
      </c>
      <c r="S99" s="10">
        <v>513384.95</v>
      </c>
      <c r="T99" t="s">
        <v>59</v>
      </c>
      <c r="U99" t="s">
        <v>58</v>
      </c>
      <c r="V99">
        <v>88</v>
      </c>
      <c r="W99">
        <v>80</v>
      </c>
      <c r="X99">
        <v>84</v>
      </c>
      <c r="Y99" t="s">
        <v>84</v>
      </c>
      <c r="Z99" t="s">
        <v>59</v>
      </c>
      <c r="AA99">
        <v>51.17</v>
      </c>
      <c r="AB99">
        <v>48.83</v>
      </c>
      <c r="AC99">
        <v>0</v>
      </c>
      <c r="AD99">
        <v>0</v>
      </c>
      <c r="AE99">
        <v>0</v>
      </c>
      <c r="AF99">
        <v>503318.58</v>
      </c>
      <c r="AG99" t="s">
        <v>434</v>
      </c>
    </row>
    <row r="100" spans="1:33" ht="15" x14ac:dyDescent="0.2">
      <c r="A100" t="s">
        <v>74</v>
      </c>
      <c r="B100" t="s">
        <v>102</v>
      </c>
      <c r="C100" t="s">
        <v>103</v>
      </c>
      <c r="D100" t="s">
        <v>429</v>
      </c>
      <c r="E100" t="s">
        <v>104</v>
      </c>
      <c r="F100" t="s">
        <v>64</v>
      </c>
      <c r="G100" t="s">
        <v>436</v>
      </c>
      <c r="H100" t="s">
        <v>74</v>
      </c>
      <c r="J100" t="s">
        <v>437</v>
      </c>
      <c r="K100">
        <v>0</v>
      </c>
      <c r="L100">
        <v>0.22600000000000001</v>
      </c>
      <c r="M100">
        <v>0.13200000000000001</v>
      </c>
      <c r="N100">
        <v>0.64200000000000002</v>
      </c>
      <c r="O100" t="s">
        <v>114</v>
      </c>
      <c r="P100" s="10">
        <v>1050000</v>
      </c>
      <c r="Q100" s="10">
        <v>1050000</v>
      </c>
      <c r="R100" s="10">
        <v>21000</v>
      </c>
      <c r="S100" s="10">
        <v>1071000</v>
      </c>
      <c r="T100" t="s">
        <v>59</v>
      </c>
      <c r="U100" t="s">
        <v>58</v>
      </c>
      <c r="V100">
        <v>88</v>
      </c>
      <c r="W100">
        <v>80</v>
      </c>
      <c r="X100">
        <v>84</v>
      </c>
      <c r="Y100" t="s">
        <v>84</v>
      </c>
      <c r="Z100" t="s">
        <v>59</v>
      </c>
      <c r="AA100">
        <v>54</v>
      </c>
      <c r="AB100">
        <v>46</v>
      </c>
      <c r="AC100">
        <v>0</v>
      </c>
      <c r="AD100">
        <v>237300</v>
      </c>
      <c r="AE100">
        <v>138600</v>
      </c>
      <c r="AF100">
        <v>674100</v>
      </c>
      <c r="AG100" t="s">
        <v>436</v>
      </c>
    </row>
    <row r="101" spans="1:33" ht="15" x14ac:dyDescent="0.2">
      <c r="A101" t="s">
        <v>74</v>
      </c>
      <c r="B101" t="s">
        <v>102</v>
      </c>
      <c r="C101" t="s">
        <v>103</v>
      </c>
      <c r="D101" t="s">
        <v>429</v>
      </c>
      <c r="E101" t="s">
        <v>104</v>
      </c>
      <c r="F101" t="s">
        <v>64</v>
      </c>
      <c r="G101" t="s">
        <v>438</v>
      </c>
      <c r="H101" t="s">
        <v>74</v>
      </c>
      <c r="J101" t="s">
        <v>439</v>
      </c>
      <c r="K101">
        <v>1</v>
      </c>
      <c r="L101">
        <v>0</v>
      </c>
      <c r="M101">
        <v>0</v>
      </c>
      <c r="N101">
        <v>0</v>
      </c>
      <c r="O101" t="s">
        <v>67</v>
      </c>
      <c r="P101" s="10">
        <v>250000</v>
      </c>
      <c r="Q101" s="10">
        <v>250000</v>
      </c>
      <c r="R101" s="10">
        <v>5000</v>
      </c>
      <c r="S101" s="10">
        <v>255000</v>
      </c>
      <c r="T101" t="s">
        <v>57</v>
      </c>
      <c r="U101" t="s">
        <v>58</v>
      </c>
      <c r="V101">
        <v>88</v>
      </c>
      <c r="W101">
        <v>80</v>
      </c>
      <c r="X101">
        <v>84</v>
      </c>
      <c r="Y101" t="s">
        <v>68</v>
      </c>
      <c r="Z101" t="s">
        <v>59</v>
      </c>
      <c r="AA101">
        <v>0</v>
      </c>
      <c r="AB101">
        <v>100</v>
      </c>
      <c r="AC101">
        <v>250000</v>
      </c>
      <c r="AD101">
        <v>0</v>
      </c>
      <c r="AE101">
        <v>0</v>
      </c>
      <c r="AF101">
        <v>0</v>
      </c>
      <c r="AG101" t="s">
        <v>438</v>
      </c>
    </row>
    <row r="102" spans="1:33" ht="15" x14ac:dyDescent="0.2">
      <c r="A102" t="s">
        <v>74</v>
      </c>
      <c r="B102" t="s">
        <v>75</v>
      </c>
      <c r="C102" t="s">
        <v>388</v>
      </c>
      <c r="D102" t="s">
        <v>389</v>
      </c>
      <c r="E102" t="s">
        <v>390</v>
      </c>
      <c r="F102" t="s">
        <v>52</v>
      </c>
      <c r="G102" t="s">
        <v>440</v>
      </c>
      <c r="H102" t="s">
        <v>74</v>
      </c>
      <c r="J102" t="s">
        <v>441</v>
      </c>
      <c r="K102">
        <v>0.26</v>
      </c>
      <c r="L102">
        <v>0.307</v>
      </c>
      <c r="M102">
        <v>0.19700000000000001</v>
      </c>
      <c r="N102">
        <v>0.23599999999999999</v>
      </c>
      <c r="O102" t="s">
        <v>56</v>
      </c>
      <c r="P102" s="10">
        <v>636173.86</v>
      </c>
      <c r="Q102" s="10">
        <v>636173</v>
      </c>
      <c r="R102" s="10">
        <v>12723</v>
      </c>
      <c r="S102" s="10">
        <v>648896</v>
      </c>
      <c r="T102" t="s">
        <v>59</v>
      </c>
      <c r="U102" t="s">
        <v>58</v>
      </c>
      <c r="V102">
        <v>84</v>
      </c>
      <c r="W102">
        <v>84</v>
      </c>
      <c r="X102">
        <v>84</v>
      </c>
      <c r="Y102" t="s">
        <v>84</v>
      </c>
      <c r="Z102" t="s">
        <v>59</v>
      </c>
      <c r="AA102">
        <v>100</v>
      </c>
      <c r="AB102">
        <v>0</v>
      </c>
      <c r="AC102">
        <v>165405.20360000001</v>
      </c>
      <c r="AD102">
        <v>195305.37502000001</v>
      </c>
      <c r="AE102">
        <v>125326.25042</v>
      </c>
      <c r="AF102">
        <v>150137.03096</v>
      </c>
      <c r="AG102" t="s">
        <v>440</v>
      </c>
    </row>
    <row r="103" spans="1:33" ht="15" x14ac:dyDescent="0.2">
      <c r="A103" t="s">
        <v>74</v>
      </c>
      <c r="B103" t="s">
        <v>75</v>
      </c>
      <c r="C103" t="s">
        <v>388</v>
      </c>
      <c r="D103" t="s">
        <v>389</v>
      </c>
      <c r="E103" t="s">
        <v>390</v>
      </c>
      <c r="F103" t="s">
        <v>64</v>
      </c>
      <c r="G103" t="s">
        <v>442</v>
      </c>
      <c r="H103" t="s">
        <v>74</v>
      </c>
      <c r="J103" t="s">
        <v>443</v>
      </c>
      <c r="K103">
        <v>0</v>
      </c>
      <c r="L103">
        <v>0</v>
      </c>
      <c r="M103">
        <v>0</v>
      </c>
      <c r="N103">
        <v>1</v>
      </c>
      <c r="O103" t="s">
        <v>114</v>
      </c>
      <c r="P103" s="10">
        <v>529287</v>
      </c>
      <c r="Q103" s="10">
        <v>529287</v>
      </c>
      <c r="R103" s="10">
        <v>10585</v>
      </c>
      <c r="S103" s="10">
        <v>539872</v>
      </c>
      <c r="T103" t="s">
        <v>57</v>
      </c>
      <c r="U103" t="s">
        <v>58</v>
      </c>
      <c r="V103">
        <v>84</v>
      </c>
      <c r="W103">
        <v>84</v>
      </c>
      <c r="X103">
        <v>84</v>
      </c>
      <c r="Y103" t="s">
        <v>68</v>
      </c>
      <c r="Z103" t="s">
        <v>59</v>
      </c>
      <c r="AA103">
        <v>50</v>
      </c>
      <c r="AB103">
        <v>50</v>
      </c>
      <c r="AC103">
        <v>0</v>
      </c>
      <c r="AD103">
        <v>0</v>
      </c>
      <c r="AE103">
        <v>0</v>
      </c>
      <c r="AF103">
        <v>529287</v>
      </c>
      <c r="AG103" t="s">
        <v>442</v>
      </c>
    </row>
    <row r="104" spans="1:33" ht="15" x14ac:dyDescent="0.2">
      <c r="A104" t="s">
        <v>74</v>
      </c>
      <c r="B104" t="s">
        <v>108</v>
      </c>
      <c r="C104" t="s">
        <v>153</v>
      </c>
      <c r="D104" t="s">
        <v>444</v>
      </c>
      <c r="E104" t="s">
        <v>154</v>
      </c>
      <c r="F104" t="s">
        <v>64</v>
      </c>
      <c r="G104" t="s">
        <v>445</v>
      </c>
      <c r="H104" t="s">
        <v>74</v>
      </c>
      <c r="J104" t="s">
        <v>446</v>
      </c>
      <c r="K104">
        <v>0</v>
      </c>
      <c r="L104">
        <v>0</v>
      </c>
      <c r="M104">
        <v>0.5</v>
      </c>
      <c r="N104">
        <v>0.5</v>
      </c>
      <c r="O104" t="s">
        <v>107</v>
      </c>
      <c r="P104" s="10">
        <v>741825</v>
      </c>
      <c r="Q104" s="10">
        <v>741725</v>
      </c>
      <c r="R104" s="10">
        <v>14835</v>
      </c>
      <c r="S104" s="10">
        <v>756560</v>
      </c>
      <c r="T104" t="s">
        <v>59</v>
      </c>
      <c r="U104" t="s">
        <v>58</v>
      </c>
      <c r="V104">
        <v>76</v>
      </c>
      <c r="W104">
        <v>92</v>
      </c>
      <c r="X104">
        <v>84</v>
      </c>
      <c r="Y104" t="s">
        <v>254</v>
      </c>
      <c r="Z104" t="s">
        <v>59</v>
      </c>
      <c r="AA104">
        <v>100</v>
      </c>
      <c r="AB104">
        <v>0</v>
      </c>
      <c r="AC104">
        <v>0</v>
      </c>
      <c r="AD104">
        <v>0</v>
      </c>
      <c r="AE104">
        <v>370912.5</v>
      </c>
      <c r="AF104">
        <v>370912.5</v>
      </c>
      <c r="AG104" t="s">
        <v>445</v>
      </c>
    </row>
    <row r="105" spans="1:33" ht="15" x14ac:dyDescent="0.2">
      <c r="A105" t="s">
        <v>74</v>
      </c>
      <c r="B105" t="s">
        <v>157</v>
      </c>
      <c r="C105" t="s">
        <v>158</v>
      </c>
      <c r="D105" t="s">
        <v>447</v>
      </c>
      <c r="E105" t="s">
        <v>159</v>
      </c>
      <c r="F105" t="s">
        <v>64</v>
      </c>
      <c r="G105" t="s">
        <v>448</v>
      </c>
      <c r="H105" t="s">
        <v>74</v>
      </c>
      <c r="J105" t="s">
        <v>449</v>
      </c>
      <c r="K105">
        <v>0.3</v>
      </c>
      <c r="L105">
        <v>0</v>
      </c>
      <c r="M105">
        <v>0.3</v>
      </c>
      <c r="N105">
        <v>0.4</v>
      </c>
      <c r="O105" t="s">
        <v>114</v>
      </c>
      <c r="P105" s="10">
        <v>732473</v>
      </c>
      <c r="Q105" s="10">
        <v>732473</v>
      </c>
      <c r="R105" s="10">
        <v>14649.46</v>
      </c>
      <c r="S105" s="10">
        <v>747122.46</v>
      </c>
      <c r="T105" t="s">
        <v>59</v>
      </c>
      <c r="U105" t="s">
        <v>58</v>
      </c>
      <c r="V105">
        <v>76</v>
      </c>
      <c r="W105">
        <v>92</v>
      </c>
      <c r="X105">
        <v>84</v>
      </c>
      <c r="Y105" t="s">
        <v>254</v>
      </c>
      <c r="Z105" t="s">
        <v>59</v>
      </c>
      <c r="AA105">
        <v>100</v>
      </c>
      <c r="AB105">
        <v>0</v>
      </c>
      <c r="AC105">
        <v>219741.9</v>
      </c>
      <c r="AD105">
        <v>0</v>
      </c>
      <c r="AE105">
        <v>219741.9</v>
      </c>
      <c r="AF105">
        <v>292989.2</v>
      </c>
      <c r="AG105" t="s">
        <v>448</v>
      </c>
    </row>
    <row r="106" spans="1:33" ht="15" x14ac:dyDescent="0.2">
      <c r="A106" t="s">
        <v>74</v>
      </c>
      <c r="B106" t="s">
        <v>157</v>
      </c>
      <c r="C106" t="s">
        <v>158</v>
      </c>
      <c r="D106" t="s">
        <v>447</v>
      </c>
      <c r="E106" t="s">
        <v>159</v>
      </c>
      <c r="F106" t="s">
        <v>64</v>
      </c>
      <c r="G106" t="s">
        <v>450</v>
      </c>
      <c r="H106" t="s">
        <v>74</v>
      </c>
      <c r="J106" t="s">
        <v>451</v>
      </c>
      <c r="K106">
        <v>0.98</v>
      </c>
      <c r="L106">
        <v>0</v>
      </c>
      <c r="M106">
        <v>0.02</v>
      </c>
      <c r="N106">
        <v>0</v>
      </c>
      <c r="O106" t="s">
        <v>67</v>
      </c>
      <c r="P106" s="10">
        <v>550000</v>
      </c>
      <c r="Q106" s="10">
        <v>550000</v>
      </c>
      <c r="R106" s="10">
        <v>8250</v>
      </c>
      <c r="S106" s="10">
        <v>558250</v>
      </c>
      <c r="T106" t="s">
        <v>59</v>
      </c>
      <c r="U106" t="s">
        <v>58</v>
      </c>
      <c r="V106">
        <v>80</v>
      </c>
      <c r="W106">
        <v>88</v>
      </c>
      <c r="X106">
        <v>84</v>
      </c>
      <c r="Y106" t="s">
        <v>84</v>
      </c>
      <c r="Z106" t="s">
        <v>59</v>
      </c>
      <c r="AA106">
        <v>100</v>
      </c>
      <c r="AB106">
        <v>0</v>
      </c>
      <c r="AC106">
        <v>539000</v>
      </c>
      <c r="AD106">
        <v>0</v>
      </c>
      <c r="AE106">
        <v>11000</v>
      </c>
      <c r="AF106">
        <v>0</v>
      </c>
      <c r="AG106" t="s">
        <v>450</v>
      </c>
    </row>
    <row r="107" spans="1:33" ht="15" x14ac:dyDescent="0.2">
      <c r="A107" t="s">
        <v>74</v>
      </c>
      <c r="B107" t="s">
        <v>360</v>
      </c>
      <c r="C107" t="s">
        <v>361</v>
      </c>
      <c r="D107" t="s">
        <v>362</v>
      </c>
      <c r="E107" t="s">
        <v>363</v>
      </c>
      <c r="F107" t="s">
        <v>52</v>
      </c>
      <c r="G107" t="s">
        <v>452</v>
      </c>
      <c r="H107" t="s">
        <v>74</v>
      </c>
      <c r="J107" t="s">
        <v>453</v>
      </c>
      <c r="K107">
        <v>0</v>
      </c>
      <c r="L107">
        <v>1</v>
      </c>
      <c r="M107">
        <v>0</v>
      </c>
      <c r="N107">
        <v>0</v>
      </c>
      <c r="O107" t="s">
        <v>56</v>
      </c>
      <c r="P107" s="10">
        <v>500000</v>
      </c>
      <c r="Q107" s="10">
        <v>500000</v>
      </c>
      <c r="R107" s="10">
        <v>10000</v>
      </c>
      <c r="S107" s="10">
        <v>510000</v>
      </c>
      <c r="T107" t="s">
        <v>57</v>
      </c>
      <c r="U107" t="s">
        <v>58</v>
      </c>
      <c r="V107">
        <v>80</v>
      </c>
      <c r="W107">
        <v>88</v>
      </c>
      <c r="X107">
        <v>84</v>
      </c>
      <c r="Y107" t="s">
        <v>68</v>
      </c>
      <c r="Z107" t="s">
        <v>59</v>
      </c>
      <c r="AA107">
        <v>0</v>
      </c>
      <c r="AB107">
        <v>100</v>
      </c>
      <c r="AC107">
        <v>0</v>
      </c>
      <c r="AD107">
        <v>500000</v>
      </c>
      <c r="AE107">
        <v>0</v>
      </c>
      <c r="AF107">
        <v>0</v>
      </c>
      <c r="AG107" t="s">
        <v>452</v>
      </c>
    </row>
    <row r="108" spans="1:33" ht="15" x14ac:dyDescent="0.2">
      <c r="A108" t="s">
        <v>74</v>
      </c>
      <c r="B108" t="s">
        <v>139</v>
      </c>
      <c r="C108" t="s">
        <v>140</v>
      </c>
      <c r="D108" t="s">
        <v>454</v>
      </c>
      <c r="E108" t="s">
        <v>141</v>
      </c>
      <c r="F108" t="s">
        <v>64</v>
      </c>
      <c r="G108" t="s">
        <v>455</v>
      </c>
      <c r="H108" t="s">
        <v>74</v>
      </c>
      <c r="J108" t="s">
        <v>456</v>
      </c>
      <c r="K108">
        <v>0.3</v>
      </c>
      <c r="L108">
        <v>0.2</v>
      </c>
      <c r="M108">
        <v>0.5</v>
      </c>
      <c r="N108">
        <v>0</v>
      </c>
      <c r="O108" t="s">
        <v>120</v>
      </c>
      <c r="P108" s="10">
        <v>887690</v>
      </c>
      <c r="Q108" s="10">
        <v>887970</v>
      </c>
      <c r="R108" s="10">
        <v>17753.8</v>
      </c>
      <c r="S108" s="10">
        <v>905723.8</v>
      </c>
      <c r="T108" t="s">
        <v>59</v>
      </c>
      <c r="U108" t="s">
        <v>58</v>
      </c>
      <c r="V108">
        <v>84</v>
      </c>
      <c r="W108">
        <v>84</v>
      </c>
      <c r="X108">
        <v>84</v>
      </c>
      <c r="Y108" t="s">
        <v>84</v>
      </c>
      <c r="Z108" t="s">
        <v>59</v>
      </c>
      <c r="AA108">
        <v>100</v>
      </c>
      <c r="AB108">
        <v>0</v>
      </c>
      <c r="AC108">
        <v>266307</v>
      </c>
      <c r="AD108">
        <v>177538</v>
      </c>
      <c r="AE108">
        <v>443845</v>
      </c>
      <c r="AF108">
        <v>0</v>
      </c>
      <c r="AG108" t="s">
        <v>455</v>
      </c>
    </row>
    <row r="109" spans="1:33" ht="15" x14ac:dyDescent="0.2">
      <c r="A109" t="s">
        <v>74</v>
      </c>
      <c r="B109" t="s">
        <v>85</v>
      </c>
      <c r="C109" t="s">
        <v>263</v>
      </c>
      <c r="D109" t="s">
        <v>457</v>
      </c>
      <c r="E109" t="s">
        <v>264</v>
      </c>
      <c r="F109" t="s">
        <v>64</v>
      </c>
      <c r="G109" t="s">
        <v>458</v>
      </c>
      <c r="H109" t="s">
        <v>74</v>
      </c>
      <c r="J109" t="s">
        <v>459</v>
      </c>
      <c r="K109">
        <v>0</v>
      </c>
      <c r="L109">
        <v>0</v>
      </c>
      <c r="M109">
        <v>0.5</v>
      </c>
      <c r="N109">
        <v>0.5</v>
      </c>
      <c r="O109" t="s">
        <v>107</v>
      </c>
      <c r="P109" s="10">
        <v>741725</v>
      </c>
      <c r="Q109" s="10">
        <v>741725</v>
      </c>
      <c r="R109" s="10">
        <v>14834.5</v>
      </c>
      <c r="S109" s="10">
        <v>756559.5</v>
      </c>
      <c r="T109" t="s">
        <v>59</v>
      </c>
      <c r="U109" t="s">
        <v>58</v>
      </c>
      <c r="V109">
        <v>76</v>
      </c>
      <c r="W109">
        <v>92</v>
      </c>
      <c r="X109">
        <v>84</v>
      </c>
      <c r="Y109" t="s">
        <v>254</v>
      </c>
      <c r="Z109" t="s">
        <v>59</v>
      </c>
      <c r="AA109">
        <v>100</v>
      </c>
      <c r="AB109">
        <v>0</v>
      </c>
      <c r="AC109">
        <v>0</v>
      </c>
      <c r="AD109">
        <v>0</v>
      </c>
      <c r="AE109">
        <v>370862.5</v>
      </c>
      <c r="AF109">
        <v>370862.5</v>
      </c>
      <c r="AG109" t="s">
        <v>458</v>
      </c>
    </row>
    <row r="110" spans="1:33" ht="15" x14ac:dyDescent="0.2">
      <c r="A110" t="s">
        <v>74</v>
      </c>
      <c r="B110" t="s">
        <v>219</v>
      </c>
      <c r="C110" t="s">
        <v>460</v>
      </c>
      <c r="D110" t="s">
        <v>461</v>
      </c>
      <c r="E110" t="s">
        <v>462</v>
      </c>
      <c r="F110" t="s">
        <v>64</v>
      </c>
      <c r="G110" t="s">
        <v>463</v>
      </c>
      <c r="H110" t="s">
        <v>74</v>
      </c>
      <c r="J110" t="s">
        <v>464</v>
      </c>
      <c r="K110">
        <v>0</v>
      </c>
      <c r="L110">
        <v>0.45</v>
      </c>
      <c r="M110">
        <v>0.55000000000000004</v>
      </c>
      <c r="N110">
        <v>0</v>
      </c>
      <c r="O110" t="s">
        <v>120</v>
      </c>
      <c r="P110" s="10">
        <v>195250</v>
      </c>
      <c r="Q110" s="10">
        <v>195250</v>
      </c>
      <c r="R110" s="10">
        <v>3900</v>
      </c>
      <c r="S110" s="10">
        <v>199150</v>
      </c>
      <c r="T110" t="s">
        <v>57</v>
      </c>
      <c r="U110" t="s">
        <v>58</v>
      </c>
      <c r="V110">
        <v>84</v>
      </c>
      <c r="W110">
        <v>84</v>
      </c>
      <c r="X110">
        <v>84</v>
      </c>
      <c r="Y110" t="s">
        <v>68</v>
      </c>
      <c r="Z110" t="s">
        <v>59</v>
      </c>
      <c r="AA110">
        <v>0</v>
      </c>
      <c r="AB110">
        <v>100</v>
      </c>
      <c r="AC110">
        <v>0</v>
      </c>
      <c r="AD110">
        <v>87862.5</v>
      </c>
      <c r="AE110">
        <v>107387.5</v>
      </c>
      <c r="AF110">
        <v>0</v>
      </c>
      <c r="AG110" t="s">
        <v>463</v>
      </c>
    </row>
    <row r="111" spans="1:33" ht="15" x14ac:dyDescent="0.2">
      <c r="A111" t="s">
        <v>74</v>
      </c>
      <c r="B111" t="s">
        <v>139</v>
      </c>
      <c r="C111" t="s">
        <v>465</v>
      </c>
      <c r="D111" t="s">
        <v>466</v>
      </c>
      <c r="E111" t="s">
        <v>467</v>
      </c>
      <c r="F111" t="s">
        <v>52</v>
      </c>
      <c r="G111" t="s">
        <v>468</v>
      </c>
      <c r="H111" t="s">
        <v>74</v>
      </c>
      <c r="J111" t="s">
        <v>469</v>
      </c>
      <c r="K111">
        <v>0</v>
      </c>
      <c r="L111">
        <v>1</v>
      </c>
      <c r="M111">
        <v>0</v>
      </c>
      <c r="N111">
        <v>0</v>
      </c>
      <c r="O111" t="s">
        <v>56</v>
      </c>
      <c r="P111" s="10">
        <v>105400</v>
      </c>
      <c r="Q111" s="10">
        <v>105400</v>
      </c>
      <c r="R111" s="10">
        <v>2108</v>
      </c>
      <c r="S111" s="10">
        <v>107508</v>
      </c>
      <c r="T111" t="s">
        <v>57</v>
      </c>
      <c r="U111" t="s">
        <v>58</v>
      </c>
      <c r="V111">
        <v>80</v>
      </c>
      <c r="W111">
        <v>88</v>
      </c>
      <c r="X111">
        <v>84</v>
      </c>
      <c r="Y111" t="s">
        <v>68</v>
      </c>
      <c r="Z111" t="s">
        <v>59</v>
      </c>
      <c r="AA111">
        <v>35</v>
      </c>
      <c r="AB111">
        <v>65</v>
      </c>
      <c r="AC111">
        <v>0</v>
      </c>
      <c r="AD111">
        <v>105400</v>
      </c>
      <c r="AE111">
        <v>0</v>
      </c>
      <c r="AF111">
        <v>0</v>
      </c>
      <c r="AG111" t="s">
        <v>468</v>
      </c>
    </row>
    <row r="112" spans="1:33" ht="15" x14ac:dyDescent="0.2">
      <c r="A112" t="s">
        <v>74</v>
      </c>
      <c r="B112" t="s">
        <v>93</v>
      </c>
      <c r="C112" t="s">
        <v>94</v>
      </c>
      <c r="D112" t="s">
        <v>470</v>
      </c>
      <c r="E112" t="s">
        <v>95</v>
      </c>
      <c r="F112" t="s">
        <v>64</v>
      </c>
      <c r="G112" t="s">
        <v>471</v>
      </c>
      <c r="H112" t="s">
        <v>74</v>
      </c>
      <c r="J112" t="s">
        <v>472</v>
      </c>
      <c r="K112">
        <v>0</v>
      </c>
      <c r="L112">
        <v>0.12</v>
      </c>
      <c r="M112">
        <v>0.08</v>
      </c>
      <c r="N112">
        <v>0.8</v>
      </c>
      <c r="O112" t="s">
        <v>114</v>
      </c>
      <c r="P112" s="10">
        <v>1000000</v>
      </c>
      <c r="Q112" s="10">
        <v>1000000</v>
      </c>
      <c r="R112" s="10">
        <v>20000</v>
      </c>
      <c r="S112" s="10">
        <v>1020000</v>
      </c>
      <c r="T112" t="s">
        <v>59</v>
      </c>
      <c r="U112" t="s">
        <v>58</v>
      </c>
      <c r="V112">
        <v>88</v>
      </c>
      <c r="W112">
        <v>80</v>
      </c>
      <c r="X112">
        <v>84</v>
      </c>
      <c r="Y112" t="s">
        <v>84</v>
      </c>
      <c r="Z112" t="s">
        <v>59</v>
      </c>
      <c r="AA112">
        <v>100</v>
      </c>
      <c r="AB112">
        <v>0</v>
      </c>
      <c r="AC112">
        <v>0</v>
      </c>
      <c r="AD112">
        <v>120000</v>
      </c>
      <c r="AE112">
        <v>80000</v>
      </c>
      <c r="AF112">
        <v>800000</v>
      </c>
      <c r="AG112" t="s">
        <v>471</v>
      </c>
    </row>
    <row r="113" spans="1:33" ht="15" x14ac:dyDescent="0.2">
      <c r="A113" t="s">
        <v>74</v>
      </c>
      <c r="B113" t="s">
        <v>139</v>
      </c>
      <c r="C113" t="s">
        <v>295</v>
      </c>
      <c r="D113" t="s">
        <v>473</v>
      </c>
      <c r="E113" t="s">
        <v>296</v>
      </c>
      <c r="F113" t="s">
        <v>64</v>
      </c>
      <c r="G113" t="s">
        <v>474</v>
      </c>
      <c r="H113" t="s">
        <v>74</v>
      </c>
      <c r="J113" t="s">
        <v>475</v>
      </c>
      <c r="K113">
        <v>0</v>
      </c>
      <c r="L113">
        <v>0.4</v>
      </c>
      <c r="M113">
        <v>0.6</v>
      </c>
      <c r="N113">
        <v>0</v>
      </c>
      <c r="O113" t="s">
        <v>120</v>
      </c>
      <c r="P113" s="10">
        <v>2000000</v>
      </c>
      <c r="Q113" s="10">
        <v>300000</v>
      </c>
      <c r="R113" s="10">
        <v>6000</v>
      </c>
      <c r="S113" s="10">
        <v>306000</v>
      </c>
      <c r="T113" t="s">
        <v>57</v>
      </c>
      <c r="U113" t="s">
        <v>58</v>
      </c>
      <c r="V113">
        <v>88</v>
      </c>
      <c r="W113">
        <v>80</v>
      </c>
      <c r="X113">
        <v>84</v>
      </c>
      <c r="Y113" t="s">
        <v>68</v>
      </c>
      <c r="Z113" t="s">
        <v>59</v>
      </c>
      <c r="AA113">
        <v>25</v>
      </c>
      <c r="AB113">
        <v>75</v>
      </c>
      <c r="AC113">
        <v>0</v>
      </c>
      <c r="AD113">
        <v>800000</v>
      </c>
      <c r="AE113">
        <v>1200000</v>
      </c>
      <c r="AF113">
        <v>0</v>
      </c>
      <c r="AG113" t="s">
        <v>474</v>
      </c>
    </row>
    <row r="114" spans="1:33" ht="15" x14ac:dyDescent="0.2">
      <c r="A114" t="s">
        <v>74</v>
      </c>
      <c r="B114" t="s">
        <v>93</v>
      </c>
      <c r="C114" t="s">
        <v>476</v>
      </c>
      <c r="D114" t="s">
        <v>477</v>
      </c>
      <c r="E114" t="s">
        <v>478</v>
      </c>
      <c r="F114" t="s">
        <v>64</v>
      </c>
      <c r="G114" t="s">
        <v>479</v>
      </c>
      <c r="H114" t="s">
        <v>74</v>
      </c>
      <c r="J114" t="s">
        <v>480</v>
      </c>
      <c r="K114">
        <v>0</v>
      </c>
      <c r="L114">
        <v>0</v>
      </c>
      <c r="M114">
        <v>0.28999999999999998</v>
      </c>
      <c r="N114">
        <v>0.7</v>
      </c>
      <c r="O114" t="s">
        <v>114</v>
      </c>
      <c r="P114" s="10">
        <v>433000</v>
      </c>
      <c r="Q114" s="10">
        <v>433510</v>
      </c>
      <c r="R114" s="10">
        <v>0</v>
      </c>
      <c r="S114" s="10">
        <v>433510</v>
      </c>
      <c r="T114" t="s">
        <v>59</v>
      </c>
      <c r="U114" t="s">
        <v>58</v>
      </c>
      <c r="V114">
        <v>84</v>
      </c>
      <c r="W114">
        <v>84</v>
      </c>
      <c r="X114">
        <v>84</v>
      </c>
      <c r="Y114" t="s">
        <v>84</v>
      </c>
      <c r="Z114" t="s">
        <v>59</v>
      </c>
      <c r="AA114">
        <v>100</v>
      </c>
      <c r="AB114">
        <v>0</v>
      </c>
      <c r="AC114">
        <v>0</v>
      </c>
      <c r="AD114">
        <v>0</v>
      </c>
      <c r="AE114">
        <v>125570</v>
      </c>
      <c r="AF114">
        <v>303100</v>
      </c>
      <c r="AG114" t="s">
        <v>479</v>
      </c>
    </row>
    <row r="115" spans="1:33" ht="15" x14ac:dyDescent="0.2">
      <c r="A115" t="s">
        <v>74</v>
      </c>
      <c r="B115" t="s">
        <v>93</v>
      </c>
      <c r="C115" t="s">
        <v>314</v>
      </c>
      <c r="D115" t="s">
        <v>315</v>
      </c>
      <c r="E115" t="s">
        <v>316</v>
      </c>
      <c r="F115" t="s">
        <v>64</v>
      </c>
      <c r="G115" t="s">
        <v>481</v>
      </c>
      <c r="H115" t="s">
        <v>74</v>
      </c>
      <c r="J115" t="s">
        <v>482</v>
      </c>
      <c r="K115">
        <v>0</v>
      </c>
      <c r="L115">
        <v>0</v>
      </c>
      <c r="M115">
        <v>1</v>
      </c>
      <c r="N115">
        <v>0</v>
      </c>
      <c r="O115" t="s">
        <v>120</v>
      </c>
      <c r="P115" s="10">
        <v>350000</v>
      </c>
      <c r="Q115" s="10">
        <v>350000</v>
      </c>
      <c r="R115" s="10">
        <v>7000</v>
      </c>
      <c r="S115" s="10">
        <v>357000</v>
      </c>
      <c r="T115" t="s">
        <v>59</v>
      </c>
      <c r="U115" t="s">
        <v>58</v>
      </c>
      <c r="V115">
        <v>88</v>
      </c>
      <c r="W115">
        <v>80</v>
      </c>
      <c r="X115">
        <v>84</v>
      </c>
      <c r="Y115" t="s">
        <v>84</v>
      </c>
      <c r="Z115" t="s">
        <v>59</v>
      </c>
      <c r="AA115">
        <v>100</v>
      </c>
      <c r="AB115">
        <v>0</v>
      </c>
      <c r="AC115">
        <v>0</v>
      </c>
      <c r="AD115">
        <v>0</v>
      </c>
      <c r="AE115">
        <v>350000</v>
      </c>
      <c r="AF115">
        <v>0</v>
      </c>
      <c r="AG115" t="s">
        <v>481</v>
      </c>
    </row>
    <row r="116" spans="1:33" ht="15" x14ac:dyDescent="0.2">
      <c r="A116" t="s">
        <v>74</v>
      </c>
      <c r="B116" t="s">
        <v>157</v>
      </c>
      <c r="C116" t="s">
        <v>400</v>
      </c>
      <c r="D116" t="s">
        <v>401</v>
      </c>
      <c r="E116" t="s">
        <v>402</v>
      </c>
      <c r="F116" t="s">
        <v>64</v>
      </c>
      <c r="G116" t="s">
        <v>483</v>
      </c>
      <c r="H116" t="s">
        <v>74</v>
      </c>
      <c r="J116" t="s">
        <v>484</v>
      </c>
      <c r="K116">
        <v>0.3</v>
      </c>
      <c r="L116">
        <v>0.2</v>
      </c>
      <c r="M116">
        <v>0.5</v>
      </c>
      <c r="N116">
        <v>0</v>
      </c>
      <c r="O116" t="s">
        <v>120</v>
      </c>
      <c r="P116" s="10">
        <v>792165</v>
      </c>
      <c r="Q116" s="10">
        <v>792165</v>
      </c>
      <c r="R116" s="10">
        <v>15843.3</v>
      </c>
      <c r="S116" s="10">
        <v>808008.3</v>
      </c>
      <c r="T116" t="s">
        <v>59</v>
      </c>
      <c r="U116" t="s">
        <v>58</v>
      </c>
      <c r="V116">
        <v>84</v>
      </c>
      <c r="W116">
        <v>84</v>
      </c>
      <c r="X116">
        <v>84</v>
      </c>
      <c r="Y116" t="s">
        <v>84</v>
      </c>
      <c r="Z116" t="s">
        <v>59</v>
      </c>
      <c r="AA116">
        <v>70</v>
      </c>
      <c r="AB116">
        <v>30</v>
      </c>
      <c r="AC116">
        <v>237649.5</v>
      </c>
      <c r="AD116">
        <v>158433</v>
      </c>
      <c r="AE116">
        <v>396082.5</v>
      </c>
      <c r="AF116">
        <v>0</v>
      </c>
      <c r="AG116" t="s">
        <v>483</v>
      </c>
    </row>
    <row r="117" spans="1:33" ht="15" x14ac:dyDescent="0.2">
      <c r="A117" t="s">
        <v>74</v>
      </c>
      <c r="B117" t="s">
        <v>93</v>
      </c>
      <c r="C117" t="s">
        <v>248</v>
      </c>
      <c r="D117" t="s">
        <v>405</v>
      </c>
      <c r="E117" t="s">
        <v>249</v>
      </c>
      <c r="F117" t="s">
        <v>64</v>
      </c>
      <c r="G117" t="s">
        <v>485</v>
      </c>
      <c r="H117" t="s">
        <v>74</v>
      </c>
      <c r="J117" t="s">
        <v>486</v>
      </c>
      <c r="K117">
        <v>0.33300000000000002</v>
      </c>
      <c r="L117">
        <v>0.33300000000000002</v>
      </c>
      <c r="M117">
        <v>0.33300000000000002</v>
      </c>
      <c r="N117">
        <v>0</v>
      </c>
      <c r="O117" t="s">
        <v>107</v>
      </c>
      <c r="P117" s="10">
        <v>90000</v>
      </c>
      <c r="Q117" s="10">
        <v>90000</v>
      </c>
      <c r="R117" s="10">
        <v>1800</v>
      </c>
      <c r="S117" s="10">
        <v>91800</v>
      </c>
      <c r="T117" t="s">
        <v>57</v>
      </c>
      <c r="U117" t="s">
        <v>58</v>
      </c>
      <c r="V117">
        <v>88</v>
      </c>
      <c r="W117">
        <v>80</v>
      </c>
      <c r="X117">
        <v>84</v>
      </c>
      <c r="Y117" t="s">
        <v>68</v>
      </c>
      <c r="Z117" t="s">
        <v>59</v>
      </c>
      <c r="AA117">
        <v>0</v>
      </c>
      <c r="AB117">
        <v>100</v>
      </c>
      <c r="AC117">
        <v>29970</v>
      </c>
      <c r="AD117">
        <v>29970</v>
      </c>
      <c r="AE117">
        <v>29970</v>
      </c>
      <c r="AF117">
        <v>0</v>
      </c>
      <c r="AG117" t="s">
        <v>485</v>
      </c>
    </row>
    <row r="118" spans="1:33" ht="15" x14ac:dyDescent="0.2">
      <c r="A118" t="s">
        <v>74</v>
      </c>
      <c r="B118" t="s">
        <v>93</v>
      </c>
      <c r="C118" t="s">
        <v>248</v>
      </c>
      <c r="D118" t="s">
        <v>405</v>
      </c>
      <c r="E118" t="s">
        <v>249</v>
      </c>
      <c r="F118" t="s">
        <v>64</v>
      </c>
      <c r="G118" t="s">
        <v>487</v>
      </c>
      <c r="H118" t="s">
        <v>74</v>
      </c>
      <c r="J118" t="s">
        <v>488</v>
      </c>
      <c r="K118">
        <v>1</v>
      </c>
      <c r="L118">
        <v>0</v>
      </c>
      <c r="M118">
        <v>0</v>
      </c>
      <c r="N118">
        <v>0</v>
      </c>
      <c r="O118" t="s">
        <v>67</v>
      </c>
      <c r="P118" s="10">
        <v>120000</v>
      </c>
      <c r="Q118" s="10">
        <v>120000</v>
      </c>
      <c r="R118" s="10">
        <v>2400</v>
      </c>
      <c r="S118" s="10">
        <v>122400</v>
      </c>
      <c r="T118" t="s">
        <v>57</v>
      </c>
      <c r="U118" t="s">
        <v>58</v>
      </c>
      <c r="V118">
        <v>88</v>
      </c>
      <c r="W118">
        <v>80</v>
      </c>
      <c r="X118">
        <v>84</v>
      </c>
      <c r="Y118" t="s">
        <v>68</v>
      </c>
      <c r="Z118" t="s">
        <v>59</v>
      </c>
      <c r="AA118">
        <v>0</v>
      </c>
      <c r="AB118">
        <v>100</v>
      </c>
      <c r="AC118">
        <v>120000</v>
      </c>
      <c r="AD118">
        <v>0</v>
      </c>
      <c r="AE118">
        <v>0</v>
      </c>
      <c r="AF118">
        <v>0</v>
      </c>
      <c r="AG118" t="s">
        <v>487</v>
      </c>
    </row>
    <row r="119" spans="1:33" ht="15" x14ac:dyDescent="0.2">
      <c r="A119" t="s">
        <v>74</v>
      </c>
      <c r="B119" t="s">
        <v>93</v>
      </c>
      <c r="C119" t="s">
        <v>489</v>
      </c>
      <c r="D119" t="s">
        <v>490</v>
      </c>
      <c r="E119" t="s">
        <v>491</v>
      </c>
      <c r="F119" t="s">
        <v>64</v>
      </c>
      <c r="G119" t="s">
        <v>492</v>
      </c>
      <c r="H119" t="s">
        <v>74</v>
      </c>
      <c r="J119" t="s">
        <v>493</v>
      </c>
      <c r="K119">
        <v>0</v>
      </c>
      <c r="L119">
        <v>0.08</v>
      </c>
      <c r="M119">
        <v>0.08</v>
      </c>
      <c r="N119">
        <v>0.84</v>
      </c>
      <c r="O119" t="s">
        <v>114</v>
      </c>
      <c r="P119" s="10">
        <v>1091878</v>
      </c>
      <c r="Q119" s="10">
        <v>1091878</v>
      </c>
      <c r="R119" s="10">
        <v>21838</v>
      </c>
      <c r="S119" s="10">
        <v>1113716</v>
      </c>
      <c r="T119" t="s">
        <v>59</v>
      </c>
      <c r="U119" t="s">
        <v>58</v>
      </c>
      <c r="V119">
        <v>88</v>
      </c>
      <c r="W119">
        <v>80</v>
      </c>
      <c r="X119">
        <v>84</v>
      </c>
      <c r="Y119" t="s">
        <v>84</v>
      </c>
      <c r="Z119" t="s">
        <v>59</v>
      </c>
      <c r="AA119">
        <v>100</v>
      </c>
      <c r="AB119">
        <v>0</v>
      </c>
      <c r="AC119">
        <v>0</v>
      </c>
      <c r="AD119">
        <v>87350.24</v>
      </c>
      <c r="AE119">
        <v>87350.24</v>
      </c>
      <c r="AF119">
        <v>917177.52</v>
      </c>
      <c r="AG119" t="s">
        <v>492</v>
      </c>
    </row>
    <row r="120" spans="1:33" ht="15" x14ac:dyDescent="0.2">
      <c r="A120" t="s">
        <v>74</v>
      </c>
      <c r="B120" t="s">
        <v>93</v>
      </c>
      <c r="C120" t="s">
        <v>494</v>
      </c>
      <c r="D120" t="s">
        <v>495</v>
      </c>
      <c r="E120" t="s">
        <v>496</v>
      </c>
      <c r="F120" t="s">
        <v>64</v>
      </c>
      <c r="G120" t="s">
        <v>497</v>
      </c>
      <c r="H120" t="s">
        <v>74</v>
      </c>
      <c r="J120" t="s">
        <v>498</v>
      </c>
      <c r="K120">
        <v>0</v>
      </c>
      <c r="L120">
        <v>0.21</v>
      </c>
      <c r="M120">
        <v>0.08</v>
      </c>
      <c r="N120">
        <v>0.71</v>
      </c>
      <c r="O120" t="s">
        <v>114</v>
      </c>
      <c r="P120" s="10">
        <v>1702784</v>
      </c>
      <c r="Q120" s="10">
        <v>1702784</v>
      </c>
      <c r="R120" s="10">
        <v>34055</v>
      </c>
      <c r="S120" s="10">
        <v>1736839</v>
      </c>
      <c r="T120" t="s">
        <v>59</v>
      </c>
      <c r="U120" t="s">
        <v>58</v>
      </c>
      <c r="V120">
        <v>88</v>
      </c>
      <c r="W120">
        <v>80</v>
      </c>
      <c r="X120">
        <v>84</v>
      </c>
      <c r="Y120" t="s">
        <v>84</v>
      </c>
      <c r="Z120" t="s">
        <v>59</v>
      </c>
      <c r="AA120">
        <v>100</v>
      </c>
      <c r="AB120">
        <v>0</v>
      </c>
      <c r="AC120">
        <v>0</v>
      </c>
      <c r="AD120">
        <v>357584.64000000001</v>
      </c>
      <c r="AE120">
        <v>136222.72</v>
      </c>
      <c r="AF120">
        <v>1208976.6399999999</v>
      </c>
      <c r="AG120" t="s">
        <v>497</v>
      </c>
    </row>
    <row r="121" spans="1:33" ht="15" x14ac:dyDescent="0.2">
      <c r="A121" t="s">
        <v>74</v>
      </c>
      <c r="B121" t="s">
        <v>75</v>
      </c>
      <c r="C121" t="s">
        <v>499</v>
      </c>
      <c r="D121" t="s">
        <v>500</v>
      </c>
      <c r="E121" t="s">
        <v>501</v>
      </c>
      <c r="F121" t="s">
        <v>64</v>
      </c>
      <c r="G121" t="s">
        <v>502</v>
      </c>
      <c r="H121" t="s">
        <v>74</v>
      </c>
      <c r="J121" t="s">
        <v>503</v>
      </c>
      <c r="K121">
        <v>0</v>
      </c>
      <c r="L121">
        <v>0.22600000000000001</v>
      </c>
      <c r="M121">
        <v>0.13200000000000001</v>
      </c>
      <c r="N121">
        <v>0.64200000000000002</v>
      </c>
      <c r="O121" t="s">
        <v>114</v>
      </c>
      <c r="P121" s="10">
        <v>619496</v>
      </c>
      <c r="Q121" s="10">
        <v>619496</v>
      </c>
      <c r="R121" s="10">
        <v>12389.92</v>
      </c>
      <c r="S121" s="10">
        <v>631885.92000000004</v>
      </c>
      <c r="T121" t="s">
        <v>57</v>
      </c>
      <c r="U121" t="s">
        <v>58</v>
      </c>
      <c r="V121">
        <v>88</v>
      </c>
      <c r="W121">
        <v>80</v>
      </c>
      <c r="X121">
        <v>84</v>
      </c>
      <c r="Y121" t="s">
        <v>68</v>
      </c>
      <c r="Z121" t="s">
        <v>59</v>
      </c>
      <c r="AA121">
        <v>0</v>
      </c>
      <c r="AB121">
        <v>100</v>
      </c>
      <c r="AC121">
        <v>0</v>
      </c>
      <c r="AD121">
        <v>140006.09599999999</v>
      </c>
      <c r="AE121">
        <v>81773.471999999994</v>
      </c>
      <c r="AF121">
        <v>397716.43199999997</v>
      </c>
      <c r="AG121" t="s">
        <v>502</v>
      </c>
    </row>
    <row r="122" spans="1:33" ht="15" x14ac:dyDescent="0.2">
      <c r="A122" t="s">
        <v>74</v>
      </c>
      <c r="B122" t="s">
        <v>219</v>
      </c>
      <c r="C122" t="s">
        <v>220</v>
      </c>
      <c r="D122" t="s">
        <v>504</v>
      </c>
      <c r="E122" t="s">
        <v>221</v>
      </c>
      <c r="F122" t="s">
        <v>64</v>
      </c>
      <c r="G122" t="s">
        <v>505</v>
      </c>
      <c r="H122" t="s">
        <v>74</v>
      </c>
      <c r="J122" t="s">
        <v>506</v>
      </c>
      <c r="K122">
        <v>0.35</v>
      </c>
      <c r="L122">
        <v>0</v>
      </c>
      <c r="M122">
        <v>0.1</v>
      </c>
      <c r="N122">
        <v>0.55000000000000004</v>
      </c>
      <c r="O122" t="s">
        <v>114</v>
      </c>
      <c r="P122" s="10">
        <v>993480</v>
      </c>
      <c r="Q122" s="10">
        <v>974000</v>
      </c>
      <c r="R122" s="10">
        <v>19480</v>
      </c>
      <c r="S122" s="10">
        <v>993480</v>
      </c>
      <c r="T122" t="s">
        <v>59</v>
      </c>
      <c r="U122" t="s">
        <v>58</v>
      </c>
      <c r="V122">
        <v>88</v>
      </c>
      <c r="W122">
        <v>80</v>
      </c>
      <c r="X122">
        <v>84</v>
      </c>
      <c r="Y122" t="s">
        <v>84</v>
      </c>
      <c r="Z122" t="s">
        <v>59</v>
      </c>
      <c r="AA122">
        <v>100</v>
      </c>
      <c r="AB122">
        <v>0</v>
      </c>
      <c r="AC122">
        <v>347718</v>
      </c>
      <c r="AD122">
        <v>0</v>
      </c>
      <c r="AE122">
        <v>99348</v>
      </c>
      <c r="AF122">
        <v>546414</v>
      </c>
      <c r="AG122" t="s">
        <v>505</v>
      </c>
    </row>
    <row r="123" spans="1:33" ht="15" x14ac:dyDescent="0.2">
      <c r="A123" t="s">
        <v>74</v>
      </c>
      <c r="B123" t="s">
        <v>85</v>
      </c>
      <c r="C123" t="s">
        <v>408</v>
      </c>
      <c r="D123" t="s">
        <v>409</v>
      </c>
      <c r="E123" t="s">
        <v>410</v>
      </c>
      <c r="F123" t="s">
        <v>52</v>
      </c>
      <c r="G123" t="s">
        <v>507</v>
      </c>
      <c r="H123" t="s">
        <v>74</v>
      </c>
      <c r="J123" t="s">
        <v>508</v>
      </c>
      <c r="K123">
        <v>0</v>
      </c>
      <c r="L123">
        <v>1</v>
      </c>
      <c r="M123">
        <v>0</v>
      </c>
      <c r="N123">
        <v>0</v>
      </c>
      <c r="O123" t="s">
        <v>56</v>
      </c>
      <c r="P123" s="10">
        <v>497609.84</v>
      </c>
      <c r="Q123" s="10">
        <v>512538</v>
      </c>
      <c r="R123" s="10">
        <v>14928</v>
      </c>
      <c r="S123" s="10">
        <v>527466</v>
      </c>
      <c r="T123" t="s">
        <v>59</v>
      </c>
      <c r="U123" t="s">
        <v>58</v>
      </c>
      <c r="V123">
        <v>80</v>
      </c>
      <c r="W123">
        <v>88</v>
      </c>
      <c r="X123">
        <v>84</v>
      </c>
      <c r="Y123" t="s">
        <v>84</v>
      </c>
      <c r="Z123" t="s">
        <v>59</v>
      </c>
      <c r="AA123">
        <v>100</v>
      </c>
      <c r="AB123">
        <v>0</v>
      </c>
      <c r="AC123">
        <v>0</v>
      </c>
      <c r="AD123">
        <v>497609.84</v>
      </c>
      <c r="AE123">
        <v>0</v>
      </c>
      <c r="AF123">
        <v>0</v>
      </c>
      <c r="AG123" t="s">
        <v>507</v>
      </c>
    </row>
    <row r="124" spans="1:33" ht="15" x14ac:dyDescent="0.2">
      <c r="A124" t="s">
        <v>74</v>
      </c>
      <c r="B124" t="s">
        <v>108</v>
      </c>
      <c r="C124" t="s">
        <v>144</v>
      </c>
      <c r="D124" t="s">
        <v>509</v>
      </c>
      <c r="E124" t="s">
        <v>145</v>
      </c>
      <c r="F124" t="s">
        <v>64</v>
      </c>
      <c r="G124" t="s">
        <v>510</v>
      </c>
      <c r="H124" t="s">
        <v>74</v>
      </c>
      <c r="J124" t="s">
        <v>511</v>
      </c>
      <c r="K124">
        <v>0.05</v>
      </c>
      <c r="L124">
        <v>0.15</v>
      </c>
      <c r="M124">
        <v>0.8</v>
      </c>
      <c r="N124">
        <v>0</v>
      </c>
      <c r="O124" t="s">
        <v>120</v>
      </c>
      <c r="P124" s="10">
        <v>199873</v>
      </c>
      <c r="Q124" s="10" t="e">
        <f>#N/A</f>
        <v>#N/A</v>
      </c>
      <c r="R124" s="10" t="e">
        <f>#N/A</f>
        <v>#N/A</v>
      </c>
      <c r="S124" s="10" t="e">
        <f>#N/A</f>
        <v>#N/A</v>
      </c>
      <c r="T124" t="s">
        <v>57</v>
      </c>
      <c r="U124" t="s">
        <v>58</v>
      </c>
      <c r="V124">
        <v>92</v>
      </c>
      <c r="W124">
        <v>76</v>
      </c>
      <c r="X124">
        <v>84</v>
      </c>
      <c r="Y124" t="s">
        <v>512</v>
      </c>
      <c r="Z124" t="s">
        <v>57</v>
      </c>
      <c r="AA124">
        <v>0</v>
      </c>
      <c r="AB124">
        <v>100</v>
      </c>
      <c r="AC124">
        <v>9993.65</v>
      </c>
      <c r="AD124">
        <v>29980.95</v>
      </c>
      <c r="AE124">
        <v>159898.4</v>
      </c>
      <c r="AF124">
        <v>0</v>
      </c>
      <c r="AG124" t="e">
        <f>#N/A</f>
        <v>#N/A</v>
      </c>
    </row>
    <row r="125" spans="1:33" ht="15" x14ac:dyDescent="0.2">
      <c r="A125" t="s">
        <v>74</v>
      </c>
      <c r="B125" t="s">
        <v>85</v>
      </c>
      <c r="C125" t="s">
        <v>86</v>
      </c>
      <c r="D125" t="s">
        <v>85</v>
      </c>
      <c r="E125" t="s">
        <v>87</v>
      </c>
      <c r="F125" t="s">
        <v>64</v>
      </c>
      <c r="G125" t="s">
        <v>513</v>
      </c>
      <c r="H125" t="s">
        <v>74</v>
      </c>
      <c r="J125" t="s">
        <v>514</v>
      </c>
      <c r="K125">
        <v>0.4</v>
      </c>
      <c r="L125">
        <v>0.1</v>
      </c>
      <c r="M125">
        <v>0.5</v>
      </c>
      <c r="N125">
        <v>0</v>
      </c>
      <c r="O125" t="s">
        <v>120</v>
      </c>
      <c r="P125" s="10">
        <v>705591</v>
      </c>
      <c r="Q125" s="10">
        <v>705591</v>
      </c>
      <c r="R125" s="10">
        <v>14111.82</v>
      </c>
      <c r="S125" s="10">
        <v>719702.82</v>
      </c>
      <c r="T125" t="s">
        <v>59</v>
      </c>
      <c r="U125" t="s">
        <v>58</v>
      </c>
      <c r="V125">
        <v>76</v>
      </c>
      <c r="W125">
        <v>92</v>
      </c>
      <c r="X125">
        <v>84</v>
      </c>
      <c r="Y125" t="s">
        <v>254</v>
      </c>
      <c r="Z125" t="s">
        <v>59</v>
      </c>
      <c r="AA125">
        <v>100</v>
      </c>
      <c r="AB125">
        <v>0</v>
      </c>
      <c r="AC125">
        <v>282236.40000000002</v>
      </c>
      <c r="AD125">
        <v>70559.100000000006</v>
      </c>
      <c r="AE125">
        <v>352795.5</v>
      </c>
      <c r="AF125">
        <v>0</v>
      </c>
      <c r="AG125" t="s">
        <v>513</v>
      </c>
    </row>
    <row r="126" spans="1:33" ht="15" x14ac:dyDescent="0.2">
      <c r="A126" t="s">
        <v>74</v>
      </c>
      <c r="B126" t="s">
        <v>85</v>
      </c>
      <c r="C126" t="s">
        <v>86</v>
      </c>
      <c r="D126" t="s">
        <v>85</v>
      </c>
      <c r="E126" t="s">
        <v>87</v>
      </c>
      <c r="F126" t="s">
        <v>64</v>
      </c>
      <c r="G126" t="s">
        <v>515</v>
      </c>
      <c r="H126" t="s">
        <v>74</v>
      </c>
      <c r="J126" t="s">
        <v>516</v>
      </c>
      <c r="K126">
        <v>0.6</v>
      </c>
      <c r="L126">
        <v>0.2</v>
      </c>
      <c r="M126">
        <v>0.2</v>
      </c>
      <c r="N126">
        <v>0</v>
      </c>
      <c r="O126" t="s">
        <v>67</v>
      </c>
      <c r="P126" s="10">
        <v>932974</v>
      </c>
      <c r="Q126" s="10">
        <v>932972</v>
      </c>
      <c r="R126" s="10">
        <v>18659.400000000001</v>
      </c>
      <c r="S126" s="10">
        <v>951631.4</v>
      </c>
      <c r="T126" t="s">
        <v>59</v>
      </c>
      <c r="U126" t="s">
        <v>58</v>
      </c>
      <c r="V126">
        <v>84</v>
      </c>
      <c r="W126">
        <v>84</v>
      </c>
      <c r="X126">
        <v>84</v>
      </c>
      <c r="Y126" t="s">
        <v>84</v>
      </c>
      <c r="Z126" t="s">
        <v>59</v>
      </c>
      <c r="AA126">
        <v>90</v>
      </c>
      <c r="AB126">
        <v>10</v>
      </c>
      <c r="AC126">
        <v>559784.4</v>
      </c>
      <c r="AD126">
        <v>186594.8</v>
      </c>
      <c r="AE126">
        <v>186594.8</v>
      </c>
      <c r="AF126">
        <v>0</v>
      </c>
      <c r="AG126" t="s">
        <v>515</v>
      </c>
    </row>
    <row r="127" spans="1:33" ht="15" x14ac:dyDescent="0.2">
      <c r="A127" t="s">
        <v>74</v>
      </c>
      <c r="B127" t="s">
        <v>219</v>
      </c>
      <c r="C127" t="s">
        <v>276</v>
      </c>
      <c r="D127" t="s">
        <v>517</v>
      </c>
      <c r="E127" t="s">
        <v>277</v>
      </c>
      <c r="F127" t="s">
        <v>64</v>
      </c>
      <c r="G127" t="s">
        <v>518</v>
      </c>
      <c r="H127" t="s">
        <v>74</v>
      </c>
      <c r="J127" t="s">
        <v>519</v>
      </c>
      <c r="K127">
        <v>0</v>
      </c>
      <c r="L127">
        <v>0.2</v>
      </c>
      <c r="M127">
        <v>0.4</v>
      </c>
      <c r="N127">
        <v>0.4</v>
      </c>
      <c r="O127" t="s">
        <v>107</v>
      </c>
      <c r="P127" s="10">
        <v>240994</v>
      </c>
      <c r="Q127" s="10">
        <v>233764</v>
      </c>
      <c r="R127" s="10">
        <v>4675</v>
      </c>
      <c r="S127" s="10">
        <v>238439</v>
      </c>
      <c r="T127" t="s">
        <v>59</v>
      </c>
      <c r="U127" t="s">
        <v>58</v>
      </c>
      <c r="V127">
        <v>84</v>
      </c>
      <c r="W127">
        <v>84</v>
      </c>
      <c r="X127">
        <v>84</v>
      </c>
      <c r="Y127" t="s">
        <v>84</v>
      </c>
      <c r="Z127" t="s">
        <v>59</v>
      </c>
      <c r="AA127">
        <v>100</v>
      </c>
      <c r="AB127">
        <v>0</v>
      </c>
      <c r="AC127">
        <v>0</v>
      </c>
      <c r="AD127">
        <v>48198.8</v>
      </c>
      <c r="AE127">
        <v>96397.6</v>
      </c>
      <c r="AF127">
        <v>96397.6</v>
      </c>
      <c r="AG127" t="s">
        <v>518</v>
      </c>
    </row>
    <row r="128" spans="1:33" ht="15" x14ac:dyDescent="0.2">
      <c r="A128" t="s">
        <v>60</v>
      </c>
      <c r="B128" t="s">
        <v>60</v>
      </c>
      <c r="C128" t="s">
        <v>255</v>
      </c>
      <c r="D128" t="s">
        <v>520</v>
      </c>
      <c r="E128" t="s">
        <v>256</v>
      </c>
      <c r="F128" t="s">
        <v>64</v>
      </c>
      <c r="G128" t="s">
        <v>521</v>
      </c>
      <c r="H128" t="s">
        <v>60</v>
      </c>
      <c r="J128" t="s">
        <v>522</v>
      </c>
      <c r="K128">
        <v>1</v>
      </c>
      <c r="L128">
        <v>0</v>
      </c>
      <c r="M128">
        <v>0</v>
      </c>
      <c r="N128">
        <v>0</v>
      </c>
      <c r="O128" t="s">
        <v>67</v>
      </c>
      <c r="P128" s="10">
        <v>181170</v>
      </c>
      <c r="Q128" s="10">
        <v>181170</v>
      </c>
      <c r="R128" s="10">
        <v>3623.4</v>
      </c>
      <c r="S128" s="10">
        <v>184793.4</v>
      </c>
      <c r="T128" t="s">
        <v>59</v>
      </c>
      <c r="U128" t="s">
        <v>58</v>
      </c>
      <c r="V128">
        <v>88</v>
      </c>
      <c r="W128">
        <v>80</v>
      </c>
      <c r="X128">
        <v>84</v>
      </c>
      <c r="Y128" t="s">
        <v>84</v>
      </c>
      <c r="Z128" t="s">
        <v>59</v>
      </c>
      <c r="AA128">
        <v>100</v>
      </c>
      <c r="AB128">
        <v>0</v>
      </c>
      <c r="AC128">
        <v>181170</v>
      </c>
      <c r="AD128">
        <v>0</v>
      </c>
      <c r="AE128">
        <v>0</v>
      </c>
      <c r="AF128">
        <v>0</v>
      </c>
      <c r="AG128" t="s">
        <v>521</v>
      </c>
    </row>
    <row r="129" spans="1:33" ht="15" x14ac:dyDescent="0.2">
      <c r="A129" t="s">
        <v>60</v>
      </c>
      <c r="B129" t="s">
        <v>60</v>
      </c>
      <c r="C129" t="s">
        <v>523</v>
      </c>
      <c r="D129" t="s">
        <v>524</v>
      </c>
      <c r="E129" t="s">
        <v>525</v>
      </c>
      <c r="F129" t="s">
        <v>64</v>
      </c>
      <c r="G129" t="s">
        <v>526</v>
      </c>
      <c r="H129" t="s">
        <v>60</v>
      </c>
      <c r="J129" t="s">
        <v>527</v>
      </c>
      <c r="K129">
        <v>0.3</v>
      </c>
      <c r="L129">
        <v>0</v>
      </c>
      <c r="M129">
        <v>0</v>
      </c>
      <c r="N129">
        <v>0.7</v>
      </c>
      <c r="O129" t="s">
        <v>114</v>
      </c>
      <c r="P129" s="10">
        <v>338799</v>
      </c>
      <c r="Q129" s="10">
        <v>338799</v>
      </c>
      <c r="R129" s="10">
        <v>6778</v>
      </c>
      <c r="S129" s="10">
        <v>345577</v>
      </c>
      <c r="T129" t="s">
        <v>57</v>
      </c>
      <c r="U129" t="s">
        <v>58</v>
      </c>
      <c r="V129">
        <v>80</v>
      </c>
      <c r="W129">
        <v>88</v>
      </c>
      <c r="X129">
        <v>84</v>
      </c>
      <c r="Y129" t="s">
        <v>68</v>
      </c>
      <c r="Z129" t="s">
        <v>59</v>
      </c>
      <c r="AA129">
        <v>0</v>
      </c>
      <c r="AB129">
        <v>100</v>
      </c>
      <c r="AC129">
        <v>101639.7</v>
      </c>
      <c r="AD129">
        <v>0</v>
      </c>
      <c r="AE129">
        <v>0</v>
      </c>
      <c r="AF129">
        <v>237159.3</v>
      </c>
      <c r="AG129" t="s">
        <v>526</v>
      </c>
    </row>
    <row r="130" spans="1:33" ht="15" x14ac:dyDescent="0.2">
      <c r="A130" t="s">
        <v>148</v>
      </c>
      <c r="B130" t="s">
        <v>148</v>
      </c>
      <c r="C130" t="s">
        <v>286</v>
      </c>
      <c r="D130" t="s">
        <v>347</v>
      </c>
      <c r="E130" t="s">
        <v>287</v>
      </c>
      <c r="F130" t="s">
        <v>64</v>
      </c>
      <c r="G130" t="s">
        <v>528</v>
      </c>
      <c r="H130" t="s">
        <v>148</v>
      </c>
      <c r="J130" t="s">
        <v>529</v>
      </c>
      <c r="K130">
        <v>0.35</v>
      </c>
      <c r="L130">
        <v>0.15</v>
      </c>
      <c r="M130">
        <v>0.15</v>
      </c>
      <c r="N130">
        <v>0.35</v>
      </c>
      <c r="O130" t="s">
        <v>107</v>
      </c>
      <c r="P130" s="10">
        <v>479950</v>
      </c>
      <c r="Q130" s="10">
        <v>479950</v>
      </c>
      <c r="R130" s="10">
        <v>9599</v>
      </c>
      <c r="S130" s="10">
        <v>489549</v>
      </c>
      <c r="T130" t="s">
        <v>59</v>
      </c>
      <c r="U130" t="s">
        <v>58</v>
      </c>
      <c r="V130">
        <v>88</v>
      </c>
      <c r="W130">
        <v>80</v>
      </c>
      <c r="X130">
        <v>84</v>
      </c>
      <c r="Y130" t="s">
        <v>84</v>
      </c>
      <c r="Z130" t="s">
        <v>59</v>
      </c>
      <c r="AA130">
        <v>100</v>
      </c>
      <c r="AB130">
        <v>0</v>
      </c>
      <c r="AC130">
        <v>167982.5</v>
      </c>
      <c r="AD130">
        <v>71992.5</v>
      </c>
      <c r="AE130">
        <v>71992.5</v>
      </c>
      <c r="AF130">
        <v>167982.5</v>
      </c>
      <c r="AG130" t="s">
        <v>528</v>
      </c>
    </row>
    <row r="131" spans="1:33" ht="15" x14ac:dyDescent="0.2">
      <c r="A131" t="s">
        <v>148</v>
      </c>
      <c r="B131" t="s">
        <v>148</v>
      </c>
      <c r="C131" t="s">
        <v>530</v>
      </c>
      <c r="D131" t="s">
        <v>531</v>
      </c>
      <c r="E131" t="s">
        <v>532</v>
      </c>
      <c r="F131" t="s">
        <v>64</v>
      </c>
      <c r="G131" t="s">
        <v>533</v>
      </c>
      <c r="H131" t="s">
        <v>148</v>
      </c>
      <c r="J131" t="s">
        <v>534</v>
      </c>
      <c r="K131">
        <v>0.5</v>
      </c>
      <c r="L131">
        <v>0</v>
      </c>
      <c r="M131">
        <v>0.5</v>
      </c>
      <c r="N131">
        <v>0</v>
      </c>
      <c r="O131" t="s">
        <v>107</v>
      </c>
      <c r="P131" s="10">
        <v>513688</v>
      </c>
      <c r="Q131" s="10">
        <v>513688</v>
      </c>
      <c r="R131" s="10">
        <v>10273.76</v>
      </c>
      <c r="S131" s="10">
        <v>523961.76</v>
      </c>
      <c r="T131" t="s">
        <v>59</v>
      </c>
      <c r="U131" t="s">
        <v>58</v>
      </c>
      <c r="V131">
        <v>88</v>
      </c>
      <c r="W131">
        <v>80</v>
      </c>
      <c r="X131">
        <v>84</v>
      </c>
      <c r="Y131" t="s">
        <v>84</v>
      </c>
      <c r="Z131" t="s">
        <v>59</v>
      </c>
      <c r="AA131">
        <v>100</v>
      </c>
      <c r="AB131">
        <v>0</v>
      </c>
      <c r="AC131">
        <v>256844</v>
      </c>
      <c r="AD131">
        <v>0</v>
      </c>
      <c r="AE131">
        <v>256844</v>
      </c>
      <c r="AF131">
        <v>0</v>
      </c>
      <c r="AG131" t="s">
        <v>533</v>
      </c>
    </row>
    <row r="132" spans="1:33" ht="15" x14ac:dyDescent="0.2">
      <c r="A132" t="s">
        <v>148</v>
      </c>
      <c r="B132" t="s">
        <v>148</v>
      </c>
      <c r="C132" t="s">
        <v>535</v>
      </c>
      <c r="D132" t="s">
        <v>536</v>
      </c>
      <c r="E132" t="s">
        <v>537</v>
      </c>
      <c r="F132" t="s">
        <v>64</v>
      </c>
      <c r="G132" t="s">
        <v>538</v>
      </c>
      <c r="H132" t="s">
        <v>148</v>
      </c>
      <c r="J132" t="s">
        <v>539</v>
      </c>
      <c r="K132">
        <v>0.35</v>
      </c>
      <c r="L132">
        <v>0.15</v>
      </c>
      <c r="M132">
        <v>0.05</v>
      </c>
      <c r="N132">
        <v>0.45</v>
      </c>
      <c r="O132" t="s">
        <v>114</v>
      </c>
      <c r="P132" s="10">
        <v>327550</v>
      </c>
      <c r="Q132" s="10">
        <v>327550</v>
      </c>
      <c r="R132" s="10">
        <v>4340.7</v>
      </c>
      <c r="S132" s="10">
        <v>331890.7</v>
      </c>
      <c r="T132" t="s">
        <v>59</v>
      </c>
      <c r="U132" t="s">
        <v>58</v>
      </c>
      <c r="V132">
        <v>88</v>
      </c>
      <c r="W132">
        <v>80</v>
      </c>
      <c r="X132">
        <v>84</v>
      </c>
      <c r="Y132" t="s">
        <v>84</v>
      </c>
      <c r="Z132" t="s">
        <v>59</v>
      </c>
      <c r="AA132">
        <v>100</v>
      </c>
      <c r="AB132">
        <v>0</v>
      </c>
      <c r="AC132">
        <v>114642.5</v>
      </c>
      <c r="AD132">
        <v>49132.5</v>
      </c>
      <c r="AE132">
        <v>16377.5</v>
      </c>
      <c r="AF132">
        <v>147397.5</v>
      </c>
      <c r="AG132" t="s">
        <v>538</v>
      </c>
    </row>
    <row r="133" spans="1:33" ht="15" x14ac:dyDescent="0.2">
      <c r="A133" t="s">
        <v>148</v>
      </c>
      <c r="B133" t="s">
        <v>148</v>
      </c>
      <c r="C133" t="s">
        <v>417</v>
      </c>
      <c r="D133" t="s">
        <v>418</v>
      </c>
      <c r="E133" t="s">
        <v>419</v>
      </c>
      <c r="F133" t="s">
        <v>64</v>
      </c>
      <c r="G133" t="s">
        <v>540</v>
      </c>
      <c r="H133" t="s">
        <v>148</v>
      </c>
      <c r="J133" t="s">
        <v>541</v>
      </c>
      <c r="K133">
        <v>0.1</v>
      </c>
      <c r="L133">
        <v>0</v>
      </c>
      <c r="M133">
        <v>0.05</v>
      </c>
      <c r="N133">
        <v>0.85</v>
      </c>
      <c r="O133" t="s">
        <v>114</v>
      </c>
      <c r="P133" s="10">
        <v>444950</v>
      </c>
      <c r="Q133" s="10">
        <v>444950</v>
      </c>
      <c r="R133" s="10">
        <v>8899</v>
      </c>
      <c r="S133" s="10">
        <v>453849</v>
      </c>
      <c r="T133" t="s">
        <v>57</v>
      </c>
      <c r="U133" t="s">
        <v>58</v>
      </c>
      <c r="V133">
        <v>88</v>
      </c>
      <c r="W133">
        <v>80</v>
      </c>
      <c r="X133">
        <v>84</v>
      </c>
      <c r="Y133" t="s">
        <v>68</v>
      </c>
      <c r="Z133" t="s">
        <v>59</v>
      </c>
      <c r="AA133">
        <v>0</v>
      </c>
      <c r="AB133">
        <v>100</v>
      </c>
      <c r="AC133">
        <v>44495</v>
      </c>
      <c r="AD133">
        <v>0</v>
      </c>
      <c r="AE133">
        <v>22247.5</v>
      </c>
      <c r="AF133">
        <v>378207.5</v>
      </c>
      <c r="AG133" t="s">
        <v>540</v>
      </c>
    </row>
    <row r="134" spans="1:33" ht="15" x14ac:dyDescent="0.2">
      <c r="A134" t="s">
        <v>148</v>
      </c>
      <c r="B134" t="s">
        <v>148</v>
      </c>
      <c r="C134" t="s">
        <v>282</v>
      </c>
      <c r="D134" t="s">
        <v>542</v>
      </c>
      <c r="E134" t="s">
        <v>283</v>
      </c>
      <c r="F134" t="s">
        <v>64</v>
      </c>
      <c r="G134" t="s">
        <v>543</v>
      </c>
      <c r="H134" t="s">
        <v>148</v>
      </c>
      <c r="J134" t="s">
        <v>544</v>
      </c>
      <c r="K134">
        <v>1</v>
      </c>
      <c r="L134">
        <v>0</v>
      </c>
      <c r="M134">
        <v>0</v>
      </c>
      <c r="N134">
        <v>0</v>
      </c>
      <c r="O134" t="s">
        <v>67</v>
      </c>
      <c r="P134" s="10">
        <v>49192</v>
      </c>
      <c r="Q134" s="10">
        <v>49192</v>
      </c>
      <c r="R134" s="10">
        <v>983.84</v>
      </c>
      <c r="S134" s="10">
        <v>50175.839999999997</v>
      </c>
      <c r="T134" t="s">
        <v>59</v>
      </c>
      <c r="U134" t="s">
        <v>58</v>
      </c>
      <c r="V134">
        <v>92</v>
      </c>
      <c r="W134">
        <v>76</v>
      </c>
      <c r="X134">
        <v>84</v>
      </c>
      <c r="Y134" t="s">
        <v>254</v>
      </c>
      <c r="Z134" t="s">
        <v>59</v>
      </c>
      <c r="AA134">
        <v>100</v>
      </c>
      <c r="AB134">
        <v>0</v>
      </c>
      <c r="AC134">
        <v>49192</v>
      </c>
      <c r="AD134">
        <v>0</v>
      </c>
      <c r="AE134">
        <v>0</v>
      </c>
      <c r="AF134">
        <v>0</v>
      </c>
      <c r="AG134" t="s">
        <v>543</v>
      </c>
    </row>
    <row r="135" spans="1:33" ht="15" x14ac:dyDescent="0.2">
      <c r="A135" t="s">
        <v>74</v>
      </c>
      <c r="B135" t="s">
        <v>93</v>
      </c>
      <c r="C135" t="s">
        <v>424</v>
      </c>
      <c r="D135" t="s">
        <v>425</v>
      </c>
      <c r="E135" t="s">
        <v>426</v>
      </c>
      <c r="F135" t="s">
        <v>52</v>
      </c>
      <c r="G135" t="s">
        <v>545</v>
      </c>
      <c r="H135" t="s">
        <v>74</v>
      </c>
      <c r="J135" t="s">
        <v>546</v>
      </c>
      <c r="K135">
        <v>0</v>
      </c>
      <c r="L135">
        <v>0.7</v>
      </c>
      <c r="M135">
        <v>0.3</v>
      </c>
      <c r="N135">
        <v>0</v>
      </c>
      <c r="O135" t="s">
        <v>56</v>
      </c>
      <c r="P135" s="10">
        <v>500041.05</v>
      </c>
      <c r="Q135" s="10">
        <v>500041</v>
      </c>
      <c r="R135" s="10">
        <v>9623.44</v>
      </c>
      <c r="S135" s="10">
        <v>509664.44</v>
      </c>
      <c r="T135" t="s">
        <v>59</v>
      </c>
      <c r="U135" t="s">
        <v>58</v>
      </c>
      <c r="V135">
        <v>85</v>
      </c>
      <c r="W135">
        <v>80</v>
      </c>
      <c r="X135">
        <v>82.5</v>
      </c>
      <c r="Y135" t="s">
        <v>84</v>
      </c>
      <c r="Z135" t="s">
        <v>59</v>
      </c>
      <c r="AA135">
        <v>53</v>
      </c>
      <c r="AB135">
        <v>47</v>
      </c>
      <c r="AC135">
        <v>0</v>
      </c>
      <c r="AD135">
        <v>350028.73499999999</v>
      </c>
      <c r="AE135">
        <v>150012.315</v>
      </c>
      <c r="AF135">
        <v>0</v>
      </c>
      <c r="AG135" t="s">
        <v>545</v>
      </c>
    </row>
    <row r="136" spans="1:33" ht="15" x14ac:dyDescent="0.2">
      <c r="A136" t="s">
        <v>74</v>
      </c>
      <c r="B136" t="s">
        <v>102</v>
      </c>
      <c r="C136" t="s">
        <v>103</v>
      </c>
      <c r="D136" t="s">
        <v>429</v>
      </c>
      <c r="E136" t="s">
        <v>104</v>
      </c>
      <c r="F136" t="s">
        <v>52</v>
      </c>
      <c r="G136" t="s">
        <v>547</v>
      </c>
      <c r="H136" t="s">
        <v>74</v>
      </c>
      <c r="J136" t="s">
        <v>548</v>
      </c>
      <c r="K136">
        <v>0</v>
      </c>
      <c r="L136">
        <v>0.55000000000000004</v>
      </c>
      <c r="M136">
        <v>0.35</v>
      </c>
      <c r="N136">
        <v>0.1</v>
      </c>
      <c r="O136" t="s">
        <v>56</v>
      </c>
      <c r="P136" s="10">
        <v>601134</v>
      </c>
      <c r="Q136" s="10">
        <v>601134</v>
      </c>
      <c r="R136" s="10">
        <v>12022.68</v>
      </c>
      <c r="S136" s="10">
        <v>613156.68000000005</v>
      </c>
      <c r="T136" t="s">
        <v>59</v>
      </c>
      <c r="U136" t="s">
        <v>58</v>
      </c>
      <c r="V136">
        <v>85</v>
      </c>
      <c r="W136">
        <v>80</v>
      </c>
      <c r="X136">
        <v>82.5</v>
      </c>
      <c r="Y136" t="s">
        <v>84</v>
      </c>
      <c r="Z136" t="s">
        <v>59</v>
      </c>
      <c r="AA136">
        <v>54</v>
      </c>
      <c r="AB136">
        <v>46</v>
      </c>
      <c r="AC136">
        <v>0</v>
      </c>
      <c r="AD136">
        <v>330623.7</v>
      </c>
      <c r="AE136">
        <v>210396.9</v>
      </c>
      <c r="AF136">
        <v>60113.4</v>
      </c>
      <c r="AG136" t="s">
        <v>547</v>
      </c>
    </row>
    <row r="137" spans="1:33" ht="15" x14ac:dyDescent="0.2">
      <c r="A137" t="s">
        <v>74</v>
      </c>
      <c r="B137" t="s">
        <v>108</v>
      </c>
      <c r="C137" t="s">
        <v>109</v>
      </c>
      <c r="D137" t="s">
        <v>549</v>
      </c>
      <c r="E137" t="s">
        <v>111</v>
      </c>
      <c r="F137" t="s">
        <v>52</v>
      </c>
      <c r="G137" t="s">
        <v>550</v>
      </c>
      <c r="H137" t="s">
        <v>74</v>
      </c>
      <c r="J137" t="s">
        <v>551</v>
      </c>
      <c r="K137">
        <v>0</v>
      </c>
      <c r="L137">
        <v>1</v>
      </c>
      <c r="M137">
        <v>0</v>
      </c>
      <c r="N137">
        <v>0</v>
      </c>
      <c r="O137" t="s">
        <v>56</v>
      </c>
      <c r="P137" s="10">
        <v>477426</v>
      </c>
      <c r="Q137" s="10">
        <v>514872</v>
      </c>
      <c r="R137" s="10">
        <v>9361.2999999999993</v>
      </c>
      <c r="S137" s="10">
        <v>524233.3</v>
      </c>
      <c r="T137" t="s">
        <v>57</v>
      </c>
      <c r="U137" t="s">
        <v>58</v>
      </c>
      <c r="V137">
        <v>85</v>
      </c>
      <c r="W137">
        <v>80</v>
      </c>
      <c r="X137">
        <v>82.5</v>
      </c>
      <c r="Y137" t="s">
        <v>68</v>
      </c>
      <c r="Z137" t="s">
        <v>59</v>
      </c>
      <c r="AA137">
        <v>0</v>
      </c>
      <c r="AB137">
        <v>100</v>
      </c>
      <c r="AC137">
        <v>0</v>
      </c>
      <c r="AD137">
        <v>477426</v>
      </c>
      <c r="AE137">
        <v>0</v>
      </c>
      <c r="AF137">
        <v>0</v>
      </c>
      <c r="AG137" t="s">
        <v>550</v>
      </c>
    </row>
    <row r="138" spans="1:33" ht="15" x14ac:dyDescent="0.2">
      <c r="A138" t="s">
        <v>74</v>
      </c>
      <c r="B138" t="s">
        <v>93</v>
      </c>
      <c r="C138" t="s">
        <v>476</v>
      </c>
      <c r="D138" t="s">
        <v>477</v>
      </c>
      <c r="E138" t="s">
        <v>478</v>
      </c>
      <c r="F138" t="s">
        <v>52</v>
      </c>
      <c r="G138" t="s">
        <v>552</v>
      </c>
      <c r="H138" t="s">
        <v>74</v>
      </c>
      <c r="J138" t="s">
        <v>553</v>
      </c>
      <c r="K138">
        <v>0</v>
      </c>
      <c r="L138">
        <v>1</v>
      </c>
      <c r="M138">
        <v>0</v>
      </c>
      <c r="N138">
        <v>0</v>
      </c>
      <c r="O138" t="s">
        <v>56</v>
      </c>
      <c r="P138" s="10">
        <v>144058</v>
      </c>
      <c r="Q138" s="10">
        <v>147125</v>
      </c>
      <c r="R138" s="10">
        <v>0</v>
      </c>
      <c r="S138" s="10">
        <v>147125</v>
      </c>
      <c r="T138" t="s">
        <v>59</v>
      </c>
      <c r="U138" t="s">
        <v>58</v>
      </c>
      <c r="V138">
        <v>85</v>
      </c>
      <c r="W138">
        <v>80</v>
      </c>
      <c r="X138">
        <v>82.5</v>
      </c>
      <c r="Y138" t="s">
        <v>84</v>
      </c>
      <c r="Z138" t="s">
        <v>59</v>
      </c>
      <c r="AA138">
        <v>100</v>
      </c>
      <c r="AB138">
        <v>0</v>
      </c>
      <c r="AC138">
        <v>0</v>
      </c>
      <c r="AD138">
        <v>144058</v>
      </c>
      <c r="AE138">
        <v>0</v>
      </c>
      <c r="AF138">
        <v>0</v>
      </c>
      <c r="AG138" t="s">
        <v>552</v>
      </c>
    </row>
    <row r="139" spans="1:33" ht="15" x14ac:dyDescent="0.2">
      <c r="A139" t="s">
        <v>74</v>
      </c>
      <c r="B139" t="s">
        <v>102</v>
      </c>
      <c r="C139" t="s">
        <v>192</v>
      </c>
      <c r="D139" t="s">
        <v>319</v>
      </c>
      <c r="E139" t="s">
        <v>193</v>
      </c>
      <c r="F139" t="s">
        <v>52</v>
      </c>
      <c r="G139" t="s">
        <v>554</v>
      </c>
      <c r="H139" t="s">
        <v>74</v>
      </c>
      <c r="J139" t="s">
        <v>555</v>
      </c>
      <c r="K139">
        <v>0</v>
      </c>
      <c r="L139">
        <v>0.7</v>
      </c>
      <c r="M139">
        <v>0.3</v>
      </c>
      <c r="N139">
        <v>0</v>
      </c>
      <c r="O139" t="s">
        <v>56</v>
      </c>
      <c r="P139" s="10">
        <v>574364.63</v>
      </c>
      <c r="Q139" s="10">
        <v>574364</v>
      </c>
      <c r="R139" s="10">
        <v>11487</v>
      </c>
      <c r="S139" s="10">
        <v>585851</v>
      </c>
      <c r="T139" t="s">
        <v>57</v>
      </c>
      <c r="U139" t="s">
        <v>58</v>
      </c>
      <c r="V139">
        <v>85</v>
      </c>
      <c r="W139">
        <v>80</v>
      </c>
      <c r="X139">
        <v>82.5</v>
      </c>
      <c r="Y139" t="s">
        <v>68</v>
      </c>
      <c r="Z139" t="s">
        <v>59</v>
      </c>
      <c r="AA139">
        <v>0</v>
      </c>
      <c r="AB139">
        <v>100</v>
      </c>
      <c r="AC139">
        <v>0</v>
      </c>
      <c r="AD139">
        <v>402055.24099999998</v>
      </c>
      <c r="AE139">
        <v>172309.389</v>
      </c>
      <c r="AF139">
        <v>0</v>
      </c>
      <c r="AG139" t="s">
        <v>554</v>
      </c>
    </row>
    <row r="140" spans="1:33" ht="15" x14ac:dyDescent="0.2">
      <c r="A140" t="s">
        <v>74</v>
      </c>
      <c r="B140" t="s">
        <v>102</v>
      </c>
      <c r="C140" t="s">
        <v>162</v>
      </c>
      <c r="D140" t="s">
        <v>556</v>
      </c>
      <c r="E140" t="s">
        <v>163</v>
      </c>
      <c r="F140" t="s">
        <v>52</v>
      </c>
      <c r="G140" t="s">
        <v>557</v>
      </c>
      <c r="H140" t="s">
        <v>74</v>
      </c>
      <c r="J140" t="s">
        <v>558</v>
      </c>
      <c r="K140">
        <v>0</v>
      </c>
      <c r="L140">
        <v>1</v>
      </c>
      <c r="M140">
        <v>0</v>
      </c>
      <c r="N140">
        <v>0</v>
      </c>
      <c r="O140" t="s">
        <v>56</v>
      </c>
      <c r="P140" s="10">
        <v>645927.46</v>
      </c>
      <c r="Q140" s="10">
        <v>645927.46</v>
      </c>
      <c r="R140" s="10">
        <v>12918.55</v>
      </c>
      <c r="S140" s="10">
        <v>658846.01</v>
      </c>
      <c r="T140" t="s">
        <v>59</v>
      </c>
      <c r="U140" t="s">
        <v>58</v>
      </c>
      <c r="V140">
        <v>85</v>
      </c>
      <c r="W140">
        <v>80</v>
      </c>
      <c r="X140">
        <v>82.5</v>
      </c>
      <c r="Y140" t="s">
        <v>84</v>
      </c>
      <c r="Z140" t="s">
        <v>59</v>
      </c>
      <c r="AA140">
        <v>75</v>
      </c>
      <c r="AB140">
        <v>25</v>
      </c>
      <c r="AC140">
        <v>0</v>
      </c>
      <c r="AD140">
        <v>645927.46</v>
      </c>
      <c r="AE140">
        <v>0</v>
      </c>
      <c r="AF140">
        <v>0</v>
      </c>
      <c r="AG140" t="s">
        <v>557</v>
      </c>
    </row>
    <row r="141" spans="1:33" ht="15" x14ac:dyDescent="0.2">
      <c r="A141" t="s">
        <v>74</v>
      </c>
      <c r="B141" t="s">
        <v>85</v>
      </c>
      <c r="C141" t="s">
        <v>224</v>
      </c>
      <c r="D141" t="s">
        <v>377</v>
      </c>
      <c r="E141" t="s">
        <v>225</v>
      </c>
      <c r="F141" t="s">
        <v>52</v>
      </c>
      <c r="G141" t="s">
        <v>559</v>
      </c>
      <c r="H141" t="s">
        <v>74</v>
      </c>
      <c r="J141" t="s">
        <v>560</v>
      </c>
      <c r="K141">
        <v>0</v>
      </c>
      <c r="L141">
        <v>1</v>
      </c>
      <c r="M141">
        <v>0</v>
      </c>
      <c r="N141">
        <v>0</v>
      </c>
      <c r="O141" t="s">
        <v>56</v>
      </c>
      <c r="P141" s="10">
        <v>1093000</v>
      </c>
      <c r="Q141" s="10">
        <v>1093000</v>
      </c>
      <c r="R141" s="10">
        <v>21860</v>
      </c>
      <c r="S141" s="10">
        <v>1114860</v>
      </c>
      <c r="T141" t="s">
        <v>57</v>
      </c>
      <c r="U141" t="s">
        <v>58</v>
      </c>
      <c r="V141">
        <v>85</v>
      </c>
      <c r="W141">
        <v>80</v>
      </c>
      <c r="X141">
        <v>82.5</v>
      </c>
      <c r="Y141" t="s">
        <v>68</v>
      </c>
      <c r="Z141" t="s">
        <v>59</v>
      </c>
      <c r="AA141">
        <v>0</v>
      </c>
      <c r="AB141">
        <v>100</v>
      </c>
      <c r="AC141">
        <v>0</v>
      </c>
      <c r="AD141">
        <v>1093000</v>
      </c>
      <c r="AE141">
        <v>0</v>
      </c>
      <c r="AF141">
        <v>0</v>
      </c>
      <c r="AG141" t="s">
        <v>559</v>
      </c>
    </row>
    <row r="142" spans="1:33" ht="15" x14ac:dyDescent="0.2">
      <c r="A142" t="s">
        <v>48</v>
      </c>
      <c r="B142" t="s">
        <v>48</v>
      </c>
      <c r="C142" t="s">
        <v>561</v>
      </c>
      <c r="D142" t="s">
        <v>70</v>
      </c>
      <c r="E142" t="s">
        <v>170</v>
      </c>
      <c r="F142" t="s">
        <v>52</v>
      </c>
      <c r="G142" t="s">
        <v>562</v>
      </c>
      <c r="H142" t="s">
        <v>48</v>
      </c>
      <c r="I142" t="s">
        <v>54</v>
      </c>
      <c r="J142" t="s">
        <v>563</v>
      </c>
      <c r="K142">
        <v>0.1</v>
      </c>
      <c r="L142">
        <v>0.75</v>
      </c>
      <c r="M142">
        <v>0.1</v>
      </c>
      <c r="N142">
        <v>0.05</v>
      </c>
      <c r="O142" t="s">
        <v>56</v>
      </c>
      <c r="P142" s="10">
        <v>563197.97</v>
      </c>
      <c r="Q142" s="11">
        <v>563197.97</v>
      </c>
      <c r="R142" s="10">
        <v>0</v>
      </c>
      <c r="S142" s="10">
        <v>563197.97</v>
      </c>
      <c r="T142" t="s">
        <v>57</v>
      </c>
      <c r="U142" t="s">
        <v>58</v>
      </c>
      <c r="V142">
        <v>85</v>
      </c>
      <c r="W142">
        <v>80</v>
      </c>
      <c r="X142">
        <v>82.5</v>
      </c>
      <c r="Y142" t="s">
        <v>48</v>
      </c>
      <c r="Z142" t="s">
        <v>59</v>
      </c>
      <c r="AA142">
        <v>0</v>
      </c>
      <c r="AB142">
        <v>0</v>
      </c>
      <c r="AC142">
        <v>56319.796999999999</v>
      </c>
      <c r="AD142">
        <v>422398.47749999998</v>
      </c>
      <c r="AE142">
        <v>56319.796999999999</v>
      </c>
      <c r="AF142">
        <v>28159.898499999999</v>
      </c>
      <c r="AG142" t="s">
        <v>562</v>
      </c>
    </row>
    <row r="143" spans="1:33" ht="15" x14ac:dyDescent="0.2">
      <c r="A143" t="s">
        <v>74</v>
      </c>
      <c r="B143" t="s">
        <v>139</v>
      </c>
      <c r="C143" t="s">
        <v>564</v>
      </c>
      <c r="D143" t="s">
        <v>70</v>
      </c>
      <c r="E143" t="s">
        <v>565</v>
      </c>
      <c r="F143" t="s">
        <v>64</v>
      </c>
      <c r="G143" t="s">
        <v>566</v>
      </c>
      <c r="H143" t="s">
        <v>74</v>
      </c>
      <c r="J143" t="s">
        <v>567</v>
      </c>
      <c r="K143">
        <v>1</v>
      </c>
      <c r="L143">
        <v>0</v>
      </c>
      <c r="M143">
        <v>0</v>
      </c>
      <c r="N143">
        <v>0</v>
      </c>
      <c r="O143" t="s">
        <v>67</v>
      </c>
      <c r="P143" s="10">
        <v>204146</v>
      </c>
      <c r="Q143" s="10">
        <v>204146</v>
      </c>
      <c r="R143" s="10">
        <v>4083</v>
      </c>
      <c r="S143" s="10">
        <v>208229</v>
      </c>
      <c r="T143" t="s">
        <v>59</v>
      </c>
      <c r="U143" t="s">
        <v>58</v>
      </c>
      <c r="V143">
        <v>80</v>
      </c>
      <c r="W143">
        <v>84</v>
      </c>
      <c r="X143">
        <v>82</v>
      </c>
      <c r="Y143" t="s">
        <v>84</v>
      </c>
      <c r="Z143" t="s">
        <v>59</v>
      </c>
      <c r="AA143">
        <v>100</v>
      </c>
      <c r="AB143">
        <v>0</v>
      </c>
      <c r="AC143">
        <v>204146</v>
      </c>
      <c r="AD143">
        <v>0</v>
      </c>
      <c r="AE143">
        <v>0</v>
      </c>
      <c r="AF143">
        <v>0</v>
      </c>
      <c r="AG143" t="s">
        <v>566</v>
      </c>
    </row>
    <row r="144" spans="1:33" ht="15" x14ac:dyDescent="0.2">
      <c r="A144" t="s">
        <v>74</v>
      </c>
      <c r="B144" t="s">
        <v>139</v>
      </c>
      <c r="C144" t="s">
        <v>232</v>
      </c>
      <c r="D144" t="s">
        <v>90</v>
      </c>
      <c r="E144" t="s">
        <v>233</v>
      </c>
      <c r="F144" t="s">
        <v>52</v>
      </c>
      <c r="G144" t="s">
        <v>568</v>
      </c>
      <c r="H144" t="s">
        <v>74</v>
      </c>
      <c r="J144" t="s">
        <v>569</v>
      </c>
      <c r="K144">
        <v>0</v>
      </c>
      <c r="L144">
        <v>1</v>
      </c>
      <c r="M144">
        <v>0</v>
      </c>
      <c r="N144">
        <v>0</v>
      </c>
      <c r="O144" t="s">
        <v>56</v>
      </c>
      <c r="P144" s="10">
        <v>443824</v>
      </c>
      <c r="Q144" s="10">
        <v>443824</v>
      </c>
      <c r="R144" s="10">
        <v>8876</v>
      </c>
      <c r="S144" s="10">
        <v>452700</v>
      </c>
      <c r="T144" t="s">
        <v>59</v>
      </c>
      <c r="U144" t="s">
        <v>58</v>
      </c>
      <c r="V144">
        <v>80</v>
      </c>
      <c r="W144">
        <v>84</v>
      </c>
      <c r="X144">
        <v>82</v>
      </c>
      <c r="Y144" t="s">
        <v>84</v>
      </c>
      <c r="Z144" t="s">
        <v>59</v>
      </c>
      <c r="AA144">
        <v>100</v>
      </c>
      <c r="AB144">
        <v>0</v>
      </c>
      <c r="AC144">
        <v>0</v>
      </c>
      <c r="AD144">
        <v>443824</v>
      </c>
      <c r="AE144">
        <v>0</v>
      </c>
      <c r="AF144">
        <v>0</v>
      </c>
      <c r="AG144" t="s">
        <v>568</v>
      </c>
    </row>
    <row r="145" spans="1:33" ht="15" x14ac:dyDescent="0.2">
      <c r="A145" t="s">
        <v>74</v>
      </c>
      <c r="B145" t="s">
        <v>219</v>
      </c>
      <c r="C145" t="s">
        <v>355</v>
      </c>
      <c r="D145" t="s">
        <v>70</v>
      </c>
      <c r="E145" t="s">
        <v>357</v>
      </c>
      <c r="F145" t="s">
        <v>64</v>
      </c>
      <c r="G145" t="s">
        <v>570</v>
      </c>
      <c r="H145" t="s">
        <v>74</v>
      </c>
      <c r="J145" t="s">
        <v>571</v>
      </c>
      <c r="K145">
        <v>0.6</v>
      </c>
      <c r="L145">
        <v>0</v>
      </c>
      <c r="M145">
        <v>0.1</v>
      </c>
      <c r="N145">
        <v>0.3</v>
      </c>
      <c r="O145" t="s">
        <v>67</v>
      </c>
      <c r="P145" s="10">
        <v>460554</v>
      </c>
      <c r="Q145" s="10">
        <v>460554</v>
      </c>
      <c r="R145" s="10">
        <v>9211</v>
      </c>
      <c r="S145" s="10">
        <v>469765</v>
      </c>
      <c r="T145" t="s">
        <v>57</v>
      </c>
      <c r="U145" t="s">
        <v>58</v>
      </c>
      <c r="V145">
        <v>84</v>
      </c>
      <c r="W145">
        <v>80</v>
      </c>
      <c r="X145">
        <v>82</v>
      </c>
      <c r="Y145" t="s">
        <v>68</v>
      </c>
      <c r="Z145" t="s">
        <v>59</v>
      </c>
      <c r="AA145">
        <v>0</v>
      </c>
      <c r="AB145">
        <v>100</v>
      </c>
      <c r="AC145">
        <v>276332.40000000002</v>
      </c>
      <c r="AD145">
        <v>0</v>
      </c>
      <c r="AE145">
        <v>46055.4</v>
      </c>
      <c r="AF145">
        <v>138166.20000000001</v>
      </c>
      <c r="AG145" t="s">
        <v>570</v>
      </c>
    </row>
    <row r="146" spans="1:33" ht="15" x14ac:dyDescent="0.2">
      <c r="A146" t="s">
        <v>74</v>
      </c>
      <c r="B146" t="s">
        <v>102</v>
      </c>
      <c r="C146" t="s">
        <v>103</v>
      </c>
      <c r="D146" t="s">
        <v>70</v>
      </c>
      <c r="E146" t="s">
        <v>104</v>
      </c>
      <c r="F146" t="s">
        <v>64</v>
      </c>
      <c r="G146" t="s">
        <v>572</v>
      </c>
      <c r="H146" t="s">
        <v>74</v>
      </c>
      <c r="J146" t="s">
        <v>573</v>
      </c>
      <c r="K146">
        <v>0.25</v>
      </c>
      <c r="L146">
        <v>0</v>
      </c>
      <c r="M146">
        <v>0</v>
      </c>
      <c r="N146">
        <v>0.75</v>
      </c>
      <c r="O146" t="s">
        <v>114</v>
      </c>
      <c r="P146" s="10">
        <v>1069928</v>
      </c>
      <c r="Q146" s="10">
        <v>1174928</v>
      </c>
      <c r="R146" s="10">
        <v>23498.560000000001</v>
      </c>
      <c r="S146" s="10">
        <v>1198426.56</v>
      </c>
      <c r="T146" t="s">
        <v>59</v>
      </c>
      <c r="U146" t="s">
        <v>58</v>
      </c>
      <c r="V146">
        <v>80</v>
      </c>
      <c r="W146">
        <v>84</v>
      </c>
      <c r="X146">
        <v>82</v>
      </c>
      <c r="Y146" t="s">
        <v>84</v>
      </c>
      <c r="Z146" t="s">
        <v>59</v>
      </c>
      <c r="AA146">
        <v>51</v>
      </c>
      <c r="AB146">
        <v>49</v>
      </c>
      <c r="AC146">
        <v>267482</v>
      </c>
      <c r="AD146">
        <v>0</v>
      </c>
      <c r="AE146">
        <v>0</v>
      </c>
      <c r="AF146">
        <v>802446</v>
      </c>
      <c r="AG146" t="s">
        <v>572</v>
      </c>
    </row>
    <row r="147" spans="1:33" ht="15" x14ac:dyDescent="0.2">
      <c r="A147" t="s">
        <v>74</v>
      </c>
      <c r="B147" t="s">
        <v>108</v>
      </c>
      <c r="C147" t="s">
        <v>153</v>
      </c>
      <c r="D147" t="s">
        <v>70</v>
      </c>
      <c r="E147" t="s">
        <v>154</v>
      </c>
      <c r="F147" t="s">
        <v>64</v>
      </c>
      <c r="G147" t="s">
        <v>574</v>
      </c>
      <c r="H147" t="s">
        <v>74</v>
      </c>
      <c r="J147" t="s">
        <v>575</v>
      </c>
      <c r="K147">
        <v>0</v>
      </c>
      <c r="L147">
        <v>0.2</v>
      </c>
      <c r="M147">
        <v>0.8</v>
      </c>
      <c r="N147">
        <v>0</v>
      </c>
      <c r="O147" t="s">
        <v>120</v>
      </c>
      <c r="P147" s="10">
        <v>764251.99</v>
      </c>
      <c r="Q147" s="10">
        <v>764252</v>
      </c>
      <c r="R147" s="10">
        <v>15285</v>
      </c>
      <c r="S147" s="10">
        <v>779537</v>
      </c>
      <c r="T147" t="s">
        <v>59</v>
      </c>
      <c r="U147" t="s">
        <v>58</v>
      </c>
      <c r="V147">
        <v>80</v>
      </c>
      <c r="W147">
        <v>84</v>
      </c>
      <c r="X147">
        <v>82</v>
      </c>
      <c r="Y147" t="s">
        <v>84</v>
      </c>
      <c r="Z147" t="s">
        <v>59</v>
      </c>
      <c r="AA147">
        <v>100</v>
      </c>
      <c r="AB147">
        <v>0</v>
      </c>
      <c r="AC147">
        <v>0</v>
      </c>
      <c r="AD147">
        <v>152850.39799999999</v>
      </c>
      <c r="AE147">
        <v>611401.59199999995</v>
      </c>
      <c r="AF147">
        <v>0</v>
      </c>
      <c r="AG147" t="s">
        <v>574</v>
      </c>
    </row>
    <row r="148" spans="1:33" ht="15" x14ac:dyDescent="0.2">
      <c r="A148" t="s">
        <v>74</v>
      </c>
      <c r="B148" t="s">
        <v>360</v>
      </c>
      <c r="C148" t="s">
        <v>361</v>
      </c>
      <c r="D148" t="s">
        <v>362</v>
      </c>
      <c r="E148" t="s">
        <v>363</v>
      </c>
      <c r="F148" t="s">
        <v>52</v>
      </c>
      <c r="G148" t="s">
        <v>576</v>
      </c>
      <c r="H148" t="s">
        <v>74</v>
      </c>
      <c r="J148" t="s">
        <v>577</v>
      </c>
      <c r="K148">
        <v>0</v>
      </c>
      <c r="L148">
        <v>0.94</v>
      </c>
      <c r="M148">
        <v>0.06</v>
      </c>
      <c r="N148">
        <v>0</v>
      </c>
      <c r="O148" t="s">
        <v>56</v>
      </c>
      <c r="P148" s="10">
        <v>500000</v>
      </c>
      <c r="Q148" s="10">
        <v>500000</v>
      </c>
      <c r="R148" s="10">
        <v>10000</v>
      </c>
      <c r="S148" s="10">
        <v>510000</v>
      </c>
      <c r="T148" t="s">
        <v>57</v>
      </c>
      <c r="U148" t="s">
        <v>58</v>
      </c>
      <c r="V148">
        <v>80</v>
      </c>
      <c r="W148">
        <v>84</v>
      </c>
      <c r="X148">
        <v>82</v>
      </c>
      <c r="Y148" t="s">
        <v>68</v>
      </c>
      <c r="Z148" t="s">
        <v>59</v>
      </c>
      <c r="AA148">
        <v>0</v>
      </c>
      <c r="AB148">
        <v>100</v>
      </c>
      <c r="AC148">
        <v>0</v>
      </c>
      <c r="AD148">
        <v>470000</v>
      </c>
      <c r="AE148">
        <v>30000</v>
      </c>
      <c r="AF148">
        <v>0</v>
      </c>
      <c r="AG148" t="s">
        <v>576</v>
      </c>
    </row>
    <row r="149" spans="1:33" ht="15" x14ac:dyDescent="0.2">
      <c r="A149" t="s">
        <v>74</v>
      </c>
      <c r="B149" t="s">
        <v>139</v>
      </c>
      <c r="C149" t="s">
        <v>140</v>
      </c>
      <c r="D149" t="s">
        <v>454</v>
      </c>
      <c r="E149" t="s">
        <v>141</v>
      </c>
      <c r="F149" t="s">
        <v>52</v>
      </c>
      <c r="G149" t="s">
        <v>578</v>
      </c>
      <c r="H149" t="s">
        <v>74</v>
      </c>
      <c r="J149" t="s">
        <v>579</v>
      </c>
      <c r="K149">
        <v>0</v>
      </c>
      <c r="L149">
        <v>0.9</v>
      </c>
      <c r="M149">
        <v>0</v>
      </c>
      <c r="N149">
        <v>0.1</v>
      </c>
      <c r="O149" t="s">
        <v>56</v>
      </c>
      <c r="P149" s="10">
        <v>648799</v>
      </c>
      <c r="Q149" s="10">
        <v>648798.63</v>
      </c>
      <c r="R149" s="10">
        <v>12975.97</v>
      </c>
      <c r="S149" s="10">
        <v>661774.6</v>
      </c>
      <c r="T149" t="s">
        <v>59</v>
      </c>
      <c r="U149" t="s">
        <v>58</v>
      </c>
      <c r="V149">
        <v>80</v>
      </c>
      <c r="W149">
        <v>84</v>
      </c>
      <c r="X149">
        <v>82</v>
      </c>
      <c r="Y149" t="s">
        <v>84</v>
      </c>
      <c r="Z149" t="s">
        <v>59</v>
      </c>
      <c r="AA149">
        <v>100</v>
      </c>
      <c r="AB149">
        <v>0</v>
      </c>
      <c r="AC149">
        <v>0</v>
      </c>
      <c r="AD149">
        <v>583919.1</v>
      </c>
      <c r="AE149">
        <v>0</v>
      </c>
      <c r="AF149">
        <v>64879.9</v>
      </c>
      <c r="AG149" t="s">
        <v>578</v>
      </c>
    </row>
    <row r="150" spans="1:33" ht="15" x14ac:dyDescent="0.2">
      <c r="A150" t="s">
        <v>74</v>
      </c>
      <c r="B150" t="s">
        <v>139</v>
      </c>
      <c r="C150" t="s">
        <v>140</v>
      </c>
      <c r="D150" t="s">
        <v>454</v>
      </c>
      <c r="E150" t="s">
        <v>141</v>
      </c>
      <c r="F150" t="s">
        <v>52</v>
      </c>
      <c r="G150" t="s">
        <v>580</v>
      </c>
      <c r="H150" t="s">
        <v>74</v>
      </c>
      <c r="J150" t="s">
        <v>581</v>
      </c>
      <c r="K150">
        <v>0.32890000000000003</v>
      </c>
      <c r="L150">
        <v>0.38579999999999998</v>
      </c>
      <c r="M150">
        <v>0.2107</v>
      </c>
      <c r="N150">
        <v>7.46E-2</v>
      </c>
      <c r="O150" t="s">
        <v>56</v>
      </c>
      <c r="P150" s="10">
        <v>584090</v>
      </c>
      <c r="Q150" s="10">
        <v>584090</v>
      </c>
      <c r="R150" s="10">
        <v>11681.8</v>
      </c>
      <c r="S150" s="10">
        <v>595771.80000000005</v>
      </c>
      <c r="T150" t="s">
        <v>59</v>
      </c>
      <c r="U150" t="s">
        <v>58</v>
      </c>
      <c r="V150">
        <v>80</v>
      </c>
      <c r="W150">
        <v>84</v>
      </c>
      <c r="X150">
        <v>82</v>
      </c>
      <c r="Y150" t="s">
        <v>84</v>
      </c>
      <c r="Z150" t="s">
        <v>59</v>
      </c>
      <c r="AA150">
        <v>100</v>
      </c>
      <c r="AB150">
        <v>0</v>
      </c>
      <c r="AC150">
        <v>192107.201</v>
      </c>
      <c r="AD150">
        <v>225341.92199999999</v>
      </c>
      <c r="AE150">
        <v>123067.76300000001</v>
      </c>
      <c r="AF150">
        <v>43573.114000000001</v>
      </c>
      <c r="AG150" t="s">
        <v>580</v>
      </c>
    </row>
    <row r="151" spans="1:33" ht="15" x14ac:dyDescent="0.2">
      <c r="A151" t="s">
        <v>74</v>
      </c>
      <c r="B151" t="s">
        <v>75</v>
      </c>
      <c r="C151" t="s">
        <v>80</v>
      </c>
      <c r="D151" t="s">
        <v>371</v>
      </c>
      <c r="E151" t="s">
        <v>81</v>
      </c>
      <c r="F151" t="s">
        <v>64</v>
      </c>
      <c r="G151" t="s">
        <v>582</v>
      </c>
      <c r="H151" t="s">
        <v>74</v>
      </c>
      <c r="J151" t="s">
        <v>583</v>
      </c>
      <c r="K151">
        <v>0.15</v>
      </c>
      <c r="L151">
        <v>0.15</v>
      </c>
      <c r="M151">
        <v>0.1</v>
      </c>
      <c r="N151">
        <v>0.6</v>
      </c>
      <c r="O151" t="s">
        <v>114</v>
      </c>
      <c r="P151" s="10">
        <v>625603</v>
      </c>
      <c r="Q151" s="10">
        <v>625603</v>
      </c>
      <c r="R151" s="10">
        <v>12512</v>
      </c>
      <c r="S151" s="10">
        <v>638115</v>
      </c>
      <c r="T151" t="s">
        <v>59</v>
      </c>
      <c r="U151" t="s">
        <v>58</v>
      </c>
      <c r="V151">
        <v>84</v>
      </c>
      <c r="W151">
        <v>80</v>
      </c>
      <c r="X151">
        <v>82</v>
      </c>
      <c r="Y151" t="s">
        <v>84</v>
      </c>
      <c r="Z151" t="s">
        <v>59</v>
      </c>
      <c r="AA151">
        <v>100</v>
      </c>
      <c r="AB151">
        <v>0</v>
      </c>
      <c r="AC151">
        <v>93840.45</v>
      </c>
      <c r="AD151">
        <v>93840.45</v>
      </c>
      <c r="AE151">
        <v>62560.3</v>
      </c>
      <c r="AF151">
        <v>375361.8</v>
      </c>
      <c r="AG151" t="s">
        <v>582</v>
      </c>
    </row>
    <row r="152" spans="1:33" ht="15" x14ac:dyDescent="0.2">
      <c r="A152" t="s">
        <v>74</v>
      </c>
      <c r="B152" t="s">
        <v>93</v>
      </c>
      <c r="C152" t="s">
        <v>94</v>
      </c>
      <c r="D152" t="s">
        <v>470</v>
      </c>
      <c r="E152" t="s">
        <v>95</v>
      </c>
      <c r="F152" t="s">
        <v>64</v>
      </c>
      <c r="G152" t="s">
        <v>584</v>
      </c>
      <c r="H152" t="s">
        <v>74</v>
      </c>
      <c r="J152" t="s">
        <v>585</v>
      </c>
      <c r="K152">
        <v>0</v>
      </c>
      <c r="L152">
        <v>0</v>
      </c>
      <c r="M152">
        <v>0.38</v>
      </c>
      <c r="N152">
        <v>0.62</v>
      </c>
      <c r="O152" t="s">
        <v>114</v>
      </c>
      <c r="P152" s="10">
        <v>500000</v>
      </c>
      <c r="Q152" s="10">
        <v>500000</v>
      </c>
      <c r="R152" s="10">
        <v>10000</v>
      </c>
      <c r="S152" s="10">
        <v>510000</v>
      </c>
      <c r="T152" t="s">
        <v>59</v>
      </c>
      <c r="U152" t="s">
        <v>58</v>
      </c>
      <c r="V152">
        <v>76</v>
      </c>
      <c r="W152">
        <v>88</v>
      </c>
      <c r="X152">
        <v>82</v>
      </c>
      <c r="Y152" t="s">
        <v>254</v>
      </c>
      <c r="Z152" t="s">
        <v>59</v>
      </c>
      <c r="AA152">
        <v>100</v>
      </c>
      <c r="AB152">
        <v>0</v>
      </c>
      <c r="AC152">
        <v>0</v>
      </c>
      <c r="AD152">
        <v>0</v>
      </c>
      <c r="AE152">
        <v>190000</v>
      </c>
      <c r="AF152">
        <v>310000</v>
      </c>
      <c r="AG152" t="s">
        <v>584</v>
      </c>
    </row>
    <row r="153" spans="1:33" ht="15" x14ac:dyDescent="0.2">
      <c r="A153" t="s">
        <v>74</v>
      </c>
      <c r="B153" t="s">
        <v>139</v>
      </c>
      <c r="C153" t="s">
        <v>295</v>
      </c>
      <c r="D153" t="s">
        <v>473</v>
      </c>
      <c r="E153" t="s">
        <v>296</v>
      </c>
      <c r="F153" t="s">
        <v>64</v>
      </c>
      <c r="G153" t="s">
        <v>586</v>
      </c>
      <c r="H153" t="s">
        <v>74</v>
      </c>
      <c r="J153" t="s">
        <v>587</v>
      </c>
      <c r="K153">
        <v>0</v>
      </c>
      <c r="L153">
        <v>0</v>
      </c>
      <c r="M153">
        <v>1</v>
      </c>
      <c r="N153">
        <v>0</v>
      </c>
      <c r="O153" t="s">
        <v>120</v>
      </c>
      <c r="P153" s="10">
        <v>719719</v>
      </c>
      <c r="Q153" s="10">
        <v>617399</v>
      </c>
      <c r="R153" s="10">
        <v>12348</v>
      </c>
      <c r="S153" s="10">
        <v>629747</v>
      </c>
      <c r="T153" t="s">
        <v>59</v>
      </c>
      <c r="U153" t="s">
        <v>58</v>
      </c>
      <c r="V153">
        <v>84</v>
      </c>
      <c r="W153">
        <v>80</v>
      </c>
      <c r="X153">
        <v>82</v>
      </c>
      <c r="Y153" t="s">
        <v>84</v>
      </c>
      <c r="Z153" t="s">
        <v>59</v>
      </c>
      <c r="AA153">
        <v>100</v>
      </c>
      <c r="AB153">
        <v>0</v>
      </c>
      <c r="AC153">
        <v>0</v>
      </c>
      <c r="AD153">
        <v>0</v>
      </c>
      <c r="AE153">
        <v>719719</v>
      </c>
      <c r="AF153">
        <v>0</v>
      </c>
      <c r="AG153" t="s">
        <v>586</v>
      </c>
    </row>
    <row r="154" spans="1:33" ht="15" x14ac:dyDescent="0.2">
      <c r="A154" t="s">
        <v>74</v>
      </c>
      <c r="B154" t="s">
        <v>108</v>
      </c>
      <c r="C154" t="s">
        <v>244</v>
      </c>
      <c r="D154" t="s">
        <v>305</v>
      </c>
      <c r="E154" t="s">
        <v>245</v>
      </c>
      <c r="F154" t="s">
        <v>64</v>
      </c>
      <c r="G154" t="s">
        <v>588</v>
      </c>
      <c r="H154" t="s">
        <v>74</v>
      </c>
      <c r="J154" t="s">
        <v>589</v>
      </c>
      <c r="K154">
        <v>0</v>
      </c>
      <c r="L154">
        <v>0.5</v>
      </c>
      <c r="M154">
        <v>0.5</v>
      </c>
      <c r="N154">
        <v>0</v>
      </c>
      <c r="O154" t="s">
        <v>107</v>
      </c>
      <c r="P154" s="10">
        <v>568000</v>
      </c>
      <c r="Q154" s="10">
        <v>568000</v>
      </c>
      <c r="R154" s="10">
        <v>11360</v>
      </c>
      <c r="S154" s="10">
        <v>579360</v>
      </c>
      <c r="T154" t="s">
        <v>59</v>
      </c>
      <c r="U154" t="s">
        <v>58</v>
      </c>
      <c r="V154">
        <v>80</v>
      </c>
      <c r="W154">
        <v>84</v>
      </c>
      <c r="X154">
        <v>82</v>
      </c>
      <c r="Y154" t="s">
        <v>84</v>
      </c>
      <c r="Z154" t="s">
        <v>59</v>
      </c>
      <c r="AA154">
        <v>100</v>
      </c>
      <c r="AB154">
        <v>0</v>
      </c>
      <c r="AC154">
        <v>0</v>
      </c>
      <c r="AD154">
        <v>284000</v>
      </c>
      <c r="AE154">
        <v>284000</v>
      </c>
      <c r="AF154">
        <v>0</v>
      </c>
      <c r="AG154" t="s">
        <v>588</v>
      </c>
    </row>
    <row r="155" spans="1:33" ht="15" x14ac:dyDescent="0.2">
      <c r="A155" t="s">
        <v>74</v>
      </c>
      <c r="B155" t="s">
        <v>108</v>
      </c>
      <c r="C155" t="s">
        <v>244</v>
      </c>
      <c r="D155" t="s">
        <v>305</v>
      </c>
      <c r="E155" t="s">
        <v>245</v>
      </c>
      <c r="F155" t="s">
        <v>64</v>
      </c>
      <c r="G155" t="s">
        <v>590</v>
      </c>
      <c r="H155" t="s">
        <v>74</v>
      </c>
      <c r="J155" t="s">
        <v>591</v>
      </c>
      <c r="K155">
        <v>0.41</v>
      </c>
      <c r="L155">
        <v>0.32</v>
      </c>
      <c r="M155">
        <v>0.27</v>
      </c>
      <c r="N155">
        <v>0</v>
      </c>
      <c r="O155" t="s">
        <v>67</v>
      </c>
      <c r="P155" s="10">
        <v>300000</v>
      </c>
      <c r="Q155" s="10">
        <v>525000</v>
      </c>
      <c r="R155" s="10">
        <v>10500</v>
      </c>
      <c r="S155" s="10">
        <v>535500</v>
      </c>
      <c r="T155" t="s">
        <v>59</v>
      </c>
      <c r="U155" t="s">
        <v>58</v>
      </c>
      <c r="V155">
        <v>84</v>
      </c>
      <c r="W155">
        <v>80</v>
      </c>
      <c r="X155">
        <v>82</v>
      </c>
      <c r="Y155" t="s">
        <v>84</v>
      </c>
      <c r="Z155" t="s">
        <v>59</v>
      </c>
      <c r="AA155">
        <v>100</v>
      </c>
      <c r="AB155">
        <v>0</v>
      </c>
      <c r="AC155">
        <v>123000</v>
      </c>
      <c r="AD155">
        <v>96000</v>
      </c>
      <c r="AE155">
        <v>81000</v>
      </c>
      <c r="AF155">
        <v>0</v>
      </c>
      <c r="AG155" t="s">
        <v>590</v>
      </c>
    </row>
    <row r="156" spans="1:33" ht="15" x14ac:dyDescent="0.2">
      <c r="A156" t="s">
        <v>74</v>
      </c>
      <c r="B156" t="s">
        <v>93</v>
      </c>
      <c r="C156" t="s">
        <v>248</v>
      </c>
      <c r="D156" t="s">
        <v>405</v>
      </c>
      <c r="E156" t="s">
        <v>249</v>
      </c>
      <c r="F156" t="s">
        <v>64</v>
      </c>
      <c r="G156" t="s">
        <v>592</v>
      </c>
      <c r="H156" t="s">
        <v>74</v>
      </c>
      <c r="J156" t="s">
        <v>593</v>
      </c>
      <c r="K156">
        <v>0</v>
      </c>
      <c r="L156">
        <v>0.4</v>
      </c>
      <c r="M156">
        <v>0.6</v>
      </c>
      <c r="N156">
        <v>0</v>
      </c>
      <c r="O156" t="s">
        <v>120</v>
      </c>
      <c r="P156" s="10">
        <v>88268</v>
      </c>
      <c r="Q156" s="10">
        <v>88268</v>
      </c>
      <c r="R156" s="10">
        <v>1765</v>
      </c>
      <c r="S156" s="10">
        <v>90033</v>
      </c>
      <c r="T156" t="s">
        <v>59</v>
      </c>
      <c r="U156" t="s">
        <v>58</v>
      </c>
      <c r="V156">
        <v>84</v>
      </c>
      <c r="W156">
        <v>80</v>
      </c>
      <c r="X156">
        <v>82</v>
      </c>
      <c r="Y156" t="s">
        <v>84</v>
      </c>
      <c r="Z156" t="s">
        <v>59</v>
      </c>
      <c r="AA156">
        <v>60</v>
      </c>
      <c r="AB156">
        <v>40</v>
      </c>
      <c r="AC156">
        <v>0</v>
      </c>
      <c r="AD156">
        <v>35307.199999999997</v>
      </c>
      <c r="AE156">
        <v>52960.800000000003</v>
      </c>
      <c r="AF156">
        <v>0</v>
      </c>
      <c r="AG156" t="s">
        <v>592</v>
      </c>
    </row>
    <row r="157" spans="1:33" ht="15" x14ac:dyDescent="0.2">
      <c r="A157" t="s">
        <v>74</v>
      </c>
      <c r="B157" t="s">
        <v>93</v>
      </c>
      <c r="C157" t="s">
        <v>489</v>
      </c>
      <c r="D157" t="s">
        <v>490</v>
      </c>
      <c r="E157" t="s">
        <v>491</v>
      </c>
      <c r="F157" t="s">
        <v>64</v>
      </c>
      <c r="G157" t="s">
        <v>594</v>
      </c>
      <c r="H157" t="s">
        <v>74</v>
      </c>
      <c r="J157" t="s">
        <v>591</v>
      </c>
      <c r="K157">
        <v>0.41</v>
      </c>
      <c r="L157">
        <v>0.32</v>
      </c>
      <c r="M157">
        <v>0.27</v>
      </c>
      <c r="N157">
        <v>0</v>
      </c>
      <c r="O157" t="s">
        <v>67</v>
      </c>
      <c r="P157" s="10">
        <v>200000</v>
      </c>
      <c r="Q157" s="10">
        <v>200000</v>
      </c>
      <c r="R157" s="10">
        <v>4000</v>
      </c>
      <c r="S157" s="10">
        <v>204000</v>
      </c>
      <c r="T157" t="s">
        <v>59</v>
      </c>
      <c r="U157" t="s">
        <v>58</v>
      </c>
      <c r="V157">
        <v>84</v>
      </c>
      <c r="W157">
        <v>80</v>
      </c>
      <c r="X157">
        <v>82</v>
      </c>
      <c r="Y157" t="s">
        <v>84</v>
      </c>
      <c r="Z157" t="s">
        <v>59</v>
      </c>
      <c r="AA157">
        <v>100</v>
      </c>
      <c r="AB157">
        <v>0</v>
      </c>
      <c r="AC157">
        <v>82000</v>
      </c>
      <c r="AD157">
        <v>64000</v>
      </c>
      <c r="AE157">
        <v>54000</v>
      </c>
      <c r="AF157">
        <v>0</v>
      </c>
      <c r="AG157" t="s">
        <v>594</v>
      </c>
    </row>
    <row r="158" spans="1:33" ht="15" x14ac:dyDescent="0.2">
      <c r="A158" t="s">
        <v>74</v>
      </c>
      <c r="B158" t="s">
        <v>93</v>
      </c>
      <c r="C158" t="s">
        <v>494</v>
      </c>
      <c r="D158" t="s">
        <v>495</v>
      </c>
      <c r="E158" t="s">
        <v>496</v>
      </c>
      <c r="F158" t="s">
        <v>64</v>
      </c>
      <c r="G158" t="s">
        <v>595</v>
      </c>
      <c r="H158" t="s">
        <v>74</v>
      </c>
      <c r="J158" t="s">
        <v>591</v>
      </c>
      <c r="K158">
        <v>0.41</v>
      </c>
      <c r="L158">
        <v>0.32</v>
      </c>
      <c r="M158">
        <v>0.27</v>
      </c>
      <c r="N158">
        <v>0</v>
      </c>
      <c r="O158" t="s">
        <v>67</v>
      </c>
      <c r="P158" s="10">
        <v>450000</v>
      </c>
      <c r="Q158" s="10">
        <v>450000</v>
      </c>
      <c r="R158" s="10">
        <v>9000</v>
      </c>
      <c r="S158" s="10">
        <v>459000</v>
      </c>
      <c r="T158" t="s">
        <v>59</v>
      </c>
      <c r="U158" t="s">
        <v>58</v>
      </c>
      <c r="V158">
        <v>84</v>
      </c>
      <c r="W158">
        <v>80</v>
      </c>
      <c r="X158">
        <v>82</v>
      </c>
      <c r="Y158" t="s">
        <v>84</v>
      </c>
      <c r="Z158" t="s">
        <v>59</v>
      </c>
      <c r="AA158">
        <v>100</v>
      </c>
      <c r="AB158">
        <v>0</v>
      </c>
      <c r="AC158">
        <v>184500</v>
      </c>
      <c r="AD158">
        <v>144000</v>
      </c>
      <c r="AE158">
        <v>121500</v>
      </c>
      <c r="AF158">
        <v>0</v>
      </c>
      <c r="AG158" t="s">
        <v>595</v>
      </c>
    </row>
    <row r="159" spans="1:33" ht="15" x14ac:dyDescent="0.2">
      <c r="A159" t="s">
        <v>74</v>
      </c>
      <c r="B159" t="s">
        <v>75</v>
      </c>
      <c r="C159" t="s">
        <v>499</v>
      </c>
      <c r="D159" t="s">
        <v>500</v>
      </c>
      <c r="E159" t="s">
        <v>501</v>
      </c>
      <c r="F159" t="s">
        <v>64</v>
      </c>
      <c r="G159" t="s">
        <v>596</v>
      </c>
      <c r="H159" t="s">
        <v>74</v>
      </c>
      <c r="J159" t="s">
        <v>597</v>
      </c>
      <c r="K159">
        <v>0.3</v>
      </c>
      <c r="L159">
        <v>0</v>
      </c>
      <c r="M159">
        <v>0.3</v>
      </c>
      <c r="N159">
        <v>0.4</v>
      </c>
      <c r="O159" t="s">
        <v>114</v>
      </c>
      <c r="P159" s="10">
        <v>616427</v>
      </c>
      <c r="Q159" s="10">
        <v>616427</v>
      </c>
      <c r="R159" s="10">
        <v>11712.11</v>
      </c>
      <c r="S159" s="10">
        <v>628139.11</v>
      </c>
      <c r="T159" t="s">
        <v>57</v>
      </c>
      <c r="U159" t="s">
        <v>58</v>
      </c>
      <c r="V159">
        <v>84</v>
      </c>
      <c r="W159">
        <v>80</v>
      </c>
      <c r="X159">
        <v>82</v>
      </c>
      <c r="Y159" t="s">
        <v>68</v>
      </c>
      <c r="Z159" t="s">
        <v>59</v>
      </c>
      <c r="AA159">
        <v>0</v>
      </c>
      <c r="AB159">
        <v>100</v>
      </c>
      <c r="AC159">
        <v>184928.1</v>
      </c>
      <c r="AD159">
        <v>0</v>
      </c>
      <c r="AE159">
        <v>184928.1</v>
      </c>
      <c r="AF159">
        <v>246570.8</v>
      </c>
      <c r="AG159" t="s">
        <v>596</v>
      </c>
    </row>
    <row r="160" spans="1:33" ht="15" x14ac:dyDescent="0.2">
      <c r="A160" t="s">
        <v>74</v>
      </c>
      <c r="B160" t="s">
        <v>102</v>
      </c>
      <c r="C160" t="s">
        <v>162</v>
      </c>
      <c r="D160" t="s">
        <v>556</v>
      </c>
      <c r="E160" t="s">
        <v>163</v>
      </c>
      <c r="F160" t="s">
        <v>52</v>
      </c>
      <c r="G160" t="s">
        <v>598</v>
      </c>
      <c r="H160" t="s">
        <v>74</v>
      </c>
      <c r="J160" t="s">
        <v>599</v>
      </c>
      <c r="K160">
        <v>0</v>
      </c>
      <c r="L160">
        <v>1</v>
      </c>
      <c r="M160">
        <v>0</v>
      </c>
      <c r="N160">
        <v>0</v>
      </c>
      <c r="O160" t="s">
        <v>56</v>
      </c>
      <c r="P160" s="10">
        <v>559678</v>
      </c>
      <c r="Q160" s="10">
        <v>559678</v>
      </c>
      <c r="R160" s="10">
        <v>11193.56</v>
      </c>
      <c r="S160" s="10">
        <v>570871.56000000006</v>
      </c>
      <c r="T160" t="s">
        <v>59</v>
      </c>
      <c r="U160" t="s">
        <v>58</v>
      </c>
      <c r="V160">
        <v>80</v>
      </c>
      <c r="W160">
        <v>84</v>
      </c>
      <c r="X160">
        <v>82</v>
      </c>
      <c r="Y160" t="s">
        <v>84</v>
      </c>
      <c r="Z160" t="s">
        <v>59</v>
      </c>
      <c r="AA160">
        <v>100</v>
      </c>
      <c r="AB160">
        <v>0</v>
      </c>
      <c r="AC160">
        <v>0</v>
      </c>
      <c r="AD160">
        <v>559678</v>
      </c>
      <c r="AE160">
        <v>0</v>
      </c>
      <c r="AF160">
        <v>0</v>
      </c>
      <c r="AG160" t="s">
        <v>598</v>
      </c>
    </row>
    <row r="161" spans="1:33" ht="15" x14ac:dyDescent="0.2">
      <c r="A161" t="s">
        <v>74</v>
      </c>
      <c r="B161" t="s">
        <v>75</v>
      </c>
      <c r="C161" t="s">
        <v>600</v>
      </c>
      <c r="D161" t="s">
        <v>601</v>
      </c>
      <c r="E161" t="s">
        <v>602</v>
      </c>
      <c r="F161" t="s">
        <v>52</v>
      </c>
      <c r="G161" t="s">
        <v>603</v>
      </c>
      <c r="H161" t="s">
        <v>74</v>
      </c>
      <c r="J161" t="s">
        <v>604</v>
      </c>
      <c r="K161">
        <v>0.1</v>
      </c>
      <c r="L161">
        <v>0.55000000000000004</v>
      </c>
      <c r="M161">
        <v>0.35</v>
      </c>
      <c r="N161">
        <v>0</v>
      </c>
      <c r="O161" t="s">
        <v>56</v>
      </c>
      <c r="P161" s="10">
        <v>422433</v>
      </c>
      <c r="Q161" s="10">
        <v>422433</v>
      </c>
      <c r="R161" s="10">
        <v>8449</v>
      </c>
      <c r="S161" s="10">
        <v>430882</v>
      </c>
      <c r="T161" t="s">
        <v>59</v>
      </c>
      <c r="U161" t="s">
        <v>58</v>
      </c>
      <c r="V161">
        <v>80</v>
      </c>
      <c r="W161">
        <v>84</v>
      </c>
      <c r="X161">
        <v>82</v>
      </c>
      <c r="Y161" t="s">
        <v>84</v>
      </c>
      <c r="Z161" t="s">
        <v>59</v>
      </c>
      <c r="AA161">
        <v>100</v>
      </c>
      <c r="AB161">
        <v>0</v>
      </c>
      <c r="AC161">
        <v>42243.3</v>
      </c>
      <c r="AD161">
        <v>232338.15</v>
      </c>
      <c r="AE161">
        <v>147851.54999999999</v>
      </c>
      <c r="AF161">
        <v>0</v>
      </c>
      <c r="AG161" t="s">
        <v>603</v>
      </c>
    </row>
    <row r="162" spans="1:33" ht="15" x14ac:dyDescent="0.2">
      <c r="A162" t="s">
        <v>74</v>
      </c>
      <c r="B162" t="s">
        <v>85</v>
      </c>
      <c r="C162" t="s">
        <v>605</v>
      </c>
      <c r="D162" t="s">
        <v>606</v>
      </c>
      <c r="E162" t="s">
        <v>607</v>
      </c>
      <c r="F162" t="s">
        <v>64</v>
      </c>
      <c r="G162" t="s">
        <v>608</v>
      </c>
      <c r="H162" t="s">
        <v>74</v>
      </c>
      <c r="J162" t="s">
        <v>609</v>
      </c>
      <c r="K162">
        <v>0</v>
      </c>
      <c r="L162">
        <v>0</v>
      </c>
      <c r="M162">
        <v>0.2</v>
      </c>
      <c r="N162">
        <v>0.8</v>
      </c>
      <c r="O162" t="s">
        <v>114</v>
      </c>
      <c r="P162" s="10">
        <v>527828</v>
      </c>
      <c r="Q162" s="10">
        <v>527828</v>
      </c>
      <c r="R162" s="10">
        <v>10557</v>
      </c>
      <c r="S162" s="10">
        <v>538385</v>
      </c>
      <c r="T162" t="s">
        <v>59</v>
      </c>
      <c r="U162" t="s">
        <v>58</v>
      </c>
      <c r="V162">
        <v>84</v>
      </c>
      <c r="W162">
        <v>80</v>
      </c>
      <c r="X162">
        <v>82</v>
      </c>
      <c r="Y162" t="s">
        <v>84</v>
      </c>
      <c r="Z162" t="s">
        <v>59</v>
      </c>
      <c r="AA162">
        <v>100</v>
      </c>
      <c r="AB162">
        <v>0</v>
      </c>
      <c r="AC162">
        <v>0</v>
      </c>
      <c r="AD162">
        <v>0</v>
      </c>
      <c r="AE162">
        <v>105565.6</v>
      </c>
      <c r="AF162">
        <v>422262.4</v>
      </c>
      <c r="AG162" t="s">
        <v>608</v>
      </c>
    </row>
    <row r="163" spans="1:33" ht="15" x14ac:dyDescent="0.2">
      <c r="A163" t="s">
        <v>74</v>
      </c>
      <c r="B163" t="s">
        <v>157</v>
      </c>
      <c r="C163" t="s">
        <v>209</v>
      </c>
      <c r="D163" t="s">
        <v>374</v>
      </c>
      <c r="E163" t="s">
        <v>210</v>
      </c>
      <c r="F163" t="s">
        <v>64</v>
      </c>
      <c r="G163" t="s">
        <v>610</v>
      </c>
      <c r="H163" t="s">
        <v>74</v>
      </c>
      <c r="J163" t="s">
        <v>611</v>
      </c>
      <c r="K163">
        <v>0</v>
      </c>
      <c r="L163">
        <v>0</v>
      </c>
      <c r="M163">
        <v>0</v>
      </c>
      <c r="N163">
        <v>1</v>
      </c>
      <c r="O163" t="s">
        <v>114</v>
      </c>
      <c r="P163" s="10">
        <v>539399</v>
      </c>
      <c r="Q163" s="10">
        <v>523399</v>
      </c>
      <c r="R163" s="10">
        <v>10467.98</v>
      </c>
      <c r="S163" s="10">
        <v>533866.98</v>
      </c>
      <c r="T163" t="s">
        <v>57</v>
      </c>
      <c r="U163" t="s">
        <v>58</v>
      </c>
      <c r="V163">
        <v>84</v>
      </c>
      <c r="W163">
        <v>80</v>
      </c>
      <c r="X163">
        <v>82</v>
      </c>
      <c r="Y163" t="s">
        <v>68</v>
      </c>
      <c r="Z163" t="s">
        <v>59</v>
      </c>
      <c r="AA163">
        <v>0</v>
      </c>
      <c r="AB163">
        <v>100</v>
      </c>
      <c r="AC163">
        <v>0</v>
      </c>
      <c r="AD163">
        <v>0</v>
      </c>
      <c r="AE163">
        <v>0</v>
      </c>
      <c r="AF163">
        <v>539399</v>
      </c>
      <c r="AG163" t="s">
        <v>610</v>
      </c>
    </row>
    <row r="164" spans="1:33" ht="15" x14ac:dyDescent="0.2">
      <c r="A164" t="s">
        <v>74</v>
      </c>
      <c r="B164" t="s">
        <v>157</v>
      </c>
      <c r="C164" t="s">
        <v>612</v>
      </c>
      <c r="D164" t="s">
        <v>613</v>
      </c>
      <c r="E164" t="s">
        <v>614</v>
      </c>
      <c r="F164" t="s">
        <v>64</v>
      </c>
      <c r="G164" t="s">
        <v>615</v>
      </c>
      <c r="H164" t="s">
        <v>74</v>
      </c>
      <c r="J164" t="s">
        <v>616</v>
      </c>
      <c r="K164">
        <v>1</v>
      </c>
      <c r="L164">
        <v>0</v>
      </c>
      <c r="M164">
        <v>0</v>
      </c>
      <c r="N164">
        <v>0</v>
      </c>
      <c r="O164" t="s">
        <v>67</v>
      </c>
      <c r="P164" s="10">
        <v>810075</v>
      </c>
      <c r="Q164" s="10">
        <v>810075</v>
      </c>
      <c r="R164" s="10">
        <v>16202</v>
      </c>
      <c r="S164" s="10">
        <v>826277</v>
      </c>
      <c r="T164" t="s">
        <v>59</v>
      </c>
      <c r="U164" t="s">
        <v>58</v>
      </c>
      <c r="V164">
        <v>84</v>
      </c>
      <c r="W164">
        <v>80</v>
      </c>
      <c r="X164">
        <v>82</v>
      </c>
      <c r="Y164" t="s">
        <v>84</v>
      </c>
      <c r="Z164" t="s">
        <v>59</v>
      </c>
      <c r="AA164">
        <v>83.4</v>
      </c>
      <c r="AB164">
        <v>16.600000000000001</v>
      </c>
      <c r="AC164">
        <v>810075</v>
      </c>
      <c r="AD164">
        <v>0</v>
      </c>
      <c r="AE164">
        <v>0</v>
      </c>
      <c r="AF164">
        <v>0</v>
      </c>
      <c r="AG164" t="s">
        <v>615</v>
      </c>
    </row>
    <row r="165" spans="1:33" ht="15" x14ac:dyDescent="0.2">
      <c r="A165" t="s">
        <v>74</v>
      </c>
      <c r="B165" t="s">
        <v>102</v>
      </c>
      <c r="C165" t="s">
        <v>617</v>
      </c>
      <c r="D165" t="s">
        <v>618</v>
      </c>
      <c r="E165" t="s">
        <v>619</v>
      </c>
      <c r="F165" t="s">
        <v>64</v>
      </c>
      <c r="G165" t="s">
        <v>620</v>
      </c>
      <c r="H165" t="s">
        <v>74</v>
      </c>
      <c r="J165" t="s">
        <v>621</v>
      </c>
      <c r="K165">
        <v>0.4</v>
      </c>
      <c r="L165">
        <v>0.2</v>
      </c>
      <c r="M165">
        <v>0.3</v>
      </c>
      <c r="N165">
        <v>0.1</v>
      </c>
      <c r="O165" t="s">
        <v>67</v>
      </c>
      <c r="P165" s="10">
        <v>521400</v>
      </c>
      <c r="Q165" s="10">
        <v>521400</v>
      </c>
      <c r="R165" s="10">
        <v>0</v>
      </c>
      <c r="S165" s="10">
        <v>521400</v>
      </c>
      <c r="T165" t="s">
        <v>59</v>
      </c>
      <c r="U165" t="s">
        <v>58</v>
      </c>
      <c r="V165">
        <v>88</v>
      </c>
      <c r="W165">
        <v>76</v>
      </c>
      <c r="X165">
        <v>82</v>
      </c>
      <c r="Y165" t="s">
        <v>254</v>
      </c>
      <c r="Z165" t="s">
        <v>59</v>
      </c>
      <c r="AA165">
        <v>70</v>
      </c>
      <c r="AB165">
        <v>30</v>
      </c>
      <c r="AC165">
        <v>208560</v>
      </c>
      <c r="AD165">
        <v>104280</v>
      </c>
      <c r="AE165">
        <v>156420</v>
      </c>
      <c r="AF165">
        <v>52140</v>
      </c>
      <c r="AG165" t="s">
        <v>620</v>
      </c>
    </row>
    <row r="166" spans="1:33" ht="15" x14ac:dyDescent="0.2">
      <c r="A166" t="s">
        <v>74</v>
      </c>
      <c r="B166" t="s">
        <v>102</v>
      </c>
      <c r="C166" t="s">
        <v>617</v>
      </c>
      <c r="D166" t="s">
        <v>618</v>
      </c>
      <c r="E166" t="s">
        <v>619</v>
      </c>
      <c r="F166" t="s">
        <v>64</v>
      </c>
      <c r="G166" t="s">
        <v>622</v>
      </c>
      <c r="H166" t="s">
        <v>74</v>
      </c>
      <c r="J166" t="s">
        <v>623</v>
      </c>
      <c r="K166">
        <v>0</v>
      </c>
      <c r="L166">
        <v>0.4</v>
      </c>
      <c r="M166">
        <v>0.4</v>
      </c>
      <c r="N166">
        <v>0.2</v>
      </c>
      <c r="O166" t="s">
        <v>107</v>
      </c>
      <c r="P166" s="10">
        <v>290900</v>
      </c>
      <c r="Q166" s="10">
        <v>290900</v>
      </c>
      <c r="R166" s="10">
        <v>5819.8</v>
      </c>
      <c r="S166" s="10">
        <v>296719.8</v>
      </c>
      <c r="T166" t="s">
        <v>57</v>
      </c>
      <c r="U166" t="s">
        <v>58</v>
      </c>
      <c r="V166">
        <v>80</v>
      </c>
      <c r="W166">
        <v>84</v>
      </c>
      <c r="X166">
        <v>82</v>
      </c>
      <c r="Y166" t="s">
        <v>68</v>
      </c>
      <c r="Z166" t="s">
        <v>59</v>
      </c>
      <c r="AA166">
        <v>0</v>
      </c>
      <c r="AB166">
        <v>100</v>
      </c>
      <c r="AC166">
        <v>0</v>
      </c>
      <c r="AD166">
        <v>116360</v>
      </c>
      <c r="AE166">
        <v>116360</v>
      </c>
      <c r="AF166">
        <v>58180</v>
      </c>
      <c r="AG166" t="s">
        <v>622</v>
      </c>
    </row>
    <row r="167" spans="1:33" ht="15" x14ac:dyDescent="0.2">
      <c r="A167" t="s">
        <v>74</v>
      </c>
      <c r="B167" t="s">
        <v>85</v>
      </c>
      <c r="C167" t="s">
        <v>86</v>
      </c>
      <c r="D167" t="s">
        <v>85</v>
      </c>
      <c r="E167" t="s">
        <v>87</v>
      </c>
      <c r="F167" t="s">
        <v>64</v>
      </c>
      <c r="G167" t="s">
        <v>624</v>
      </c>
      <c r="H167" t="s">
        <v>74</v>
      </c>
      <c r="J167" t="s">
        <v>625</v>
      </c>
      <c r="K167">
        <v>0</v>
      </c>
      <c r="L167">
        <v>0.36</v>
      </c>
      <c r="M167">
        <v>0.06</v>
      </c>
      <c r="N167">
        <v>0.57999999999999996</v>
      </c>
      <c r="O167" t="s">
        <v>114</v>
      </c>
      <c r="P167" s="10">
        <v>751306.17</v>
      </c>
      <c r="Q167" s="10">
        <v>751306</v>
      </c>
      <c r="R167" s="10">
        <v>15026.12</v>
      </c>
      <c r="S167" s="10">
        <v>766332.12</v>
      </c>
      <c r="T167" t="s">
        <v>57</v>
      </c>
      <c r="U167" t="s">
        <v>58</v>
      </c>
      <c r="V167">
        <v>84</v>
      </c>
      <c r="W167">
        <v>80</v>
      </c>
      <c r="X167">
        <v>82</v>
      </c>
      <c r="Y167" t="s">
        <v>68</v>
      </c>
      <c r="Z167" t="s">
        <v>59</v>
      </c>
      <c r="AA167">
        <v>0</v>
      </c>
      <c r="AB167">
        <v>100</v>
      </c>
      <c r="AC167">
        <v>0</v>
      </c>
      <c r="AD167">
        <v>270470.22120000003</v>
      </c>
      <c r="AE167">
        <v>45078.370199999998</v>
      </c>
      <c r="AF167">
        <v>435757.57860000001</v>
      </c>
      <c r="AG167" t="s">
        <v>624</v>
      </c>
    </row>
    <row r="168" spans="1:33" ht="15" x14ac:dyDescent="0.2">
      <c r="A168" t="s">
        <v>48</v>
      </c>
      <c r="B168" t="s">
        <v>48</v>
      </c>
      <c r="C168" t="s">
        <v>626</v>
      </c>
      <c r="D168" t="s">
        <v>70</v>
      </c>
      <c r="E168" t="s">
        <v>170</v>
      </c>
      <c r="F168" t="s">
        <v>64</v>
      </c>
      <c r="G168" t="s">
        <v>627</v>
      </c>
      <c r="H168" t="s">
        <v>48</v>
      </c>
      <c r="I168" t="s">
        <v>54</v>
      </c>
      <c r="J168" t="s">
        <v>628</v>
      </c>
      <c r="K168">
        <v>0</v>
      </c>
      <c r="L168">
        <v>0</v>
      </c>
      <c r="M168">
        <v>0.48499999999999999</v>
      </c>
      <c r="N168">
        <v>0.51500000000000001</v>
      </c>
      <c r="O168" t="s">
        <v>114</v>
      </c>
      <c r="P168" s="10">
        <v>1822240</v>
      </c>
      <c r="Q168" s="11">
        <v>1822240</v>
      </c>
      <c r="R168" s="10">
        <v>0</v>
      </c>
      <c r="S168" s="10">
        <v>1822240</v>
      </c>
      <c r="T168" t="s">
        <v>57</v>
      </c>
      <c r="U168" t="s">
        <v>58</v>
      </c>
      <c r="V168">
        <v>84</v>
      </c>
      <c r="W168">
        <v>80</v>
      </c>
      <c r="X168">
        <v>82</v>
      </c>
      <c r="Y168" t="s">
        <v>48</v>
      </c>
      <c r="Z168" t="s">
        <v>59</v>
      </c>
      <c r="AA168">
        <v>0</v>
      </c>
      <c r="AB168">
        <v>0</v>
      </c>
      <c r="AC168">
        <v>0</v>
      </c>
      <c r="AD168">
        <v>0</v>
      </c>
      <c r="AE168">
        <v>883786.4</v>
      </c>
      <c r="AF168">
        <v>938453.6</v>
      </c>
      <c r="AG168" t="s">
        <v>627</v>
      </c>
    </row>
    <row r="169" spans="1:33" ht="15" x14ac:dyDescent="0.2">
      <c r="A169" t="s">
        <v>60</v>
      </c>
      <c r="B169" t="s">
        <v>60</v>
      </c>
      <c r="C169" t="s">
        <v>121</v>
      </c>
      <c r="D169" t="s">
        <v>629</v>
      </c>
      <c r="E169" t="s">
        <v>123</v>
      </c>
      <c r="F169" t="s">
        <v>64</v>
      </c>
      <c r="G169" t="s">
        <v>630</v>
      </c>
      <c r="H169" t="s">
        <v>60</v>
      </c>
      <c r="J169" t="s">
        <v>631</v>
      </c>
      <c r="K169">
        <v>0.6</v>
      </c>
      <c r="L169">
        <v>0</v>
      </c>
      <c r="M169">
        <v>0.3</v>
      </c>
      <c r="N169">
        <v>0.1</v>
      </c>
      <c r="O169" t="s">
        <v>67</v>
      </c>
      <c r="P169" s="10">
        <v>529723</v>
      </c>
      <c r="Q169" s="10" t="e">
        <f>#N/A</f>
        <v>#N/A</v>
      </c>
      <c r="R169" s="10" t="e">
        <f>#N/A</f>
        <v>#N/A</v>
      </c>
      <c r="S169" s="10" t="e">
        <f>#N/A</f>
        <v>#N/A</v>
      </c>
      <c r="T169" t="s">
        <v>57</v>
      </c>
      <c r="U169" t="s">
        <v>58</v>
      </c>
      <c r="V169">
        <v>92</v>
      </c>
      <c r="W169">
        <v>72</v>
      </c>
      <c r="X169">
        <v>82</v>
      </c>
      <c r="Y169" t="s">
        <v>512</v>
      </c>
      <c r="Z169" t="s">
        <v>57</v>
      </c>
      <c r="AA169">
        <v>0</v>
      </c>
      <c r="AB169">
        <v>100</v>
      </c>
      <c r="AC169">
        <v>317833.8</v>
      </c>
      <c r="AD169">
        <v>0</v>
      </c>
      <c r="AE169">
        <v>158916.9</v>
      </c>
      <c r="AF169">
        <v>52972.3</v>
      </c>
      <c r="AG169" t="e">
        <f>#N/A</f>
        <v>#N/A</v>
      </c>
    </row>
    <row r="170" spans="1:33" ht="15" x14ac:dyDescent="0.2">
      <c r="A170" t="s">
        <v>60</v>
      </c>
      <c r="B170" t="s">
        <v>60</v>
      </c>
      <c r="C170" t="s">
        <v>632</v>
      </c>
      <c r="D170" t="s">
        <v>633</v>
      </c>
      <c r="E170" t="s">
        <v>634</v>
      </c>
      <c r="F170" t="s">
        <v>64</v>
      </c>
      <c r="G170" t="s">
        <v>635</v>
      </c>
      <c r="H170" t="s">
        <v>60</v>
      </c>
      <c r="J170" t="s">
        <v>636</v>
      </c>
      <c r="K170">
        <v>0.2</v>
      </c>
      <c r="L170">
        <v>0</v>
      </c>
      <c r="M170">
        <v>0.8</v>
      </c>
      <c r="N170">
        <v>0</v>
      </c>
      <c r="O170" t="s">
        <v>120</v>
      </c>
      <c r="P170" s="10">
        <v>213225.60000000001</v>
      </c>
      <c r="Q170" s="10">
        <v>213226</v>
      </c>
      <c r="R170" s="10">
        <v>4265</v>
      </c>
      <c r="S170" s="10">
        <v>217491</v>
      </c>
      <c r="T170" t="s">
        <v>59</v>
      </c>
      <c r="U170" t="s">
        <v>58</v>
      </c>
      <c r="V170">
        <v>84</v>
      </c>
      <c r="W170">
        <v>80</v>
      </c>
      <c r="X170">
        <v>82</v>
      </c>
      <c r="Y170" t="s">
        <v>84</v>
      </c>
      <c r="Z170" t="s">
        <v>59</v>
      </c>
      <c r="AA170">
        <v>100</v>
      </c>
      <c r="AB170">
        <v>0</v>
      </c>
      <c r="AC170">
        <v>42645.120000000003</v>
      </c>
      <c r="AD170">
        <v>0</v>
      </c>
      <c r="AE170">
        <v>170580.48000000001</v>
      </c>
      <c r="AF170">
        <v>0</v>
      </c>
      <c r="AG170" t="s">
        <v>635</v>
      </c>
    </row>
    <row r="171" spans="1:33" ht="15" x14ac:dyDescent="0.2">
      <c r="A171" t="s">
        <v>60</v>
      </c>
      <c r="B171" t="s">
        <v>60</v>
      </c>
      <c r="C171" t="s">
        <v>637</v>
      </c>
      <c r="D171" t="s">
        <v>638</v>
      </c>
      <c r="E171" t="s">
        <v>639</v>
      </c>
      <c r="F171" t="s">
        <v>64</v>
      </c>
      <c r="G171" t="s">
        <v>640</v>
      </c>
      <c r="H171" t="s">
        <v>60</v>
      </c>
      <c r="J171" t="s">
        <v>641</v>
      </c>
      <c r="K171">
        <v>0.77669999999999995</v>
      </c>
      <c r="L171">
        <v>0</v>
      </c>
      <c r="M171">
        <v>0</v>
      </c>
      <c r="N171">
        <v>0.2233</v>
      </c>
      <c r="O171" t="s">
        <v>67</v>
      </c>
      <c r="P171" s="10">
        <v>447664</v>
      </c>
      <c r="Q171" s="10">
        <v>447664</v>
      </c>
      <c r="R171" s="10">
        <v>8953.2800000000007</v>
      </c>
      <c r="S171" s="10">
        <v>456617.28</v>
      </c>
      <c r="T171" t="s">
        <v>59</v>
      </c>
      <c r="U171" t="s">
        <v>58</v>
      </c>
      <c r="V171">
        <v>84</v>
      </c>
      <c r="W171">
        <v>80</v>
      </c>
      <c r="X171">
        <v>82</v>
      </c>
      <c r="Y171" t="s">
        <v>84</v>
      </c>
      <c r="Z171" t="s">
        <v>59</v>
      </c>
      <c r="AA171">
        <v>100</v>
      </c>
      <c r="AB171">
        <v>0</v>
      </c>
      <c r="AC171">
        <v>347700.62880000001</v>
      </c>
      <c r="AD171">
        <v>0</v>
      </c>
      <c r="AE171">
        <v>0</v>
      </c>
      <c r="AF171">
        <v>99963.371199999994</v>
      </c>
      <c r="AG171" t="s">
        <v>640</v>
      </c>
    </row>
    <row r="172" spans="1:33" ht="15" x14ac:dyDescent="0.2">
      <c r="A172" t="s">
        <v>60</v>
      </c>
      <c r="B172" t="s">
        <v>60</v>
      </c>
      <c r="C172" t="s">
        <v>642</v>
      </c>
      <c r="D172" t="s">
        <v>643</v>
      </c>
      <c r="E172" t="s">
        <v>644</v>
      </c>
      <c r="F172" t="s">
        <v>64</v>
      </c>
      <c r="G172" t="s">
        <v>645</v>
      </c>
      <c r="H172" t="s">
        <v>60</v>
      </c>
      <c r="J172" t="s">
        <v>646</v>
      </c>
      <c r="K172">
        <v>0.4</v>
      </c>
      <c r="L172">
        <v>0</v>
      </c>
      <c r="M172">
        <v>0.6</v>
      </c>
      <c r="N172">
        <v>0</v>
      </c>
      <c r="O172" t="s">
        <v>120</v>
      </c>
      <c r="P172" s="10">
        <v>66828</v>
      </c>
      <c r="Q172" s="10">
        <v>80828</v>
      </c>
      <c r="R172" s="10">
        <v>1616.56</v>
      </c>
      <c r="S172" s="10">
        <v>82444.56</v>
      </c>
      <c r="T172" t="s">
        <v>59</v>
      </c>
      <c r="U172" t="s">
        <v>58</v>
      </c>
      <c r="V172">
        <v>84</v>
      </c>
      <c r="W172">
        <v>80</v>
      </c>
      <c r="X172">
        <v>82</v>
      </c>
      <c r="Y172" t="s">
        <v>84</v>
      </c>
      <c r="Z172" t="s">
        <v>59</v>
      </c>
      <c r="AA172">
        <v>100</v>
      </c>
      <c r="AB172">
        <v>0</v>
      </c>
      <c r="AC172">
        <v>26731.200000000001</v>
      </c>
      <c r="AD172">
        <v>0</v>
      </c>
      <c r="AE172">
        <v>40096.800000000003</v>
      </c>
      <c r="AF172">
        <v>0</v>
      </c>
      <c r="AG172" t="s">
        <v>645</v>
      </c>
    </row>
    <row r="173" spans="1:33" ht="15" x14ac:dyDescent="0.2">
      <c r="A173" t="s">
        <v>60</v>
      </c>
      <c r="B173" t="s">
        <v>60</v>
      </c>
      <c r="C173" t="s">
        <v>642</v>
      </c>
      <c r="D173" t="s">
        <v>643</v>
      </c>
      <c r="E173" t="s">
        <v>644</v>
      </c>
      <c r="F173" t="s">
        <v>64</v>
      </c>
      <c r="G173" t="s">
        <v>647</v>
      </c>
      <c r="H173" t="s">
        <v>60</v>
      </c>
      <c r="J173" t="s">
        <v>648</v>
      </c>
      <c r="K173">
        <v>0.4</v>
      </c>
      <c r="L173">
        <v>0</v>
      </c>
      <c r="M173">
        <v>0.2</v>
      </c>
      <c r="N173">
        <v>0.4</v>
      </c>
      <c r="O173" t="s">
        <v>107</v>
      </c>
      <c r="P173" s="10">
        <v>154942.18</v>
      </c>
      <c r="Q173" s="10">
        <v>154942.18</v>
      </c>
      <c r="R173" s="10">
        <v>3098.84</v>
      </c>
      <c r="S173" s="10">
        <v>158041.01999999999</v>
      </c>
      <c r="T173" t="s">
        <v>59</v>
      </c>
      <c r="U173" t="s">
        <v>58</v>
      </c>
      <c r="V173">
        <v>84</v>
      </c>
      <c r="W173">
        <v>80</v>
      </c>
      <c r="X173">
        <v>82</v>
      </c>
      <c r="Y173" t="s">
        <v>84</v>
      </c>
      <c r="Z173" t="s">
        <v>59</v>
      </c>
      <c r="AA173">
        <v>100</v>
      </c>
      <c r="AB173">
        <v>0</v>
      </c>
      <c r="AC173">
        <v>61976.872000000003</v>
      </c>
      <c r="AD173">
        <v>0</v>
      </c>
      <c r="AE173">
        <v>30988.436000000002</v>
      </c>
      <c r="AF173">
        <v>61976.872000000003</v>
      </c>
      <c r="AG173" t="s">
        <v>647</v>
      </c>
    </row>
    <row r="174" spans="1:33" ht="15" x14ac:dyDescent="0.2">
      <c r="A174" t="s">
        <v>148</v>
      </c>
      <c r="B174" t="s">
        <v>148</v>
      </c>
      <c r="C174" t="s">
        <v>337</v>
      </c>
      <c r="D174" t="s">
        <v>338</v>
      </c>
      <c r="E174" t="s">
        <v>339</v>
      </c>
      <c r="F174" t="s">
        <v>64</v>
      </c>
      <c r="G174" t="s">
        <v>649</v>
      </c>
      <c r="H174" t="s">
        <v>148</v>
      </c>
      <c r="J174" t="s">
        <v>650</v>
      </c>
      <c r="K174">
        <v>0.08</v>
      </c>
      <c r="L174">
        <v>0.45</v>
      </c>
      <c r="M174">
        <v>0.45</v>
      </c>
      <c r="N174">
        <v>0.02</v>
      </c>
      <c r="O174" t="s">
        <v>107</v>
      </c>
      <c r="P174" s="10">
        <v>73737</v>
      </c>
      <c r="Q174" s="10">
        <v>73737</v>
      </c>
      <c r="R174" s="10">
        <v>1474.74</v>
      </c>
      <c r="S174" s="10">
        <v>75211.740000000005</v>
      </c>
      <c r="T174" t="s">
        <v>59</v>
      </c>
      <c r="U174" t="s">
        <v>58</v>
      </c>
      <c r="V174">
        <v>80</v>
      </c>
      <c r="W174">
        <v>84</v>
      </c>
      <c r="X174">
        <v>82</v>
      </c>
      <c r="Y174" t="s">
        <v>84</v>
      </c>
      <c r="Z174" t="s">
        <v>59</v>
      </c>
      <c r="AA174">
        <v>100</v>
      </c>
      <c r="AB174">
        <v>0</v>
      </c>
      <c r="AC174">
        <v>5898.96</v>
      </c>
      <c r="AD174">
        <v>33181.65</v>
      </c>
      <c r="AE174">
        <v>33181.65</v>
      </c>
      <c r="AF174">
        <v>1474.74</v>
      </c>
      <c r="AG174" t="s">
        <v>649</v>
      </c>
    </row>
    <row r="175" spans="1:33" ht="15" x14ac:dyDescent="0.2">
      <c r="A175" t="s">
        <v>148</v>
      </c>
      <c r="B175" t="s">
        <v>148</v>
      </c>
      <c r="C175" t="s">
        <v>651</v>
      </c>
      <c r="D175" t="s">
        <v>652</v>
      </c>
      <c r="E175" t="s">
        <v>653</v>
      </c>
      <c r="F175" t="s">
        <v>64</v>
      </c>
      <c r="G175" t="s">
        <v>654</v>
      </c>
      <c r="H175" t="s">
        <v>148</v>
      </c>
      <c r="J175" t="s">
        <v>655</v>
      </c>
      <c r="K175">
        <v>1</v>
      </c>
      <c r="L175">
        <v>0</v>
      </c>
      <c r="M175">
        <v>0</v>
      </c>
      <c r="N175">
        <v>0</v>
      </c>
      <c r="O175" t="s">
        <v>67</v>
      </c>
      <c r="P175" s="10">
        <v>45000</v>
      </c>
      <c r="Q175" s="10">
        <v>45000</v>
      </c>
      <c r="R175" s="10">
        <v>900</v>
      </c>
      <c r="S175" s="10">
        <v>45900</v>
      </c>
      <c r="T175" t="s">
        <v>59</v>
      </c>
      <c r="U175" t="s">
        <v>58</v>
      </c>
      <c r="V175">
        <v>80</v>
      </c>
      <c r="W175">
        <v>84</v>
      </c>
      <c r="X175">
        <v>82</v>
      </c>
      <c r="Y175" t="s">
        <v>84</v>
      </c>
      <c r="Z175" t="s">
        <v>59</v>
      </c>
      <c r="AA175">
        <v>100</v>
      </c>
      <c r="AB175">
        <v>0</v>
      </c>
      <c r="AC175">
        <v>45000</v>
      </c>
      <c r="AD175">
        <v>0</v>
      </c>
      <c r="AE175">
        <v>0</v>
      </c>
      <c r="AF175">
        <v>0</v>
      </c>
      <c r="AG175" t="s">
        <v>654</v>
      </c>
    </row>
    <row r="176" spans="1:33" ht="15" x14ac:dyDescent="0.2">
      <c r="A176" t="s">
        <v>148</v>
      </c>
      <c r="B176" t="s">
        <v>148</v>
      </c>
      <c r="C176" t="s">
        <v>656</v>
      </c>
      <c r="D176" t="s">
        <v>657</v>
      </c>
      <c r="E176" t="s">
        <v>658</v>
      </c>
      <c r="F176" t="s">
        <v>52</v>
      </c>
      <c r="G176" t="s">
        <v>659</v>
      </c>
      <c r="H176" t="s">
        <v>148</v>
      </c>
      <c r="J176" t="s">
        <v>660</v>
      </c>
      <c r="K176">
        <v>0.1</v>
      </c>
      <c r="L176">
        <v>0.5</v>
      </c>
      <c r="M176">
        <v>0.1</v>
      </c>
      <c r="N176">
        <v>0.3</v>
      </c>
      <c r="O176" t="s">
        <v>56</v>
      </c>
      <c r="P176" s="10">
        <v>539000</v>
      </c>
      <c r="Q176" s="10">
        <v>539000</v>
      </c>
      <c r="R176" s="10">
        <v>16170</v>
      </c>
      <c r="S176" s="10">
        <v>555170</v>
      </c>
      <c r="T176" t="s">
        <v>59</v>
      </c>
      <c r="U176" t="s">
        <v>58</v>
      </c>
      <c r="V176">
        <v>80</v>
      </c>
      <c r="W176">
        <v>84</v>
      </c>
      <c r="X176">
        <v>82</v>
      </c>
      <c r="Y176" t="s">
        <v>84</v>
      </c>
      <c r="Z176" t="s">
        <v>59</v>
      </c>
      <c r="AA176">
        <v>100</v>
      </c>
      <c r="AB176">
        <v>0</v>
      </c>
      <c r="AC176">
        <v>53900</v>
      </c>
      <c r="AD176">
        <v>269500</v>
      </c>
      <c r="AE176">
        <v>53900</v>
      </c>
      <c r="AF176">
        <v>161700</v>
      </c>
      <c r="AG176" t="s">
        <v>659</v>
      </c>
    </row>
    <row r="177" spans="1:33" ht="15" x14ac:dyDescent="0.2">
      <c r="A177" t="s">
        <v>148</v>
      </c>
      <c r="B177" t="s">
        <v>148</v>
      </c>
      <c r="C177" t="s">
        <v>282</v>
      </c>
      <c r="D177" t="s">
        <v>542</v>
      </c>
      <c r="E177" t="s">
        <v>283</v>
      </c>
      <c r="F177" t="s">
        <v>64</v>
      </c>
      <c r="G177" t="s">
        <v>661</v>
      </c>
      <c r="H177" t="s">
        <v>148</v>
      </c>
      <c r="J177" t="s">
        <v>662</v>
      </c>
      <c r="K177">
        <v>7.0000000000000007E-2</v>
      </c>
      <c r="L177">
        <v>0.19</v>
      </c>
      <c r="M177">
        <v>0.48</v>
      </c>
      <c r="N177">
        <v>0.26</v>
      </c>
      <c r="O177" t="s">
        <v>120</v>
      </c>
      <c r="P177" s="10">
        <v>1347671</v>
      </c>
      <c r="Q177" s="10">
        <v>1347672</v>
      </c>
      <c r="R177" s="10">
        <v>40430.160000000003</v>
      </c>
      <c r="S177" s="10">
        <v>1388102.16</v>
      </c>
      <c r="T177" t="s">
        <v>59</v>
      </c>
      <c r="U177" t="s">
        <v>58</v>
      </c>
      <c r="V177">
        <v>80</v>
      </c>
      <c r="W177">
        <v>84</v>
      </c>
      <c r="X177">
        <v>82</v>
      </c>
      <c r="Y177" t="s">
        <v>84</v>
      </c>
      <c r="Z177" t="s">
        <v>59</v>
      </c>
      <c r="AA177">
        <v>100</v>
      </c>
      <c r="AB177">
        <v>0</v>
      </c>
      <c r="AC177">
        <v>94336.97</v>
      </c>
      <c r="AD177">
        <v>256057.49</v>
      </c>
      <c r="AE177">
        <v>646882.07999999996</v>
      </c>
      <c r="AF177">
        <v>350394.46</v>
      </c>
      <c r="AG177" t="s">
        <v>661</v>
      </c>
    </row>
    <row r="178" spans="1:33" ht="15" x14ac:dyDescent="0.2">
      <c r="A178" t="s">
        <v>148</v>
      </c>
      <c r="B178" t="s">
        <v>148</v>
      </c>
      <c r="C178" t="s">
        <v>417</v>
      </c>
      <c r="D178" t="s">
        <v>418</v>
      </c>
      <c r="E178" t="s">
        <v>419</v>
      </c>
      <c r="F178" t="s">
        <v>64</v>
      </c>
      <c r="G178" t="s">
        <v>663</v>
      </c>
      <c r="H178" t="s">
        <v>148</v>
      </c>
      <c r="J178" t="s">
        <v>664</v>
      </c>
      <c r="K178">
        <v>0.1</v>
      </c>
      <c r="L178">
        <v>0.2</v>
      </c>
      <c r="M178">
        <v>0.2</v>
      </c>
      <c r="N178">
        <v>0.5</v>
      </c>
      <c r="O178" t="s">
        <v>114</v>
      </c>
      <c r="P178" s="10">
        <v>76120.960000000006</v>
      </c>
      <c r="Q178" s="10">
        <v>76120.960000000006</v>
      </c>
      <c r="R178" s="10">
        <v>1522.41</v>
      </c>
      <c r="S178" s="10">
        <v>77643.37000000001</v>
      </c>
      <c r="T178" t="s">
        <v>57</v>
      </c>
      <c r="U178" t="s">
        <v>58</v>
      </c>
      <c r="V178">
        <v>84</v>
      </c>
      <c r="W178">
        <v>80</v>
      </c>
      <c r="X178">
        <v>82</v>
      </c>
      <c r="Y178" t="s">
        <v>68</v>
      </c>
      <c r="Z178" t="s">
        <v>59</v>
      </c>
      <c r="AA178">
        <v>0</v>
      </c>
      <c r="AB178">
        <v>100</v>
      </c>
      <c r="AC178">
        <v>7612.0959999999995</v>
      </c>
      <c r="AD178">
        <v>15224.191999999999</v>
      </c>
      <c r="AE178">
        <v>15224.191999999999</v>
      </c>
      <c r="AF178">
        <v>38060.480000000003</v>
      </c>
      <c r="AG178" t="s">
        <v>663</v>
      </c>
    </row>
    <row r="179" spans="1:33" ht="15" x14ac:dyDescent="0.2">
      <c r="A179" t="s">
        <v>148</v>
      </c>
      <c r="B179" t="s">
        <v>148</v>
      </c>
      <c r="C179" t="s">
        <v>337</v>
      </c>
      <c r="D179" t="s">
        <v>338</v>
      </c>
      <c r="E179" t="s">
        <v>339</v>
      </c>
      <c r="F179" t="s">
        <v>64</v>
      </c>
      <c r="G179" t="s">
        <v>665</v>
      </c>
      <c r="H179" t="s">
        <v>148</v>
      </c>
      <c r="J179" t="s">
        <v>666</v>
      </c>
      <c r="K179">
        <v>0.1</v>
      </c>
      <c r="L179">
        <v>0.1</v>
      </c>
      <c r="M179">
        <v>0.4</v>
      </c>
      <c r="N179">
        <v>0.4</v>
      </c>
      <c r="O179" t="s">
        <v>107</v>
      </c>
      <c r="P179" s="10">
        <v>560186.94999999995</v>
      </c>
      <c r="Q179" s="10">
        <v>560187</v>
      </c>
      <c r="R179" s="10">
        <v>5601.87</v>
      </c>
      <c r="S179" s="10">
        <v>565788.87</v>
      </c>
      <c r="T179" t="s">
        <v>59</v>
      </c>
      <c r="U179" t="s">
        <v>58</v>
      </c>
      <c r="V179">
        <v>88</v>
      </c>
      <c r="W179">
        <v>76</v>
      </c>
      <c r="X179">
        <v>82</v>
      </c>
      <c r="Y179" t="s">
        <v>254</v>
      </c>
      <c r="Z179" t="s">
        <v>59</v>
      </c>
      <c r="AA179">
        <v>100</v>
      </c>
      <c r="AB179">
        <v>0</v>
      </c>
      <c r="AC179">
        <v>56018.695</v>
      </c>
      <c r="AD179">
        <v>56018.695</v>
      </c>
      <c r="AE179">
        <v>224074.78</v>
      </c>
      <c r="AF179">
        <v>224074.78</v>
      </c>
      <c r="AG179" t="s">
        <v>665</v>
      </c>
    </row>
    <row r="180" spans="1:33" ht="15" x14ac:dyDescent="0.2">
      <c r="A180" t="s">
        <v>60</v>
      </c>
      <c r="B180" t="s">
        <v>60</v>
      </c>
      <c r="C180" t="s">
        <v>255</v>
      </c>
      <c r="D180" t="s">
        <v>520</v>
      </c>
      <c r="E180" t="s">
        <v>256</v>
      </c>
      <c r="F180" t="s">
        <v>64</v>
      </c>
      <c r="G180" t="s">
        <v>667</v>
      </c>
      <c r="H180" t="s">
        <v>60</v>
      </c>
      <c r="J180" t="s">
        <v>668</v>
      </c>
      <c r="K180">
        <v>0.4</v>
      </c>
      <c r="L180">
        <v>0</v>
      </c>
      <c r="M180">
        <v>0.2</v>
      </c>
      <c r="N180">
        <v>0.4</v>
      </c>
      <c r="O180" t="s">
        <v>107</v>
      </c>
      <c r="P180" s="10">
        <v>260000</v>
      </c>
      <c r="Q180" s="10">
        <v>260000</v>
      </c>
      <c r="R180" s="10">
        <v>5200</v>
      </c>
      <c r="S180" s="10">
        <v>265200</v>
      </c>
      <c r="T180" t="s">
        <v>59</v>
      </c>
      <c r="U180" t="s">
        <v>58</v>
      </c>
      <c r="V180">
        <v>88</v>
      </c>
      <c r="W180">
        <v>75</v>
      </c>
      <c r="X180">
        <v>81.5</v>
      </c>
      <c r="Y180" t="s">
        <v>254</v>
      </c>
      <c r="Z180" t="s">
        <v>59</v>
      </c>
      <c r="AA180">
        <v>100</v>
      </c>
      <c r="AB180">
        <v>0</v>
      </c>
      <c r="AC180">
        <v>104000</v>
      </c>
      <c r="AD180">
        <v>0</v>
      </c>
      <c r="AE180">
        <v>52000</v>
      </c>
      <c r="AF180">
        <v>104000</v>
      </c>
      <c r="AG180" t="s">
        <v>667</v>
      </c>
    </row>
    <row r="181" spans="1:33" ht="15" x14ac:dyDescent="0.2">
      <c r="A181" t="s">
        <v>74</v>
      </c>
      <c r="B181" t="s">
        <v>93</v>
      </c>
      <c r="C181" t="s">
        <v>489</v>
      </c>
      <c r="D181" t="s">
        <v>490</v>
      </c>
      <c r="E181" t="s">
        <v>491</v>
      </c>
      <c r="F181" t="s">
        <v>64</v>
      </c>
      <c r="G181" t="s">
        <v>669</v>
      </c>
      <c r="H181" t="s">
        <v>74</v>
      </c>
      <c r="J181" t="s">
        <v>670</v>
      </c>
      <c r="K181">
        <v>0.6</v>
      </c>
      <c r="L181">
        <v>0</v>
      </c>
      <c r="M181">
        <v>0.2</v>
      </c>
      <c r="N181">
        <v>0.2</v>
      </c>
      <c r="O181" t="s">
        <v>67</v>
      </c>
      <c r="P181" s="10">
        <v>347636</v>
      </c>
      <c r="Q181" s="10">
        <v>347636</v>
      </c>
      <c r="R181" s="10">
        <v>6953</v>
      </c>
      <c r="S181" s="10">
        <v>354589</v>
      </c>
      <c r="T181" t="s">
        <v>59</v>
      </c>
      <c r="U181" t="s">
        <v>58</v>
      </c>
      <c r="V181">
        <v>92</v>
      </c>
      <c r="W181">
        <v>70</v>
      </c>
      <c r="X181">
        <v>81</v>
      </c>
      <c r="Y181" t="s">
        <v>254</v>
      </c>
      <c r="Z181" t="s">
        <v>59</v>
      </c>
      <c r="AA181">
        <v>100</v>
      </c>
      <c r="AB181">
        <v>0</v>
      </c>
      <c r="AC181">
        <v>208581.6</v>
      </c>
      <c r="AD181">
        <v>0</v>
      </c>
      <c r="AE181">
        <v>69527.199999999997</v>
      </c>
      <c r="AF181">
        <v>69527.199999999997</v>
      </c>
      <c r="AG181" t="s">
        <v>669</v>
      </c>
    </row>
    <row r="182" spans="1:33" ht="15" x14ac:dyDescent="0.2">
      <c r="A182" t="s">
        <v>148</v>
      </c>
      <c r="B182" t="s">
        <v>148</v>
      </c>
      <c r="C182" t="s">
        <v>671</v>
      </c>
      <c r="D182" t="s">
        <v>672</v>
      </c>
      <c r="E182" t="s">
        <v>673</v>
      </c>
      <c r="F182" t="s">
        <v>52</v>
      </c>
      <c r="G182" t="s">
        <v>674</v>
      </c>
      <c r="H182" t="s">
        <v>148</v>
      </c>
      <c r="J182" t="s">
        <v>675</v>
      </c>
      <c r="K182">
        <v>0</v>
      </c>
      <c r="L182">
        <v>1</v>
      </c>
      <c r="M182">
        <v>0</v>
      </c>
      <c r="N182">
        <v>0</v>
      </c>
      <c r="O182" t="s">
        <v>56</v>
      </c>
      <c r="P182" s="10">
        <v>499552</v>
      </c>
      <c r="Q182" s="10">
        <v>499552</v>
      </c>
      <c r="R182" s="10">
        <v>9991.0400000000009</v>
      </c>
      <c r="S182" s="10">
        <v>509543.04</v>
      </c>
      <c r="T182" t="s">
        <v>59</v>
      </c>
      <c r="U182" t="s">
        <v>58</v>
      </c>
      <c r="V182">
        <v>90</v>
      </c>
      <c r="W182">
        <v>72</v>
      </c>
      <c r="X182">
        <v>81</v>
      </c>
      <c r="Y182" t="s">
        <v>254</v>
      </c>
      <c r="Z182" t="s">
        <v>59</v>
      </c>
      <c r="AA182">
        <v>100</v>
      </c>
      <c r="AB182">
        <v>0</v>
      </c>
      <c r="AC182">
        <v>0</v>
      </c>
      <c r="AD182">
        <v>499552</v>
      </c>
      <c r="AE182">
        <v>0</v>
      </c>
      <c r="AF182">
        <v>0</v>
      </c>
      <c r="AG182" t="s">
        <v>674</v>
      </c>
    </row>
    <row r="183" spans="1:33" ht="15" x14ac:dyDescent="0.2">
      <c r="A183" t="s">
        <v>148</v>
      </c>
      <c r="B183" t="s">
        <v>148</v>
      </c>
      <c r="C183" t="s">
        <v>671</v>
      </c>
      <c r="D183" t="s">
        <v>672</v>
      </c>
      <c r="E183" t="s">
        <v>673</v>
      </c>
      <c r="F183" t="s">
        <v>52</v>
      </c>
      <c r="G183" t="s">
        <v>676</v>
      </c>
      <c r="H183" t="s">
        <v>148</v>
      </c>
      <c r="J183" t="s">
        <v>677</v>
      </c>
      <c r="K183">
        <v>0.05</v>
      </c>
      <c r="L183">
        <v>0.85</v>
      </c>
      <c r="M183">
        <v>0.05</v>
      </c>
      <c r="N183">
        <v>0.05</v>
      </c>
      <c r="O183" t="s">
        <v>56</v>
      </c>
      <c r="P183" s="10">
        <v>500000</v>
      </c>
      <c r="Q183" s="10">
        <v>500000</v>
      </c>
      <c r="R183" s="10">
        <v>10000</v>
      </c>
      <c r="S183" s="10">
        <v>510000</v>
      </c>
      <c r="T183" t="s">
        <v>59</v>
      </c>
      <c r="U183" t="s">
        <v>58</v>
      </c>
      <c r="V183">
        <v>90</v>
      </c>
      <c r="W183">
        <v>72</v>
      </c>
      <c r="X183">
        <v>81</v>
      </c>
      <c r="Y183" t="s">
        <v>254</v>
      </c>
      <c r="Z183" t="s">
        <v>59</v>
      </c>
      <c r="AA183">
        <v>100</v>
      </c>
      <c r="AB183">
        <v>0</v>
      </c>
      <c r="AC183">
        <v>25000</v>
      </c>
      <c r="AD183">
        <v>425000</v>
      </c>
      <c r="AE183">
        <v>25000</v>
      </c>
      <c r="AF183">
        <v>25000</v>
      </c>
      <c r="AG183" t="s">
        <v>676</v>
      </c>
    </row>
    <row r="184" spans="1:33" ht="15" x14ac:dyDescent="0.2">
      <c r="A184" t="s">
        <v>74</v>
      </c>
      <c r="B184" t="s">
        <v>139</v>
      </c>
      <c r="C184" t="s">
        <v>140</v>
      </c>
      <c r="D184" t="s">
        <v>454</v>
      </c>
      <c r="E184" t="s">
        <v>141</v>
      </c>
      <c r="F184" t="s">
        <v>52</v>
      </c>
      <c r="G184" t="s">
        <v>678</v>
      </c>
      <c r="H184" t="s">
        <v>74</v>
      </c>
      <c r="J184" t="s">
        <v>679</v>
      </c>
      <c r="K184">
        <v>0</v>
      </c>
      <c r="L184">
        <v>1</v>
      </c>
      <c r="M184">
        <v>0</v>
      </c>
      <c r="N184">
        <v>0</v>
      </c>
      <c r="O184" t="s">
        <v>56</v>
      </c>
      <c r="P184" s="10">
        <v>1359075</v>
      </c>
      <c r="Q184" s="10" t="e">
        <f>#N/A</f>
        <v>#N/A</v>
      </c>
      <c r="R184" s="10" t="e">
        <f>#N/A</f>
        <v>#N/A</v>
      </c>
      <c r="S184" s="10" t="e">
        <f>#N/A</f>
        <v>#N/A</v>
      </c>
      <c r="T184" t="s">
        <v>57</v>
      </c>
      <c r="U184" t="s">
        <v>58</v>
      </c>
      <c r="V184">
        <v>85</v>
      </c>
      <c r="W184">
        <v>76</v>
      </c>
      <c r="X184">
        <v>80.5</v>
      </c>
      <c r="Y184" t="s">
        <v>512</v>
      </c>
      <c r="Z184" t="s">
        <v>57</v>
      </c>
      <c r="AA184">
        <v>0</v>
      </c>
      <c r="AB184">
        <v>100</v>
      </c>
      <c r="AC184">
        <v>0</v>
      </c>
      <c r="AD184">
        <v>1359075</v>
      </c>
      <c r="AE184">
        <v>0</v>
      </c>
      <c r="AF184">
        <v>0</v>
      </c>
      <c r="AG184" t="e">
        <f>#N/A</f>
        <v>#N/A</v>
      </c>
    </row>
    <row r="185" spans="1:33" ht="15" x14ac:dyDescent="0.2">
      <c r="A185" t="s">
        <v>74</v>
      </c>
      <c r="B185" t="s">
        <v>93</v>
      </c>
      <c r="C185" t="s">
        <v>314</v>
      </c>
      <c r="D185" t="s">
        <v>315</v>
      </c>
      <c r="E185" t="s">
        <v>316</v>
      </c>
      <c r="F185" t="s">
        <v>52</v>
      </c>
      <c r="G185" t="s">
        <v>680</v>
      </c>
      <c r="H185" t="s">
        <v>74</v>
      </c>
      <c r="J185" t="s">
        <v>681</v>
      </c>
      <c r="K185">
        <v>0</v>
      </c>
      <c r="L185">
        <v>0.6</v>
      </c>
      <c r="M185">
        <v>0.4</v>
      </c>
      <c r="N185">
        <v>0</v>
      </c>
      <c r="O185" t="s">
        <v>56</v>
      </c>
      <c r="P185" s="10">
        <v>521883</v>
      </c>
      <c r="Q185" s="10">
        <v>521883</v>
      </c>
      <c r="R185" s="10">
        <v>10438</v>
      </c>
      <c r="S185" s="10">
        <v>532321</v>
      </c>
      <c r="T185" t="s">
        <v>59</v>
      </c>
      <c r="U185" t="s">
        <v>58</v>
      </c>
      <c r="V185">
        <v>85</v>
      </c>
      <c r="W185">
        <v>76</v>
      </c>
      <c r="X185">
        <v>80.5</v>
      </c>
      <c r="Y185" t="s">
        <v>254</v>
      </c>
      <c r="Z185" t="s">
        <v>59</v>
      </c>
      <c r="AA185">
        <v>100</v>
      </c>
      <c r="AB185">
        <v>0</v>
      </c>
      <c r="AC185">
        <v>0</v>
      </c>
      <c r="AD185">
        <v>313129.8</v>
      </c>
      <c r="AE185">
        <v>208753.2</v>
      </c>
      <c r="AF185">
        <v>0</v>
      </c>
      <c r="AG185" t="s">
        <v>680</v>
      </c>
    </row>
    <row r="186" spans="1:33" ht="15" x14ac:dyDescent="0.2">
      <c r="A186" t="s">
        <v>74</v>
      </c>
      <c r="B186" t="s">
        <v>102</v>
      </c>
      <c r="C186" t="s">
        <v>162</v>
      </c>
      <c r="D186" t="s">
        <v>556</v>
      </c>
      <c r="E186" t="s">
        <v>163</v>
      </c>
      <c r="F186" t="s">
        <v>52</v>
      </c>
      <c r="G186" t="s">
        <v>682</v>
      </c>
      <c r="H186" t="s">
        <v>74</v>
      </c>
      <c r="J186" t="s">
        <v>683</v>
      </c>
      <c r="K186">
        <v>0</v>
      </c>
      <c r="L186">
        <v>0.7</v>
      </c>
      <c r="M186">
        <v>0.3</v>
      </c>
      <c r="N186">
        <v>0</v>
      </c>
      <c r="O186" t="s">
        <v>56</v>
      </c>
      <c r="P186" s="10">
        <v>387006</v>
      </c>
      <c r="Q186" s="10">
        <v>387004</v>
      </c>
      <c r="R186" s="10">
        <v>7740.12</v>
      </c>
      <c r="S186" s="10">
        <v>394744.12</v>
      </c>
      <c r="T186" t="s">
        <v>59</v>
      </c>
      <c r="U186" t="s">
        <v>58</v>
      </c>
      <c r="V186">
        <v>85</v>
      </c>
      <c r="W186">
        <v>76</v>
      </c>
      <c r="X186">
        <v>80.5</v>
      </c>
      <c r="Y186" t="s">
        <v>254</v>
      </c>
      <c r="Z186" t="s">
        <v>59</v>
      </c>
      <c r="AA186">
        <v>75</v>
      </c>
      <c r="AB186">
        <v>25</v>
      </c>
      <c r="AC186">
        <v>0</v>
      </c>
      <c r="AD186">
        <v>270904.2</v>
      </c>
      <c r="AE186">
        <v>116101.8</v>
      </c>
      <c r="AF186">
        <v>0</v>
      </c>
      <c r="AG186" t="s">
        <v>682</v>
      </c>
    </row>
    <row r="187" spans="1:33" ht="15" x14ac:dyDescent="0.2">
      <c r="A187" t="s">
        <v>74</v>
      </c>
      <c r="B187" t="s">
        <v>219</v>
      </c>
      <c r="C187" t="s">
        <v>276</v>
      </c>
      <c r="D187" t="s">
        <v>517</v>
      </c>
      <c r="E187" t="s">
        <v>277</v>
      </c>
      <c r="F187" t="s">
        <v>52</v>
      </c>
      <c r="G187" t="s">
        <v>684</v>
      </c>
      <c r="H187" t="s">
        <v>74</v>
      </c>
      <c r="J187" t="s">
        <v>685</v>
      </c>
      <c r="K187">
        <v>0.16</v>
      </c>
      <c r="L187">
        <v>0.46</v>
      </c>
      <c r="M187">
        <v>0.34</v>
      </c>
      <c r="N187">
        <v>0.04</v>
      </c>
      <c r="O187" t="s">
        <v>56</v>
      </c>
      <c r="P187" s="10">
        <v>539000</v>
      </c>
      <c r="Q187" s="10">
        <v>525000</v>
      </c>
      <c r="R187" s="10">
        <v>10500</v>
      </c>
      <c r="S187" s="10">
        <v>535500</v>
      </c>
      <c r="T187" t="s">
        <v>59</v>
      </c>
      <c r="U187" t="s">
        <v>58</v>
      </c>
      <c r="V187">
        <v>85</v>
      </c>
      <c r="W187">
        <v>76</v>
      </c>
      <c r="X187">
        <v>80.5</v>
      </c>
      <c r="Y187" t="s">
        <v>254</v>
      </c>
      <c r="Z187" t="s">
        <v>59</v>
      </c>
      <c r="AA187">
        <v>100</v>
      </c>
      <c r="AB187">
        <v>0</v>
      </c>
      <c r="AC187">
        <v>86240</v>
      </c>
      <c r="AD187">
        <v>247940</v>
      </c>
      <c r="AE187">
        <v>183260</v>
      </c>
      <c r="AF187">
        <v>21560</v>
      </c>
      <c r="AG187" t="s">
        <v>684</v>
      </c>
    </row>
    <row r="188" spans="1:33" ht="15" x14ac:dyDescent="0.2">
      <c r="A188" t="s">
        <v>74</v>
      </c>
      <c r="B188" t="s">
        <v>85</v>
      </c>
      <c r="C188" t="s">
        <v>98</v>
      </c>
      <c r="D188" t="s">
        <v>686</v>
      </c>
      <c r="E188" t="s">
        <v>99</v>
      </c>
      <c r="F188" t="s">
        <v>52</v>
      </c>
      <c r="G188" t="s">
        <v>687</v>
      </c>
      <c r="H188" t="s">
        <v>74</v>
      </c>
      <c r="J188" t="s">
        <v>688</v>
      </c>
      <c r="K188">
        <v>0</v>
      </c>
      <c r="L188">
        <v>1</v>
      </c>
      <c r="M188">
        <v>0</v>
      </c>
      <c r="N188">
        <v>0</v>
      </c>
      <c r="O188" t="s">
        <v>56</v>
      </c>
      <c r="P188" s="10">
        <v>614000</v>
      </c>
      <c r="Q188" s="10">
        <v>614000</v>
      </c>
      <c r="R188" s="10">
        <v>18420</v>
      </c>
      <c r="S188" s="10">
        <v>632420</v>
      </c>
      <c r="T188" t="s">
        <v>59</v>
      </c>
      <c r="U188" t="s">
        <v>58</v>
      </c>
      <c r="V188">
        <v>85</v>
      </c>
      <c r="W188">
        <v>76</v>
      </c>
      <c r="X188">
        <v>80.5</v>
      </c>
      <c r="Y188" t="s">
        <v>254</v>
      </c>
      <c r="Z188" t="s">
        <v>59</v>
      </c>
      <c r="AA188">
        <v>75</v>
      </c>
      <c r="AB188">
        <v>25</v>
      </c>
      <c r="AC188">
        <v>0</v>
      </c>
      <c r="AD188">
        <v>614000</v>
      </c>
      <c r="AE188">
        <v>0</v>
      </c>
      <c r="AF188">
        <v>0</v>
      </c>
      <c r="AG188" t="s">
        <v>687</v>
      </c>
    </row>
    <row r="189" spans="1:33" ht="15" x14ac:dyDescent="0.2">
      <c r="A189" t="s">
        <v>48</v>
      </c>
      <c r="B189" t="s">
        <v>48</v>
      </c>
      <c r="C189" t="s">
        <v>689</v>
      </c>
      <c r="D189" t="s">
        <v>90</v>
      </c>
      <c r="E189" t="s">
        <v>690</v>
      </c>
      <c r="F189" t="s">
        <v>52</v>
      </c>
      <c r="G189" t="s">
        <v>691</v>
      </c>
      <c r="H189" t="s">
        <v>48</v>
      </c>
      <c r="I189" t="s">
        <v>54</v>
      </c>
      <c r="J189" t="s">
        <v>692</v>
      </c>
      <c r="K189">
        <v>0</v>
      </c>
      <c r="L189">
        <v>0.34</v>
      </c>
      <c r="M189">
        <v>0.33</v>
      </c>
      <c r="N189">
        <v>0.33</v>
      </c>
      <c r="O189" t="s">
        <v>56</v>
      </c>
      <c r="P189" s="10">
        <v>510948</v>
      </c>
      <c r="Q189" s="11">
        <v>510948</v>
      </c>
      <c r="R189" s="10">
        <v>0</v>
      </c>
      <c r="S189" s="10">
        <v>510948</v>
      </c>
      <c r="T189" t="s">
        <v>57</v>
      </c>
      <c r="U189" t="s">
        <v>58</v>
      </c>
      <c r="V189">
        <v>85</v>
      </c>
      <c r="W189">
        <v>76</v>
      </c>
      <c r="X189">
        <v>80.5</v>
      </c>
      <c r="Y189" t="s">
        <v>48</v>
      </c>
      <c r="Z189" t="s">
        <v>59</v>
      </c>
      <c r="AA189">
        <v>0</v>
      </c>
      <c r="AB189">
        <v>0</v>
      </c>
      <c r="AC189">
        <v>0</v>
      </c>
      <c r="AD189">
        <v>173722.32</v>
      </c>
      <c r="AE189">
        <v>168612.84</v>
      </c>
      <c r="AF189">
        <v>168612.84</v>
      </c>
      <c r="AG189" t="s">
        <v>691</v>
      </c>
    </row>
    <row r="190" spans="1:33" ht="15" x14ac:dyDescent="0.2">
      <c r="A190" t="s">
        <v>60</v>
      </c>
      <c r="B190" t="s">
        <v>60</v>
      </c>
      <c r="C190" t="s">
        <v>693</v>
      </c>
      <c r="D190" t="s">
        <v>694</v>
      </c>
      <c r="E190" t="s">
        <v>695</v>
      </c>
      <c r="F190" t="s">
        <v>52</v>
      </c>
      <c r="G190" t="s">
        <v>696</v>
      </c>
      <c r="H190" t="s">
        <v>60</v>
      </c>
      <c r="J190" t="s">
        <v>697</v>
      </c>
      <c r="K190">
        <v>0.2</v>
      </c>
      <c r="L190">
        <v>0.8</v>
      </c>
      <c r="M190">
        <v>0</v>
      </c>
      <c r="N190">
        <v>0</v>
      </c>
      <c r="O190" t="s">
        <v>56</v>
      </c>
      <c r="P190" s="10">
        <v>85253</v>
      </c>
      <c r="Q190" s="10">
        <v>85253</v>
      </c>
      <c r="R190" s="10">
        <v>1705</v>
      </c>
      <c r="S190" s="10">
        <v>86958</v>
      </c>
      <c r="T190" t="s">
        <v>59</v>
      </c>
      <c r="U190" t="s">
        <v>58</v>
      </c>
      <c r="V190">
        <v>85</v>
      </c>
      <c r="W190">
        <v>76</v>
      </c>
      <c r="X190">
        <v>80.5</v>
      </c>
      <c r="Y190" t="s">
        <v>254</v>
      </c>
      <c r="Z190" t="s">
        <v>59</v>
      </c>
      <c r="AA190">
        <v>100</v>
      </c>
      <c r="AB190">
        <v>0</v>
      </c>
      <c r="AC190">
        <v>17050.599999999999</v>
      </c>
      <c r="AD190">
        <v>68202.399999999994</v>
      </c>
      <c r="AE190">
        <v>0</v>
      </c>
      <c r="AF190">
        <v>0</v>
      </c>
      <c r="AG190" t="s">
        <v>696</v>
      </c>
    </row>
    <row r="191" spans="1:33" ht="15" x14ac:dyDescent="0.2">
      <c r="A191" t="s">
        <v>60</v>
      </c>
      <c r="B191" t="s">
        <v>60</v>
      </c>
      <c r="C191" t="s">
        <v>642</v>
      </c>
      <c r="D191" t="s">
        <v>643</v>
      </c>
      <c r="E191" t="s">
        <v>644</v>
      </c>
      <c r="F191" t="s">
        <v>52</v>
      </c>
      <c r="G191" t="s">
        <v>698</v>
      </c>
      <c r="H191" t="s">
        <v>60</v>
      </c>
      <c r="J191" t="s">
        <v>699</v>
      </c>
      <c r="K191">
        <v>0</v>
      </c>
      <c r="L191">
        <v>1</v>
      </c>
      <c r="M191">
        <v>0</v>
      </c>
      <c r="N191">
        <v>0</v>
      </c>
      <c r="O191" t="s">
        <v>56</v>
      </c>
      <c r="P191" s="10">
        <v>214450</v>
      </c>
      <c r="Q191" s="10">
        <v>214450</v>
      </c>
      <c r="R191" s="10">
        <v>4289</v>
      </c>
      <c r="S191" s="10">
        <v>218739</v>
      </c>
      <c r="T191" t="s">
        <v>59</v>
      </c>
      <c r="U191" t="s">
        <v>58</v>
      </c>
      <c r="V191">
        <v>85</v>
      </c>
      <c r="W191">
        <v>76</v>
      </c>
      <c r="X191">
        <v>80.5</v>
      </c>
      <c r="Y191" t="s">
        <v>254</v>
      </c>
      <c r="Z191" t="s">
        <v>59</v>
      </c>
      <c r="AA191">
        <v>100</v>
      </c>
      <c r="AB191">
        <v>0</v>
      </c>
      <c r="AC191">
        <v>0</v>
      </c>
      <c r="AD191">
        <v>214450</v>
      </c>
      <c r="AE191">
        <v>0</v>
      </c>
      <c r="AF191">
        <v>0</v>
      </c>
      <c r="AG191" t="s">
        <v>698</v>
      </c>
    </row>
    <row r="192" spans="1:33" ht="15" x14ac:dyDescent="0.2">
      <c r="A192" t="s">
        <v>148</v>
      </c>
      <c r="B192" t="s">
        <v>148</v>
      </c>
      <c r="C192" t="s">
        <v>700</v>
      </c>
      <c r="D192" t="s">
        <v>701</v>
      </c>
      <c r="E192" t="s">
        <v>702</v>
      </c>
      <c r="F192" t="s">
        <v>52</v>
      </c>
      <c r="G192" t="s">
        <v>703</v>
      </c>
      <c r="H192" t="s">
        <v>148</v>
      </c>
      <c r="J192" t="s">
        <v>704</v>
      </c>
      <c r="K192">
        <v>0</v>
      </c>
      <c r="L192">
        <v>0.65</v>
      </c>
      <c r="M192">
        <v>0</v>
      </c>
      <c r="N192">
        <v>0.35</v>
      </c>
      <c r="O192" t="s">
        <v>56</v>
      </c>
      <c r="P192" s="10">
        <v>213126</v>
      </c>
      <c r="Q192" s="10">
        <v>213126</v>
      </c>
      <c r="R192" s="10">
        <v>4262.5200000000004</v>
      </c>
      <c r="S192" s="10">
        <v>217388.52</v>
      </c>
      <c r="T192" t="s">
        <v>57</v>
      </c>
      <c r="U192" t="s">
        <v>58</v>
      </c>
      <c r="V192">
        <v>85</v>
      </c>
      <c r="W192">
        <v>76</v>
      </c>
      <c r="X192">
        <v>80.5</v>
      </c>
      <c r="Y192" t="s">
        <v>512</v>
      </c>
      <c r="Z192" t="s">
        <v>57</v>
      </c>
      <c r="AA192">
        <v>0</v>
      </c>
      <c r="AB192">
        <v>100</v>
      </c>
      <c r="AC192">
        <v>0</v>
      </c>
      <c r="AD192">
        <v>138531.9</v>
      </c>
      <c r="AE192">
        <v>0</v>
      </c>
      <c r="AF192">
        <v>74594.100000000006</v>
      </c>
      <c r="AG192" t="s">
        <v>703</v>
      </c>
    </row>
    <row r="193" spans="1:33" ht="15" x14ac:dyDescent="0.2">
      <c r="A193" t="s">
        <v>74</v>
      </c>
      <c r="B193" t="s">
        <v>108</v>
      </c>
      <c r="C193" t="s">
        <v>188</v>
      </c>
      <c r="D193" t="s">
        <v>705</v>
      </c>
      <c r="E193" t="s">
        <v>189</v>
      </c>
      <c r="F193" t="s">
        <v>64</v>
      </c>
      <c r="G193" t="s">
        <v>706</v>
      </c>
      <c r="H193" t="s">
        <v>74</v>
      </c>
      <c r="J193" t="s">
        <v>707</v>
      </c>
      <c r="K193">
        <v>0</v>
      </c>
      <c r="L193">
        <v>0</v>
      </c>
      <c r="M193">
        <v>0.24</v>
      </c>
      <c r="N193">
        <v>0.76</v>
      </c>
      <c r="O193" t="s">
        <v>114</v>
      </c>
      <c r="P193" s="10">
        <v>847305</v>
      </c>
      <c r="Q193" s="10">
        <v>847305</v>
      </c>
      <c r="R193" s="10">
        <v>16946.099999999999</v>
      </c>
      <c r="S193" s="10">
        <v>864251.1</v>
      </c>
      <c r="T193" t="s">
        <v>59</v>
      </c>
      <c r="U193" t="s">
        <v>58</v>
      </c>
      <c r="V193">
        <v>80</v>
      </c>
      <c r="W193">
        <v>80</v>
      </c>
      <c r="X193">
        <v>80</v>
      </c>
      <c r="Y193" t="s">
        <v>84</v>
      </c>
      <c r="Z193" t="s">
        <v>59</v>
      </c>
      <c r="AA193">
        <v>100</v>
      </c>
      <c r="AB193">
        <v>0</v>
      </c>
      <c r="AC193">
        <v>0</v>
      </c>
      <c r="AD193">
        <v>0</v>
      </c>
      <c r="AE193">
        <v>203353.2</v>
      </c>
      <c r="AF193">
        <v>643951.80000000005</v>
      </c>
      <c r="AG193" t="s">
        <v>706</v>
      </c>
    </row>
    <row r="194" spans="1:33" ht="15" x14ac:dyDescent="0.2">
      <c r="A194" t="s">
        <v>74</v>
      </c>
      <c r="B194" t="s">
        <v>102</v>
      </c>
      <c r="C194" t="s">
        <v>103</v>
      </c>
      <c r="D194" t="s">
        <v>429</v>
      </c>
      <c r="E194" t="s">
        <v>104</v>
      </c>
      <c r="F194" t="s">
        <v>64</v>
      </c>
      <c r="G194" t="s">
        <v>708</v>
      </c>
      <c r="H194" t="s">
        <v>74</v>
      </c>
      <c r="J194" t="s">
        <v>709</v>
      </c>
      <c r="K194">
        <v>0.2</v>
      </c>
      <c r="L194">
        <v>0.4</v>
      </c>
      <c r="M194">
        <v>0.4</v>
      </c>
      <c r="N194">
        <v>0</v>
      </c>
      <c r="O194" t="s">
        <v>107</v>
      </c>
      <c r="P194" s="10">
        <v>500449.68</v>
      </c>
      <c r="Q194" s="10">
        <v>500449.68</v>
      </c>
      <c r="R194" s="10">
        <v>10008.99</v>
      </c>
      <c r="S194" s="10">
        <v>510458.67</v>
      </c>
      <c r="T194" t="s">
        <v>57</v>
      </c>
      <c r="U194" t="s">
        <v>58</v>
      </c>
      <c r="V194">
        <v>80</v>
      </c>
      <c r="W194">
        <v>80</v>
      </c>
      <c r="X194">
        <v>80</v>
      </c>
      <c r="Y194" t="s">
        <v>68</v>
      </c>
      <c r="Z194" t="s">
        <v>59</v>
      </c>
      <c r="AA194">
        <v>5</v>
      </c>
      <c r="AB194">
        <v>95</v>
      </c>
      <c r="AC194">
        <v>100089.936</v>
      </c>
      <c r="AD194">
        <v>200179.872</v>
      </c>
      <c r="AE194">
        <v>200179.872</v>
      </c>
      <c r="AF194">
        <v>0</v>
      </c>
      <c r="AG194" t="s">
        <v>708</v>
      </c>
    </row>
    <row r="195" spans="1:33" ht="15" x14ac:dyDescent="0.2">
      <c r="A195" t="s">
        <v>74</v>
      </c>
      <c r="B195" t="s">
        <v>102</v>
      </c>
      <c r="C195" t="s">
        <v>103</v>
      </c>
      <c r="D195" t="s">
        <v>429</v>
      </c>
      <c r="E195" t="s">
        <v>104</v>
      </c>
      <c r="F195" t="s">
        <v>64</v>
      </c>
      <c r="G195" t="s">
        <v>710</v>
      </c>
      <c r="H195" t="s">
        <v>74</v>
      </c>
      <c r="J195" t="s">
        <v>711</v>
      </c>
      <c r="K195">
        <v>0.5</v>
      </c>
      <c r="L195">
        <v>0.3</v>
      </c>
      <c r="M195">
        <v>0.15</v>
      </c>
      <c r="N195">
        <v>0.05</v>
      </c>
      <c r="O195" t="s">
        <v>67</v>
      </c>
      <c r="P195" s="10">
        <v>503074</v>
      </c>
      <c r="Q195" s="10">
        <v>503074</v>
      </c>
      <c r="R195" s="10">
        <v>10061.48</v>
      </c>
      <c r="S195" s="10">
        <v>513135.48</v>
      </c>
      <c r="T195" t="s">
        <v>59</v>
      </c>
      <c r="U195" t="s">
        <v>58</v>
      </c>
      <c r="V195">
        <v>80</v>
      </c>
      <c r="W195">
        <v>80</v>
      </c>
      <c r="X195">
        <v>80</v>
      </c>
      <c r="Y195" t="s">
        <v>84</v>
      </c>
      <c r="Z195" t="s">
        <v>59</v>
      </c>
      <c r="AA195">
        <v>52</v>
      </c>
      <c r="AB195">
        <v>48</v>
      </c>
      <c r="AC195">
        <v>251537</v>
      </c>
      <c r="AD195">
        <v>150922.20000000001</v>
      </c>
      <c r="AE195">
        <v>75461.100000000006</v>
      </c>
      <c r="AF195">
        <v>25153.7</v>
      </c>
      <c r="AG195" t="s">
        <v>710</v>
      </c>
    </row>
    <row r="196" spans="1:33" ht="15" x14ac:dyDescent="0.2">
      <c r="A196" t="s">
        <v>74</v>
      </c>
      <c r="B196" t="s">
        <v>102</v>
      </c>
      <c r="C196" t="s">
        <v>103</v>
      </c>
      <c r="D196" t="s">
        <v>429</v>
      </c>
      <c r="E196" t="s">
        <v>104</v>
      </c>
      <c r="F196" t="s">
        <v>64</v>
      </c>
      <c r="G196" t="s">
        <v>712</v>
      </c>
      <c r="H196" t="s">
        <v>74</v>
      </c>
      <c r="J196" t="s">
        <v>713</v>
      </c>
      <c r="K196">
        <v>0.14000000000000001</v>
      </c>
      <c r="L196">
        <v>0.03</v>
      </c>
      <c r="M196">
        <v>0.57999999999999996</v>
      </c>
      <c r="N196">
        <v>0.25</v>
      </c>
      <c r="O196" t="s">
        <v>120</v>
      </c>
      <c r="P196" s="10">
        <v>995284.28</v>
      </c>
      <c r="Q196" s="10">
        <v>995284.28</v>
      </c>
      <c r="R196" s="10">
        <v>19900</v>
      </c>
      <c r="S196" s="10">
        <v>1015184.28</v>
      </c>
      <c r="T196" t="s">
        <v>59</v>
      </c>
      <c r="U196" t="s">
        <v>58</v>
      </c>
      <c r="V196">
        <v>80</v>
      </c>
      <c r="W196">
        <v>80</v>
      </c>
      <c r="X196">
        <v>80</v>
      </c>
      <c r="Y196" t="s">
        <v>84</v>
      </c>
      <c r="Z196" t="s">
        <v>59</v>
      </c>
      <c r="AA196">
        <v>53</v>
      </c>
      <c r="AB196">
        <v>47</v>
      </c>
      <c r="AC196">
        <v>139339.79920000001</v>
      </c>
      <c r="AD196">
        <v>29858.528399999999</v>
      </c>
      <c r="AE196">
        <v>577264.8824</v>
      </c>
      <c r="AF196">
        <v>248821.07</v>
      </c>
      <c r="AG196" t="s">
        <v>712</v>
      </c>
    </row>
    <row r="197" spans="1:33" ht="15" x14ac:dyDescent="0.2">
      <c r="A197" t="s">
        <v>74</v>
      </c>
      <c r="B197" t="s">
        <v>102</v>
      </c>
      <c r="C197" t="s">
        <v>714</v>
      </c>
      <c r="D197" t="s">
        <v>715</v>
      </c>
      <c r="E197" t="s">
        <v>716</v>
      </c>
      <c r="F197" t="s">
        <v>64</v>
      </c>
      <c r="G197" t="s">
        <v>717</v>
      </c>
      <c r="H197" t="s">
        <v>74</v>
      </c>
      <c r="J197" t="s">
        <v>718</v>
      </c>
      <c r="K197">
        <v>0.1</v>
      </c>
      <c r="L197">
        <v>0.15</v>
      </c>
      <c r="M197">
        <v>0.75</v>
      </c>
      <c r="N197">
        <v>0</v>
      </c>
      <c r="O197" t="s">
        <v>120</v>
      </c>
      <c r="P197" s="10">
        <v>83168</v>
      </c>
      <c r="Q197" s="10">
        <v>83168</v>
      </c>
      <c r="R197" s="10">
        <v>1663</v>
      </c>
      <c r="S197" s="10">
        <v>84831</v>
      </c>
      <c r="T197" t="s">
        <v>57</v>
      </c>
      <c r="U197" t="s">
        <v>58</v>
      </c>
      <c r="V197">
        <v>80</v>
      </c>
      <c r="W197">
        <v>80</v>
      </c>
      <c r="X197">
        <v>80</v>
      </c>
      <c r="Y197" t="s">
        <v>68</v>
      </c>
      <c r="Z197" t="s">
        <v>59</v>
      </c>
      <c r="AA197">
        <v>0</v>
      </c>
      <c r="AB197">
        <v>100</v>
      </c>
      <c r="AC197">
        <v>8316.7999999999993</v>
      </c>
      <c r="AD197">
        <v>12475.2</v>
      </c>
      <c r="AE197">
        <v>62376</v>
      </c>
      <c r="AF197">
        <v>0</v>
      </c>
      <c r="AG197" t="s">
        <v>717</v>
      </c>
    </row>
    <row r="198" spans="1:33" ht="15" x14ac:dyDescent="0.2">
      <c r="A198" t="s">
        <v>74</v>
      </c>
      <c r="B198" t="s">
        <v>75</v>
      </c>
      <c r="C198" t="s">
        <v>388</v>
      </c>
      <c r="D198" t="s">
        <v>389</v>
      </c>
      <c r="E198" t="s">
        <v>390</v>
      </c>
      <c r="F198" t="s">
        <v>64</v>
      </c>
      <c r="G198" t="s">
        <v>719</v>
      </c>
      <c r="H198" t="s">
        <v>74</v>
      </c>
      <c r="J198" t="s">
        <v>720</v>
      </c>
      <c r="K198">
        <v>0.5</v>
      </c>
      <c r="L198">
        <v>0</v>
      </c>
      <c r="M198">
        <v>0</v>
      </c>
      <c r="N198">
        <v>0.5</v>
      </c>
      <c r="O198" t="s">
        <v>107</v>
      </c>
      <c r="P198" s="10">
        <v>705000</v>
      </c>
      <c r="Q198" s="10">
        <v>705000</v>
      </c>
      <c r="R198" s="10">
        <v>14100</v>
      </c>
      <c r="S198" s="10">
        <v>719100</v>
      </c>
      <c r="T198" t="s">
        <v>59</v>
      </c>
      <c r="U198" t="s">
        <v>58</v>
      </c>
      <c r="V198">
        <v>84</v>
      </c>
      <c r="W198">
        <v>76</v>
      </c>
      <c r="X198">
        <v>80</v>
      </c>
      <c r="Y198" t="s">
        <v>254</v>
      </c>
      <c r="Z198" t="s">
        <v>59</v>
      </c>
      <c r="AA198">
        <v>100</v>
      </c>
      <c r="AB198">
        <v>0</v>
      </c>
      <c r="AC198">
        <v>352500</v>
      </c>
      <c r="AD198">
        <v>0</v>
      </c>
      <c r="AE198">
        <v>0</v>
      </c>
      <c r="AF198">
        <v>352500</v>
      </c>
      <c r="AG198" t="s">
        <v>719</v>
      </c>
    </row>
    <row r="199" spans="1:33" ht="15" x14ac:dyDescent="0.2">
      <c r="A199" t="s">
        <v>74</v>
      </c>
      <c r="B199" t="s">
        <v>108</v>
      </c>
      <c r="C199" t="s">
        <v>153</v>
      </c>
      <c r="D199" t="s">
        <v>444</v>
      </c>
      <c r="E199" t="s">
        <v>154</v>
      </c>
      <c r="F199" t="s">
        <v>64</v>
      </c>
      <c r="G199" t="s">
        <v>721</v>
      </c>
      <c r="H199" t="s">
        <v>74</v>
      </c>
      <c r="J199" t="s">
        <v>722</v>
      </c>
      <c r="K199">
        <v>0</v>
      </c>
      <c r="L199">
        <v>0</v>
      </c>
      <c r="M199">
        <v>0</v>
      </c>
      <c r="N199">
        <v>1</v>
      </c>
      <c r="O199" t="s">
        <v>114</v>
      </c>
      <c r="P199" s="10">
        <v>466668</v>
      </c>
      <c r="Q199" s="10">
        <v>466668</v>
      </c>
      <c r="R199" s="10">
        <v>9333</v>
      </c>
      <c r="S199" s="10">
        <v>476001</v>
      </c>
      <c r="T199" t="s">
        <v>59</v>
      </c>
      <c r="U199" t="s">
        <v>58</v>
      </c>
      <c r="V199">
        <v>80</v>
      </c>
      <c r="W199">
        <v>80</v>
      </c>
      <c r="X199">
        <v>80</v>
      </c>
      <c r="Y199" t="s">
        <v>84</v>
      </c>
      <c r="Z199" t="s">
        <v>59</v>
      </c>
      <c r="AA199">
        <v>90</v>
      </c>
      <c r="AB199">
        <v>10</v>
      </c>
      <c r="AC199">
        <v>0</v>
      </c>
      <c r="AD199">
        <v>0</v>
      </c>
      <c r="AE199">
        <v>0</v>
      </c>
      <c r="AF199">
        <v>466668</v>
      </c>
      <c r="AG199" t="s">
        <v>721</v>
      </c>
    </row>
    <row r="200" spans="1:33" ht="15" x14ac:dyDescent="0.2">
      <c r="A200" t="s">
        <v>74</v>
      </c>
      <c r="B200" t="s">
        <v>108</v>
      </c>
      <c r="C200" t="s">
        <v>153</v>
      </c>
      <c r="D200" t="s">
        <v>444</v>
      </c>
      <c r="E200" t="s">
        <v>154</v>
      </c>
      <c r="F200" t="s">
        <v>64</v>
      </c>
      <c r="G200" t="s">
        <v>723</v>
      </c>
      <c r="H200" t="s">
        <v>74</v>
      </c>
      <c r="J200" t="s">
        <v>724</v>
      </c>
      <c r="K200">
        <v>0.1</v>
      </c>
      <c r="L200">
        <v>0.25</v>
      </c>
      <c r="M200">
        <v>0.6</v>
      </c>
      <c r="N200">
        <v>0.05</v>
      </c>
      <c r="O200" t="s">
        <v>120</v>
      </c>
      <c r="P200" s="10">
        <v>500306.72</v>
      </c>
      <c r="Q200" s="10">
        <v>500307</v>
      </c>
      <c r="R200" s="10">
        <v>10006</v>
      </c>
      <c r="S200" s="10">
        <v>510313</v>
      </c>
      <c r="T200" t="s">
        <v>59</v>
      </c>
      <c r="U200" t="s">
        <v>58</v>
      </c>
      <c r="V200">
        <v>80</v>
      </c>
      <c r="W200">
        <v>80</v>
      </c>
      <c r="X200">
        <v>80</v>
      </c>
      <c r="Y200" t="s">
        <v>84</v>
      </c>
      <c r="Z200" t="s">
        <v>59</v>
      </c>
      <c r="AA200">
        <v>100</v>
      </c>
      <c r="AB200">
        <v>0</v>
      </c>
      <c r="AC200">
        <v>50030.671999999999</v>
      </c>
      <c r="AD200">
        <v>125076.68</v>
      </c>
      <c r="AE200">
        <v>300184.03200000001</v>
      </c>
      <c r="AF200">
        <v>25015.335999999999</v>
      </c>
      <c r="AG200" t="s">
        <v>723</v>
      </c>
    </row>
    <row r="201" spans="1:33" ht="15" x14ac:dyDescent="0.2">
      <c r="A201" t="s">
        <v>74</v>
      </c>
      <c r="B201" t="s">
        <v>108</v>
      </c>
      <c r="C201" t="s">
        <v>153</v>
      </c>
      <c r="D201" t="s">
        <v>444</v>
      </c>
      <c r="E201" t="s">
        <v>154</v>
      </c>
      <c r="F201" t="s">
        <v>64</v>
      </c>
      <c r="G201" t="s">
        <v>725</v>
      </c>
      <c r="H201" t="s">
        <v>74</v>
      </c>
      <c r="J201" t="s">
        <v>726</v>
      </c>
      <c r="K201">
        <v>0.25</v>
      </c>
      <c r="L201">
        <v>0.1</v>
      </c>
      <c r="M201">
        <v>0.35</v>
      </c>
      <c r="N201">
        <v>0.3</v>
      </c>
      <c r="O201" t="s">
        <v>120</v>
      </c>
      <c r="P201" s="10">
        <v>703000</v>
      </c>
      <c r="Q201" s="10">
        <v>703000</v>
      </c>
      <c r="R201" s="10">
        <v>14060</v>
      </c>
      <c r="S201" s="10">
        <v>717060</v>
      </c>
      <c r="T201" t="s">
        <v>59</v>
      </c>
      <c r="U201" t="s">
        <v>58</v>
      </c>
      <c r="V201">
        <v>80</v>
      </c>
      <c r="W201">
        <v>80</v>
      </c>
      <c r="X201">
        <v>80</v>
      </c>
      <c r="Y201" t="s">
        <v>84</v>
      </c>
      <c r="Z201" t="s">
        <v>59</v>
      </c>
      <c r="AA201">
        <v>100</v>
      </c>
      <c r="AB201">
        <v>0</v>
      </c>
      <c r="AC201">
        <v>175750</v>
      </c>
      <c r="AD201">
        <v>70300</v>
      </c>
      <c r="AE201">
        <v>246050</v>
      </c>
      <c r="AF201">
        <v>210900</v>
      </c>
      <c r="AG201" t="s">
        <v>725</v>
      </c>
    </row>
    <row r="202" spans="1:33" ht="15" x14ac:dyDescent="0.2">
      <c r="A202" t="s">
        <v>74</v>
      </c>
      <c r="B202" t="s">
        <v>157</v>
      </c>
      <c r="C202" t="s">
        <v>158</v>
      </c>
      <c r="D202" t="s">
        <v>447</v>
      </c>
      <c r="E202" t="s">
        <v>159</v>
      </c>
      <c r="F202" t="s">
        <v>64</v>
      </c>
      <c r="G202" t="s">
        <v>727</v>
      </c>
      <c r="H202" t="s">
        <v>74</v>
      </c>
      <c r="J202" t="s">
        <v>728</v>
      </c>
      <c r="K202">
        <v>0.05</v>
      </c>
      <c r="L202">
        <v>0</v>
      </c>
      <c r="M202">
        <v>0.05</v>
      </c>
      <c r="N202">
        <v>0.9</v>
      </c>
      <c r="O202" t="s">
        <v>114</v>
      </c>
      <c r="P202" s="10">
        <v>128247</v>
      </c>
      <c r="Q202" s="10">
        <v>128247</v>
      </c>
      <c r="R202" s="10">
        <v>2564.94</v>
      </c>
      <c r="S202" s="10">
        <v>130811.94</v>
      </c>
      <c r="T202" t="s">
        <v>59</v>
      </c>
      <c r="U202" t="s">
        <v>58</v>
      </c>
      <c r="V202">
        <v>80</v>
      </c>
      <c r="W202">
        <v>80</v>
      </c>
      <c r="X202">
        <v>80</v>
      </c>
      <c r="Y202" t="s">
        <v>84</v>
      </c>
      <c r="Z202" t="s">
        <v>59</v>
      </c>
      <c r="AA202">
        <v>100</v>
      </c>
      <c r="AB202">
        <v>0</v>
      </c>
      <c r="AC202">
        <v>6412.35</v>
      </c>
      <c r="AD202">
        <v>0</v>
      </c>
      <c r="AE202">
        <v>6412.35</v>
      </c>
      <c r="AF202">
        <v>115422.3</v>
      </c>
      <c r="AG202" t="s">
        <v>727</v>
      </c>
    </row>
    <row r="203" spans="1:33" ht="15" x14ac:dyDescent="0.2">
      <c r="A203" t="s">
        <v>74</v>
      </c>
      <c r="B203" t="s">
        <v>360</v>
      </c>
      <c r="C203" t="s">
        <v>361</v>
      </c>
      <c r="D203" t="s">
        <v>362</v>
      </c>
      <c r="E203" t="s">
        <v>363</v>
      </c>
      <c r="F203" t="s">
        <v>64</v>
      </c>
      <c r="G203" t="s">
        <v>729</v>
      </c>
      <c r="H203" t="s">
        <v>74</v>
      </c>
      <c r="J203" t="s">
        <v>730</v>
      </c>
      <c r="K203">
        <v>0</v>
      </c>
      <c r="L203">
        <v>0</v>
      </c>
      <c r="M203">
        <v>0.5</v>
      </c>
      <c r="N203">
        <v>0.5</v>
      </c>
      <c r="O203" t="s">
        <v>107</v>
      </c>
      <c r="P203" s="10">
        <v>899069</v>
      </c>
      <c r="Q203" s="10">
        <v>899069</v>
      </c>
      <c r="R203" s="10">
        <v>17981.38</v>
      </c>
      <c r="S203" s="10">
        <v>917050.38</v>
      </c>
      <c r="T203" t="s">
        <v>57</v>
      </c>
      <c r="U203" t="s">
        <v>58</v>
      </c>
      <c r="V203">
        <v>80</v>
      </c>
      <c r="W203">
        <v>80</v>
      </c>
      <c r="X203">
        <v>80</v>
      </c>
      <c r="Y203" t="s">
        <v>68</v>
      </c>
      <c r="Z203" t="s">
        <v>59</v>
      </c>
      <c r="AA203">
        <v>0</v>
      </c>
      <c r="AB203">
        <v>100</v>
      </c>
      <c r="AC203">
        <v>0</v>
      </c>
      <c r="AD203">
        <v>0</v>
      </c>
      <c r="AE203">
        <v>449534.5</v>
      </c>
      <c r="AF203">
        <v>449534.5</v>
      </c>
      <c r="AG203" t="s">
        <v>729</v>
      </c>
    </row>
    <row r="204" spans="1:33" ht="15" x14ac:dyDescent="0.2">
      <c r="A204" t="s">
        <v>74</v>
      </c>
      <c r="B204" t="s">
        <v>360</v>
      </c>
      <c r="C204" t="s">
        <v>361</v>
      </c>
      <c r="D204" t="s">
        <v>362</v>
      </c>
      <c r="E204" t="s">
        <v>363</v>
      </c>
      <c r="F204" t="s">
        <v>64</v>
      </c>
      <c r="G204" t="s">
        <v>731</v>
      </c>
      <c r="H204" t="s">
        <v>74</v>
      </c>
      <c r="J204" t="s">
        <v>732</v>
      </c>
      <c r="K204">
        <v>0</v>
      </c>
      <c r="L204">
        <v>0.25</v>
      </c>
      <c r="M204">
        <v>0.59</v>
      </c>
      <c r="N204">
        <v>0.16</v>
      </c>
      <c r="O204" t="s">
        <v>120</v>
      </c>
      <c r="P204" s="10">
        <v>522836</v>
      </c>
      <c r="Q204" s="10">
        <v>522836</v>
      </c>
      <c r="R204" s="10">
        <v>10456.719999999999</v>
      </c>
      <c r="S204" s="10">
        <v>533292.72</v>
      </c>
      <c r="T204" t="s">
        <v>57</v>
      </c>
      <c r="U204" t="s">
        <v>58</v>
      </c>
      <c r="V204">
        <v>80</v>
      </c>
      <c r="W204">
        <v>80</v>
      </c>
      <c r="X204">
        <v>80</v>
      </c>
      <c r="Y204" t="s">
        <v>68</v>
      </c>
      <c r="Z204" t="s">
        <v>59</v>
      </c>
      <c r="AA204">
        <v>0</v>
      </c>
      <c r="AB204">
        <v>100</v>
      </c>
      <c r="AC204">
        <v>0</v>
      </c>
      <c r="AD204">
        <v>130709</v>
      </c>
      <c r="AE204">
        <v>308473.24</v>
      </c>
      <c r="AF204">
        <v>83653.759999999995</v>
      </c>
      <c r="AG204" t="s">
        <v>731</v>
      </c>
    </row>
    <row r="205" spans="1:33" ht="15" x14ac:dyDescent="0.2">
      <c r="A205" t="s">
        <v>74</v>
      </c>
      <c r="B205" t="s">
        <v>360</v>
      </c>
      <c r="C205" t="s">
        <v>361</v>
      </c>
      <c r="D205" t="s">
        <v>362</v>
      </c>
      <c r="E205" t="s">
        <v>363</v>
      </c>
      <c r="F205" t="s">
        <v>64</v>
      </c>
      <c r="G205" t="s">
        <v>733</v>
      </c>
      <c r="H205" t="s">
        <v>74</v>
      </c>
      <c r="J205" t="s">
        <v>734</v>
      </c>
      <c r="K205">
        <v>1</v>
      </c>
      <c r="L205">
        <v>0</v>
      </c>
      <c r="M205">
        <v>0</v>
      </c>
      <c r="N205">
        <v>0</v>
      </c>
      <c r="O205" t="s">
        <v>67</v>
      </c>
      <c r="P205" s="10">
        <v>510000</v>
      </c>
      <c r="Q205" s="10">
        <v>510000</v>
      </c>
      <c r="R205" s="10">
        <v>10200</v>
      </c>
      <c r="S205" s="10">
        <v>520200</v>
      </c>
      <c r="T205" t="s">
        <v>57</v>
      </c>
      <c r="U205" t="s">
        <v>58</v>
      </c>
      <c r="V205">
        <v>80</v>
      </c>
      <c r="W205">
        <v>80</v>
      </c>
      <c r="X205">
        <v>80</v>
      </c>
      <c r="Y205" t="s">
        <v>68</v>
      </c>
      <c r="Z205" t="s">
        <v>59</v>
      </c>
      <c r="AA205">
        <v>0</v>
      </c>
      <c r="AB205">
        <v>100</v>
      </c>
      <c r="AC205">
        <v>510000</v>
      </c>
      <c r="AD205">
        <v>0</v>
      </c>
      <c r="AE205">
        <v>0</v>
      </c>
      <c r="AF205">
        <v>0</v>
      </c>
      <c r="AG205" t="s">
        <v>733</v>
      </c>
    </row>
    <row r="206" spans="1:33" ht="15" x14ac:dyDescent="0.2">
      <c r="A206" t="s">
        <v>74</v>
      </c>
      <c r="B206" t="s">
        <v>139</v>
      </c>
      <c r="C206" t="s">
        <v>140</v>
      </c>
      <c r="D206" t="s">
        <v>454</v>
      </c>
      <c r="E206" t="s">
        <v>141</v>
      </c>
      <c r="F206" t="s">
        <v>52</v>
      </c>
      <c r="G206" t="s">
        <v>735</v>
      </c>
      <c r="H206" t="s">
        <v>74</v>
      </c>
      <c r="J206" t="s">
        <v>736</v>
      </c>
      <c r="K206">
        <v>0</v>
      </c>
      <c r="L206">
        <v>0.7</v>
      </c>
      <c r="M206">
        <v>0.15</v>
      </c>
      <c r="N206">
        <v>0.15</v>
      </c>
      <c r="O206" t="s">
        <v>56</v>
      </c>
      <c r="P206" s="10">
        <v>599401</v>
      </c>
      <c r="Q206" s="10">
        <v>599401</v>
      </c>
      <c r="R206" s="10">
        <v>11988.02</v>
      </c>
      <c r="S206" s="10">
        <v>611389.02</v>
      </c>
      <c r="T206" t="s">
        <v>59</v>
      </c>
      <c r="U206" t="s">
        <v>58</v>
      </c>
      <c r="V206">
        <v>80</v>
      </c>
      <c r="W206">
        <v>80</v>
      </c>
      <c r="X206">
        <v>80</v>
      </c>
      <c r="Y206" t="s">
        <v>84</v>
      </c>
      <c r="Z206" t="s">
        <v>59</v>
      </c>
      <c r="AA206">
        <v>80</v>
      </c>
      <c r="AB206">
        <v>20</v>
      </c>
      <c r="AC206">
        <v>0</v>
      </c>
      <c r="AD206">
        <v>419580.7</v>
      </c>
      <c r="AE206">
        <v>89910.15</v>
      </c>
      <c r="AF206">
        <v>89910.15</v>
      </c>
      <c r="AG206" t="s">
        <v>735</v>
      </c>
    </row>
    <row r="207" spans="1:33" ht="15" x14ac:dyDescent="0.2">
      <c r="A207" t="s">
        <v>74</v>
      </c>
      <c r="B207" t="s">
        <v>139</v>
      </c>
      <c r="C207" t="s">
        <v>140</v>
      </c>
      <c r="D207" t="s">
        <v>454</v>
      </c>
      <c r="E207" t="s">
        <v>141</v>
      </c>
      <c r="F207" t="s">
        <v>52</v>
      </c>
      <c r="G207" t="s">
        <v>737</v>
      </c>
      <c r="H207" t="s">
        <v>74</v>
      </c>
      <c r="J207" t="s">
        <v>738</v>
      </c>
      <c r="K207">
        <v>0.1</v>
      </c>
      <c r="L207">
        <v>0.9</v>
      </c>
      <c r="M207">
        <v>0</v>
      </c>
      <c r="N207">
        <v>0</v>
      </c>
      <c r="O207" t="s">
        <v>56</v>
      </c>
      <c r="P207" s="10">
        <v>274501</v>
      </c>
      <c r="Q207" s="10">
        <v>274501</v>
      </c>
      <c r="R207" s="10">
        <v>5490.02</v>
      </c>
      <c r="S207" s="10">
        <v>279991.02</v>
      </c>
      <c r="T207" t="s">
        <v>59</v>
      </c>
      <c r="U207" t="s">
        <v>58</v>
      </c>
      <c r="V207">
        <v>80</v>
      </c>
      <c r="W207">
        <v>80</v>
      </c>
      <c r="X207">
        <v>80</v>
      </c>
      <c r="Y207" t="s">
        <v>84</v>
      </c>
      <c r="Z207" t="s">
        <v>59</v>
      </c>
      <c r="AA207">
        <v>100</v>
      </c>
      <c r="AB207">
        <v>0</v>
      </c>
      <c r="AC207">
        <v>27450.1</v>
      </c>
      <c r="AD207">
        <v>247050.9</v>
      </c>
      <c r="AE207">
        <v>0</v>
      </c>
      <c r="AF207">
        <v>0</v>
      </c>
      <c r="AG207" t="s">
        <v>737</v>
      </c>
    </row>
    <row r="208" spans="1:33" ht="15" x14ac:dyDescent="0.2">
      <c r="A208" t="s">
        <v>74</v>
      </c>
      <c r="B208" t="s">
        <v>85</v>
      </c>
      <c r="C208" t="s">
        <v>263</v>
      </c>
      <c r="D208" t="s">
        <v>457</v>
      </c>
      <c r="E208" t="s">
        <v>264</v>
      </c>
      <c r="F208" t="s">
        <v>52</v>
      </c>
      <c r="G208" t="s">
        <v>739</v>
      </c>
      <c r="H208" t="s">
        <v>74</v>
      </c>
      <c r="J208" t="s">
        <v>740</v>
      </c>
      <c r="K208">
        <v>0.2</v>
      </c>
      <c r="L208">
        <v>0.8</v>
      </c>
      <c r="M208">
        <v>0</v>
      </c>
      <c r="N208">
        <v>0</v>
      </c>
      <c r="O208" t="s">
        <v>56</v>
      </c>
      <c r="P208" s="10">
        <v>628224</v>
      </c>
      <c r="Q208" s="10">
        <v>628224</v>
      </c>
      <c r="R208" s="10">
        <v>12564.48</v>
      </c>
      <c r="S208" s="10">
        <v>640788.47999999998</v>
      </c>
      <c r="T208" t="s">
        <v>59</v>
      </c>
      <c r="U208" t="s">
        <v>58</v>
      </c>
      <c r="V208">
        <v>80</v>
      </c>
      <c r="W208">
        <v>80</v>
      </c>
      <c r="X208">
        <v>80</v>
      </c>
      <c r="Y208" t="s">
        <v>84</v>
      </c>
      <c r="Z208" t="s">
        <v>59</v>
      </c>
      <c r="AA208">
        <v>100</v>
      </c>
      <c r="AB208">
        <v>0</v>
      </c>
      <c r="AC208">
        <v>125644.8</v>
      </c>
      <c r="AD208">
        <v>502579.20000000001</v>
      </c>
      <c r="AE208">
        <v>0</v>
      </c>
      <c r="AF208">
        <v>0</v>
      </c>
      <c r="AG208" t="s">
        <v>739</v>
      </c>
    </row>
    <row r="209" spans="1:33" ht="15" x14ac:dyDescent="0.2">
      <c r="A209" t="s">
        <v>74</v>
      </c>
      <c r="B209" t="s">
        <v>108</v>
      </c>
      <c r="C209" t="s">
        <v>109</v>
      </c>
      <c r="D209" t="s">
        <v>549</v>
      </c>
      <c r="E209" t="s">
        <v>111</v>
      </c>
      <c r="F209" t="s">
        <v>64</v>
      </c>
      <c r="G209" t="s">
        <v>741</v>
      </c>
      <c r="H209" t="s">
        <v>74</v>
      </c>
      <c r="J209" t="s">
        <v>742</v>
      </c>
      <c r="K209">
        <v>0.25</v>
      </c>
      <c r="L209">
        <v>0.25</v>
      </c>
      <c r="M209">
        <v>0.25</v>
      </c>
      <c r="N209">
        <v>0.25</v>
      </c>
      <c r="O209" t="s">
        <v>107</v>
      </c>
      <c r="P209" s="10">
        <v>715672</v>
      </c>
      <c r="Q209" s="10">
        <v>701640</v>
      </c>
      <c r="R209" s="10">
        <v>14032.8</v>
      </c>
      <c r="S209" s="10">
        <v>715672.8</v>
      </c>
      <c r="T209" t="s">
        <v>57</v>
      </c>
      <c r="U209" t="s">
        <v>58</v>
      </c>
      <c r="V209">
        <v>80</v>
      </c>
      <c r="W209">
        <v>80</v>
      </c>
      <c r="X209">
        <v>80</v>
      </c>
      <c r="Y209" t="s">
        <v>68</v>
      </c>
      <c r="Z209" t="s">
        <v>59</v>
      </c>
      <c r="AA209">
        <v>0</v>
      </c>
      <c r="AB209">
        <v>100</v>
      </c>
      <c r="AC209">
        <v>178918</v>
      </c>
      <c r="AD209">
        <v>178918</v>
      </c>
      <c r="AE209">
        <v>178918</v>
      </c>
      <c r="AF209">
        <v>178918</v>
      </c>
      <c r="AG209" t="s">
        <v>741</v>
      </c>
    </row>
    <row r="210" spans="1:33" ht="15" x14ac:dyDescent="0.2">
      <c r="A210" t="s">
        <v>74</v>
      </c>
      <c r="B210" t="s">
        <v>108</v>
      </c>
      <c r="C210" t="s">
        <v>109</v>
      </c>
      <c r="D210" t="s">
        <v>549</v>
      </c>
      <c r="E210" t="s">
        <v>111</v>
      </c>
      <c r="F210" t="s">
        <v>64</v>
      </c>
      <c r="G210" t="s">
        <v>743</v>
      </c>
      <c r="H210" t="s">
        <v>74</v>
      </c>
      <c r="J210" t="s">
        <v>744</v>
      </c>
      <c r="K210">
        <v>0</v>
      </c>
      <c r="L210">
        <v>0.3</v>
      </c>
      <c r="M210">
        <v>0.7</v>
      </c>
      <c r="N210">
        <v>0</v>
      </c>
      <c r="O210" t="s">
        <v>120</v>
      </c>
      <c r="P210" s="10">
        <v>560093.66</v>
      </c>
      <c r="Q210" s="10">
        <v>554093</v>
      </c>
      <c r="R210" s="10">
        <v>11081.87</v>
      </c>
      <c r="S210" s="10">
        <v>565174.87</v>
      </c>
      <c r="T210" t="s">
        <v>57</v>
      </c>
      <c r="U210" t="s">
        <v>58</v>
      </c>
      <c r="V210">
        <v>80</v>
      </c>
      <c r="W210">
        <v>80</v>
      </c>
      <c r="X210">
        <v>80</v>
      </c>
      <c r="Y210" t="s">
        <v>68</v>
      </c>
      <c r="Z210" t="s">
        <v>59</v>
      </c>
      <c r="AA210">
        <v>0</v>
      </c>
      <c r="AB210">
        <v>100</v>
      </c>
      <c r="AC210">
        <v>0</v>
      </c>
      <c r="AD210">
        <v>168028.098</v>
      </c>
      <c r="AE210">
        <v>392065.56199999998</v>
      </c>
      <c r="AF210">
        <v>0</v>
      </c>
      <c r="AG210" t="s">
        <v>743</v>
      </c>
    </row>
    <row r="211" spans="1:33" ht="15" x14ac:dyDescent="0.2">
      <c r="A211" t="s">
        <v>74</v>
      </c>
      <c r="B211" t="s">
        <v>108</v>
      </c>
      <c r="C211" t="s">
        <v>109</v>
      </c>
      <c r="D211" t="s">
        <v>549</v>
      </c>
      <c r="E211" t="s">
        <v>111</v>
      </c>
      <c r="F211" t="s">
        <v>64</v>
      </c>
      <c r="G211" t="s">
        <v>745</v>
      </c>
      <c r="H211" t="s">
        <v>74</v>
      </c>
      <c r="J211" t="s">
        <v>746</v>
      </c>
      <c r="K211">
        <v>0</v>
      </c>
      <c r="L211">
        <v>0</v>
      </c>
      <c r="M211">
        <v>0</v>
      </c>
      <c r="N211">
        <v>1</v>
      </c>
      <c r="O211" t="s">
        <v>114</v>
      </c>
      <c r="P211" s="10">
        <v>616423</v>
      </c>
      <c r="Q211" s="10">
        <v>600974</v>
      </c>
      <c r="R211" s="10">
        <v>12019.44</v>
      </c>
      <c r="S211" s="10">
        <v>612993.43999999994</v>
      </c>
      <c r="T211" t="s">
        <v>57</v>
      </c>
      <c r="U211" t="s">
        <v>58</v>
      </c>
      <c r="V211">
        <v>80</v>
      </c>
      <c r="W211">
        <v>80</v>
      </c>
      <c r="X211">
        <v>80</v>
      </c>
      <c r="Y211" t="s">
        <v>68</v>
      </c>
      <c r="Z211" t="s">
        <v>59</v>
      </c>
      <c r="AA211">
        <v>0</v>
      </c>
      <c r="AB211">
        <v>100</v>
      </c>
      <c r="AC211">
        <v>0</v>
      </c>
      <c r="AD211">
        <v>0</v>
      </c>
      <c r="AE211">
        <v>0</v>
      </c>
      <c r="AF211">
        <v>616423</v>
      </c>
      <c r="AG211" t="s">
        <v>745</v>
      </c>
    </row>
    <row r="212" spans="1:33" ht="15" x14ac:dyDescent="0.2">
      <c r="A212" t="s">
        <v>74</v>
      </c>
      <c r="B212" t="s">
        <v>75</v>
      </c>
      <c r="C212" t="s">
        <v>80</v>
      </c>
      <c r="D212" t="s">
        <v>371</v>
      </c>
      <c r="E212" t="s">
        <v>81</v>
      </c>
      <c r="F212" t="s">
        <v>64</v>
      </c>
      <c r="G212" t="s">
        <v>747</v>
      </c>
      <c r="H212" t="s">
        <v>74</v>
      </c>
      <c r="J212" t="s">
        <v>748</v>
      </c>
      <c r="K212">
        <v>0</v>
      </c>
      <c r="L212">
        <v>0.3</v>
      </c>
      <c r="M212">
        <v>0.7</v>
      </c>
      <c r="N212">
        <v>0</v>
      </c>
      <c r="O212" t="s">
        <v>120</v>
      </c>
      <c r="P212" s="10">
        <v>423631</v>
      </c>
      <c r="Q212" s="10">
        <v>423631</v>
      </c>
      <c r="R212" s="10">
        <v>8473</v>
      </c>
      <c r="S212" s="10">
        <v>432104</v>
      </c>
      <c r="T212" t="s">
        <v>59</v>
      </c>
      <c r="U212" t="s">
        <v>58</v>
      </c>
      <c r="V212">
        <v>80</v>
      </c>
      <c r="W212">
        <v>80</v>
      </c>
      <c r="X212">
        <v>80</v>
      </c>
      <c r="Y212" t="s">
        <v>84</v>
      </c>
      <c r="Z212" t="s">
        <v>59</v>
      </c>
      <c r="AA212">
        <v>100</v>
      </c>
      <c r="AB212">
        <v>0</v>
      </c>
      <c r="AC212">
        <v>0</v>
      </c>
      <c r="AD212">
        <v>127089.3</v>
      </c>
      <c r="AE212">
        <v>296541.7</v>
      </c>
      <c r="AF212">
        <v>0</v>
      </c>
      <c r="AG212" t="s">
        <v>747</v>
      </c>
    </row>
    <row r="213" spans="1:33" ht="15" x14ac:dyDescent="0.2">
      <c r="A213" t="s">
        <v>74</v>
      </c>
      <c r="B213" t="s">
        <v>139</v>
      </c>
      <c r="C213" t="s">
        <v>295</v>
      </c>
      <c r="D213" t="s">
        <v>473</v>
      </c>
      <c r="E213" t="s">
        <v>296</v>
      </c>
      <c r="F213" t="s">
        <v>64</v>
      </c>
      <c r="G213" t="s">
        <v>749</v>
      </c>
      <c r="H213" t="s">
        <v>74</v>
      </c>
      <c r="J213" t="s">
        <v>750</v>
      </c>
      <c r="K213">
        <v>0.5</v>
      </c>
      <c r="L213">
        <v>0.5</v>
      </c>
      <c r="M213">
        <v>0</v>
      </c>
      <c r="N213">
        <v>0</v>
      </c>
      <c r="O213" t="s">
        <v>107</v>
      </c>
      <c r="P213" s="10">
        <v>497019.64</v>
      </c>
      <c r="Q213" s="10">
        <v>497020</v>
      </c>
      <c r="R213" s="10">
        <v>9940</v>
      </c>
      <c r="S213" s="10">
        <v>506960</v>
      </c>
      <c r="T213" t="s">
        <v>57</v>
      </c>
      <c r="U213" t="s">
        <v>58</v>
      </c>
      <c r="V213">
        <v>80</v>
      </c>
      <c r="W213">
        <v>80</v>
      </c>
      <c r="X213">
        <v>80</v>
      </c>
      <c r="Y213" t="s">
        <v>68</v>
      </c>
      <c r="Z213" t="s">
        <v>59</v>
      </c>
      <c r="AA213">
        <v>0</v>
      </c>
      <c r="AB213">
        <v>100</v>
      </c>
      <c r="AC213">
        <v>248509.82</v>
      </c>
      <c r="AD213">
        <v>248509.82</v>
      </c>
      <c r="AE213">
        <v>0</v>
      </c>
      <c r="AF213">
        <v>0</v>
      </c>
      <c r="AG213" t="s">
        <v>749</v>
      </c>
    </row>
    <row r="214" spans="1:33" ht="15" x14ac:dyDescent="0.2">
      <c r="A214" t="s">
        <v>74</v>
      </c>
      <c r="B214" t="s">
        <v>139</v>
      </c>
      <c r="C214" t="s">
        <v>295</v>
      </c>
      <c r="D214" t="s">
        <v>473</v>
      </c>
      <c r="E214" t="s">
        <v>296</v>
      </c>
      <c r="F214" t="s">
        <v>64</v>
      </c>
      <c r="G214" t="s">
        <v>751</v>
      </c>
      <c r="H214" t="s">
        <v>74</v>
      </c>
      <c r="J214" t="s">
        <v>752</v>
      </c>
      <c r="K214">
        <v>0</v>
      </c>
      <c r="L214">
        <v>0.2</v>
      </c>
      <c r="M214">
        <v>0.8</v>
      </c>
      <c r="N214">
        <v>0</v>
      </c>
      <c r="O214" t="s">
        <v>120</v>
      </c>
      <c r="P214" s="10">
        <v>640274.4</v>
      </c>
      <c r="Q214" s="10">
        <v>610276</v>
      </c>
      <c r="R214" s="10">
        <v>12206</v>
      </c>
      <c r="S214" s="10">
        <v>622482</v>
      </c>
      <c r="T214" t="s">
        <v>59</v>
      </c>
      <c r="U214" t="s">
        <v>58</v>
      </c>
      <c r="V214">
        <v>80</v>
      </c>
      <c r="W214">
        <v>80</v>
      </c>
      <c r="X214">
        <v>80</v>
      </c>
      <c r="Y214" t="s">
        <v>84</v>
      </c>
      <c r="Z214" t="s">
        <v>59</v>
      </c>
      <c r="AA214">
        <v>100</v>
      </c>
      <c r="AB214">
        <v>0</v>
      </c>
      <c r="AC214">
        <v>0</v>
      </c>
      <c r="AD214">
        <v>128054.88</v>
      </c>
      <c r="AE214">
        <v>512219.52</v>
      </c>
      <c r="AF214">
        <v>0</v>
      </c>
      <c r="AG214" t="s">
        <v>751</v>
      </c>
    </row>
    <row r="215" spans="1:33" ht="15" x14ac:dyDescent="0.2">
      <c r="A215" t="s">
        <v>74</v>
      </c>
      <c r="B215" t="s">
        <v>75</v>
      </c>
      <c r="C215" t="s">
        <v>753</v>
      </c>
      <c r="D215" t="s">
        <v>754</v>
      </c>
      <c r="E215" t="s">
        <v>755</v>
      </c>
      <c r="F215" t="s">
        <v>52</v>
      </c>
      <c r="G215" t="s">
        <v>756</v>
      </c>
      <c r="H215" t="s">
        <v>74</v>
      </c>
      <c r="J215" t="s">
        <v>757</v>
      </c>
      <c r="K215">
        <v>0</v>
      </c>
      <c r="L215">
        <v>0.4</v>
      </c>
      <c r="M215">
        <v>0.3</v>
      </c>
      <c r="N215">
        <v>0.3</v>
      </c>
      <c r="O215" t="s">
        <v>56</v>
      </c>
      <c r="P215" s="10">
        <v>586514</v>
      </c>
      <c r="Q215" s="10">
        <v>586514</v>
      </c>
      <c r="R215" s="10">
        <v>17595</v>
      </c>
      <c r="S215" s="10">
        <v>604109</v>
      </c>
      <c r="T215" t="s">
        <v>57</v>
      </c>
      <c r="U215" t="s">
        <v>58</v>
      </c>
      <c r="V215">
        <v>80</v>
      </c>
      <c r="W215">
        <v>80</v>
      </c>
      <c r="X215">
        <v>80</v>
      </c>
      <c r="Y215" t="s">
        <v>68</v>
      </c>
      <c r="Z215" t="s">
        <v>59</v>
      </c>
      <c r="AA215">
        <v>0</v>
      </c>
      <c r="AB215">
        <v>100</v>
      </c>
      <c r="AC215">
        <v>0</v>
      </c>
      <c r="AD215">
        <v>234605.6</v>
      </c>
      <c r="AE215">
        <v>175954.2</v>
      </c>
      <c r="AF215">
        <v>175954.2</v>
      </c>
      <c r="AG215" t="s">
        <v>756</v>
      </c>
    </row>
    <row r="216" spans="1:33" ht="15" x14ac:dyDescent="0.2">
      <c r="A216" t="s">
        <v>74</v>
      </c>
      <c r="B216" t="s">
        <v>108</v>
      </c>
      <c r="C216" t="s">
        <v>244</v>
      </c>
      <c r="D216" t="s">
        <v>305</v>
      </c>
      <c r="E216" t="s">
        <v>245</v>
      </c>
      <c r="F216" t="s">
        <v>64</v>
      </c>
      <c r="G216" t="s">
        <v>758</v>
      </c>
      <c r="H216" t="s">
        <v>74</v>
      </c>
      <c r="J216" t="s">
        <v>759</v>
      </c>
      <c r="K216">
        <v>0</v>
      </c>
      <c r="L216">
        <v>0</v>
      </c>
      <c r="M216">
        <v>0</v>
      </c>
      <c r="N216">
        <v>1</v>
      </c>
      <c r="O216" t="s">
        <v>114</v>
      </c>
      <c r="P216" s="10">
        <v>659220</v>
      </c>
      <c r="Q216" s="10">
        <v>659220</v>
      </c>
      <c r="R216" s="10">
        <v>13184.4</v>
      </c>
      <c r="S216" s="10">
        <v>672404.4</v>
      </c>
      <c r="T216" t="s">
        <v>59</v>
      </c>
      <c r="U216" t="s">
        <v>58</v>
      </c>
      <c r="V216">
        <v>80</v>
      </c>
      <c r="W216">
        <v>80</v>
      </c>
      <c r="X216">
        <v>80</v>
      </c>
      <c r="Y216" t="s">
        <v>84</v>
      </c>
      <c r="Z216" t="s">
        <v>59</v>
      </c>
      <c r="AA216">
        <v>65</v>
      </c>
      <c r="AB216">
        <v>35</v>
      </c>
      <c r="AC216">
        <v>0</v>
      </c>
      <c r="AD216">
        <v>0</v>
      </c>
      <c r="AE216">
        <v>0</v>
      </c>
      <c r="AF216">
        <v>659220</v>
      </c>
      <c r="AG216" t="s">
        <v>758</v>
      </c>
    </row>
    <row r="217" spans="1:33" ht="15" x14ac:dyDescent="0.2">
      <c r="A217" t="s">
        <v>74</v>
      </c>
      <c r="B217" t="s">
        <v>93</v>
      </c>
      <c r="C217" t="s">
        <v>476</v>
      </c>
      <c r="D217" t="s">
        <v>477</v>
      </c>
      <c r="E217" t="s">
        <v>478</v>
      </c>
      <c r="F217" t="s">
        <v>52</v>
      </c>
      <c r="G217" t="s">
        <v>760</v>
      </c>
      <c r="H217" t="s">
        <v>74</v>
      </c>
      <c r="J217" t="s">
        <v>761</v>
      </c>
      <c r="K217">
        <v>0</v>
      </c>
      <c r="L217">
        <v>1</v>
      </c>
      <c r="M217">
        <v>0</v>
      </c>
      <c r="N217">
        <v>0</v>
      </c>
      <c r="O217" t="s">
        <v>56</v>
      </c>
      <c r="P217" s="10">
        <v>199849.38</v>
      </c>
      <c r="Q217" s="10">
        <v>199849</v>
      </c>
      <c r="R217" s="10">
        <v>0</v>
      </c>
      <c r="S217" s="10">
        <v>199849</v>
      </c>
      <c r="T217" t="s">
        <v>59</v>
      </c>
      <c r="U217" t="s">
        <v>58</v>
      </c>
      <c r="V217">
        <v>80</v>
      </c>
      <c r="W217">
        <v>80</v>
      </c>
      <c r="X217">
        <v>80</v>
      </c>
      <c r="Y217" t="s">
        <v>84</v>
      </c>
      <c r="Z217" t="s">
        <v>59</v>
      </c>
      <c r="AA217">
        <v>100</v>
      </c>
      <c r="AB217">
        <v>0</v>
      </c>
      <c r="AC217">
        <v>0</v>
      </c>
      <c r="AD217">
        <v>199849.38</v>
      </c>
      <c r="AE217">
        <v>0</v>
      </c>
      <c r="AF217">
        <v>0</v>
      </c>
      <c r="AG217" t="s">
        <v>760</v>
      </c>
    </row>
    <row r="218" spans="1:33" ht="15" x14ac:dyDescent="0.2">
      <c r="A218" t="s">
        <v>74</v>
      </c>
      <c r="B218" t="s">
        <v>93</v>
      </c>
      <c r="C218" t="s">
        <v>476</v>
      </c>
      <c r="D218" t="s">
        <v>477</v>
      </c>
      <c r="E218" t="s">
        <v>478</v>
      </c>
      <c r="F218" t="s">
        <v>64</v>
      </c>
      <c r="G218" t="s">
        <v>762</v>
      </c>
      <c r="H218" t="s">
        <v>74</v>
      </c>
      <c r="J218" t="s">
        <v>763</v>
      </c>
      <c r="K218">
        <v>0</v>
      </c>
      <c r="L218">
        <v>0</v>
      </c>
      <c r="M218">
        <v>1</v>
      </c>
      <c r="N218">
        <v>0</v>
      </c>
      <c r="O218" t="s">
        <v>120</v>
      </c>
      <c r="P218" s="10">
        <v>214922</v>
      </c>
      <c r="Q218" s="10">
        <v>214922</v>
      </c>
      <c r="R218" s="10">
        <v>0</v>
      </c>
      <c r="S218" s="10">
        <v>214922</v>
      </c>
      <c r="T218" t="s">
        <v>59</v>
      </c>
      <c r="U218" t="s">
        <v>58</v>
      </c>
      <c r="V218">
        <v>80</v>
      </c>
      <c r="W218">
        <v>80</v>
      </c>
      <c r="X218">
        <v>80</v>
      </c>
      <c r="Y218" t="s">
        <v>84</v>
      </c>
      <c r="Z218" t="s">
        <v>59</v>
      </c>
      <c r="AA218">
        <v>100</v>
      </c>
      <c r="AB218">
        <v>0</v>
      </c>
      <c r="AC218">
        <v>0</v>
      </c>
      <c r="AD218">
        <v>0</v>
      </c>
      <c r="AE218">
        <v>214922</v>
      </c>
      <c r="AF218">
        <v>0</v>
      </c>
      <c r="AG218" t="s">
        <v>762</v>
      </c>
    </row>
    <row r="219" spans="1:33" ht="15" x14ac:dyDescent="0.2">
      <c r="A219" t="s">
        <v>74</v>
      </c>
      <c r="B219" t="s">
        <v>93</v>
      </c>
      <c r="C219" t="s">
        <v>476</v>
      </c>
      <c r="D219" t="s">
        <v>477</v>
      </c>
      <c r="E219" t="s">
        <v>478</v>
      </c>
      <c r="F219" t="s">
        <v>64</v>
      </c>
      <c r="G219" t="s">
        <v>764</v>
      </c>
      <c r="H219" t="s">
        <v>74</v>
      </c>
      <c r="J219" t="s">
        <v>765</v>
      </c>
      <c r="K219">
        <v>9.35E-2</v>
      </c>
      <c r="L219">
        <v>9.1700000000000004E-2</v>
      </c>
      <c r="M219">
        <v>0</v>
      </c>
      <c r="N219">
        <v>0.81479999999999997</v>
      </c>
      <c r="O219" t="s">
        <v>114</v>
      </c>
      <c r="P219" s="10">
        <v>299965.34999999998</v>
      </c>
      <c r="Q219" s="10">
        <v>300000</v>
      </c>
      <c r="R219" s="10">
        <v>0</v>
      </c>
      <c r="S219" s="10">
        <v>300000</v>
      </c>
      <c r="T219" t="s">
        <v>59</v>
      </c>
      <c r="U219" t="s">
        <v>58</v>
      </c>
      <c r="V219">
        <v>80</v>
      </c>
      <c r="W219">
        <v>80</v>
      </c>
      <c r="X219">
        <v>80</v>
      </c>
      <c r="Y219" t="s">
        <v>84</v>
      </c>
      <c r="Z219" t="s">
        <v>59</v>
      </c>
      <c r="AA219">
        <v>100</v>
      </c>
      <c r="AB219">
        <v>0</v>
      </c>
      <c r="AC219">
        <v>28046.760225000002</v>
      </c>
      <c r="AD219">
        <v>27506.822595000001</v>
      </c>
      <c r="AE219">
        <v>0</v>
      </c>
      <c r="AF219">
        <v>244411.76718</v>
      </c>
      <c r="AG219" t="s">
        <v>764</v>
      </c>
    </row>
    <row r="220" spans="1:33" ht="15" x14ac:dyDescent="0.2">
      <c r="A220" t="s">
        <v>74</v>
      </c>
      <c r="B220" t="s">
        <v>102</v>
      </c>
      <c r="C220" t="s">
        <v>192</v>
      </c>
      <c r="D220" t="s">
        <v>319</v>
      </c>
      <c r="E220" t="s">
        <v>193</v>
      </c>
      <c r="F220" t="s">
        <v>64</v>
      </c>
      <c r="G220" t="s">
        <v>766</v>
      </c>
      <c r="H220" t="s">
        <v>74</v>
      </c>
      <c r="J220" t="s">
        <v>767</v>
      </c>
      <c r="K220">
        <v>0</v>
      </c>
      <c r="L220">
        <v>0</v>
      </c>
      <c r="M220">
        <v>0.4</v>
      </c>
      <c r="N220">
        <v>0.6</v>
      </c>
      <c r="O220" t="s">
        <v>114</v>
      </c>
      <c r="P220" s="10">
        <v>861177</v>
      </c>
      <c r="Q220" s="10">
        <v>861177</v>
      </c>
      <c r="R220" s="10">
        <v>17224</v>
      </c>
      <c r="S220" s="10">
        <v>878401</v>
      </c>
      <c r="T220" t="s">
        <v>57</v>
      </c>
      <c r="U220" t="s">
        <v>58</v>
      </c>
      <c r="V220">
        <v>80</v>
      </c>
      <c r="W220">
        <v>80</v>
      </c>
      <c r="X220">
        <v>80</v>
      </c>
      <c r="Y220" t="s">
        <v>68</v>
      </c>
      <c r="Z220" t="s">
        <v>59</v>
      </c>
      <c r="AA220">
        <v>0</v>
      </c>
      <c r="AB220">
        <v>100</v>
      </c>
      <c r="AC220">
        <v>0</v>
      </c>
      <c r="AD220">
        <v>0</v>
      </c>
      <c r="AE220">
        <v>344470.8</v>
      </c>
      <c r="AF220">
        <v>516706.2</v>
      </c>
      <c r="AG220" t="s">
        <v>766</v>
      </c>
    </row>
    <row r="221" spans="1:33" ht="15" x14ac:dyDescent="0.2">
      <c r="A221" t="s">
        <v>74</v>
      </c>
      <c r="B221" t="s">
        <v>219</v>
      </c>
      <c r="C221" t="s">
        <v>768</v>
      </c>
      <c r="D221" t="s">
        <v>769</v>
      </c>
      <c r="E221" t="s">
        <v>770</v>
      </c>
      <c r="F221" t="s">
        <v>64</v>
      </c>
      <c r="G221" t="s">
        <v>771</v>
      </c>
      <c r="H221" t="s">
        <v>74</v>
      </c>
      <c r="J221" t="s">
        <v>772</v>
      </c>
      <c r="K221">
        <v>1</v>
      </c>
      <c r="L221">
        <v>0</v>
      </c>
      <c r="M221">
        <v>0</v>
      </c>
      <c r="N221">
        <v>0</v>
      </c>
      <c r="O221" t="s">
        <v>67</v>
      </c>
      <c r="P221" s="10">
        <v>753800</v>
      </c>
      <c r="Q221" s="10">
        <v>753800</v>
      </c>
      <c r="R221" s="10">
        <v>15076</v>
      </c>
      <c r="S221" s="10">
        <v>768876</v>
      </c>
      <c r="T221" t="s">
        <v>59</v>
      </c>
      <c r="U221" t="s">
        <v>58</v>
      </c>
      <c r="V221">
        <v>80</v>
      </c>
      <c r="W221">
        <v>80</v>
      </c>
      <c r="X221">
        <v>80</v>
      </c>
      <c r="Y221" t="s">
        <v>84</v>
      </c>
      <c r="Z221" t="s">
        <v>59</v>
      </c>
      <c r="AA221">
        <v>51</v>
      </c>
      <c r="AB221">
        <v>49</v>
      </c>
      <c r="AC221">
        <v>753800</v>
      </c>
      <c r="AD221">
        <v>0</v>
      </c>
      <c r="AE221">
        <v>0</v>
      </c>
      <c r="AF221">
        <v>0</v>
      </c>
      <c r="AG221" t="s">
        <v>771</v>
      </c>
    </row>
    <row r="222" spans="1:33" ht="15" x14ac:dyDescent="0.2">
      <c r="A222" t="s">
        <v>74</v>
      </c>
      <c r="B222" t="s">
        <v>93</v>
      </c>
      <c r="C222" t="s">
        <v>248</v>
      </c>
      <c r="D222" t="s">
        <v>405</v>
      </c>
      <c r="E222" t="s">
        <v>249</v>
      </c>
      <c r="F222" t="s">
        <v>64</v>
      </c>
      <c r="G222" t="s">
        <v>773</v>
      </c>
      <c r="H222" t="s">
        <v>74</v>
      </c>
      <c r="J222" t="s">
        <v>774</v>
      </c>
      <c r="K222">
        <v>0.35</v>
      </c>
      <c r="L222">
        <v>0</v>
      </c>
      <c r="M222">
        <v>0</v>
      </c>
      <c r="N222">
        <v>0.65</v>
      </c>
      <c r="O222" t="s">
        <v>114</v>
      </c>
      <c r="P222" s="10">
        <v>106250</v>
      </c>
      <c r="Q222" s="10">
        <v>106250</v>
      </c>
      <c r="R222" s="10">
        <v>2125</v>
      </c>
      <c r="S222" s="10">
        <v>108375</v>
      </c>
      <c r="T222" t="s">
        <v>57</v>
      </c>
      <c r="U222" t="s">
        <v>58</v>
      </c>
      <c r="V222">
        <v>80</v>
      </c>
      <c r="W222">
        <v>80</v>
      </c>
      <c r="X222">
        <v>80</v>
      </c>
      <c r="Y222" t="s">
        <v>68</v>
      </c>
      <c r="Z222" t="s">
        <v>59</v>
      </c>
      <c r="AA222">
        <v>0</v>
      </c>
      <c r="AB222">
        <v>100</v>
      </c>
      <c r="AC222">
        <v>37187.5</v>
      </c>
      <c r="AD222">
        <v>0</v>
      </c>
      <c r="AE222">
        <v>0</v>
      </c>
      <c r="AF222">
        <v>69062.5</v>
      </c>
      <c r="AG222" t="s">
        <v>773</v>
      </c>
    </row>
    <row r="223" spans="1:33" ht="15" x14ac:dyDescent="0.2">
      <c r="A223" t="s">
        <v>74</v>
      </c>
      <c r="B223" t="s">
        <v>93</v>
      </c>
      <c r="C223" t="s">
        <v>248</v>
      </c>
      <c r="D223" t="s">
        <v>405</v>
      </c>
      <c r="E223" t="s">
        <v>249</v>
      </c>
      <c r="F223" t="s">
        <v>64</v>
      </c>
      <c r="G223" t="s">
        <v>775</v>
      </c>
      <c r="H223" t="s">
        <v>74</v>
      </c>
      <c r="J223" t="s">
        <v>776</v>
      </c>
      <c r="K223">
        <v>0</v>
      </c>
      <c r="L223">
        <v>0</v>
      </c>
      <c r="M223">
        <v>0.4</v>
      </c>
      <c r="N223">
        <v>0.6</v>
      </c>
      <c r="O223" t="s">
        <v>114</v>
      </c>
      <c r="P223" s="10">
        <v>332514</v>
      </c>
      <c r="Q223" s="10">
        <v>332514</v>
      </c>
      <c r="R223" s="10">
        <v>9975</v>
      </c>
      <c r="S223" s="10">
        <v>342489</v>
      </c>
      <c r="T223" t="s">
        <v>57</v>
      </c>
      <c r="U223" t="s">
        <v>58</v>
      </c>
      <c r="V223">
        <v>80</v>
      </c>
      <c r="W223">
        <v>80</v>
      </c>
      <c r="X223">
        <v>80</v>
      </c>
      <c r="Y223" t="s">
        <v>68</v>
      </c>
      <c r="Z223" t="s">
        <v>59</v>
      </c>
      <c r="AA223">
        <v>0</v>
      </c>
      <c r="AB223">
        <v>100</v>
      </c>
      <c r="AC223">
        <v>0</v>
      </c>
      <c r="AD223">
        <v>0</v>
      </c>
      <c r="AE223">
        <v>133005.6</v>
      </c>
      <c r="AF223">
        <v>199508.4</v>
      </c>
      <c r="AG223" t="s">
        <v>775</v>
      </c>
    </row>
    <row r="224" spans="1:33" ht="15" x14ac:dyDescent="0.2">
      <c r="A224" t="s">
        <v>74</v>
      </c>
      <c r="B224" t="s">
        <v>93</v>
      </c>
      <c r="C224" t="s">
        <v>777</v>
      </c>
      <c r="D224" t="s">
        <v>405</v>
      </c>
      <c r="E224" t="s">
        <v>249</v>
      </c>
      <c r="F224" t="s">
        <v>64</v>
      </c>
      <c r="G224" t="s">
        <v>778</v>
      </c>
      <c r="H224" t="s">
        <v>74</v>
      </c>
      <c r="J224" t="s">
        <v>779</v>
      </c>
      <c r="K224">
        <v>0</v>
      </c>
      <c r="L224">
        <v>0</v>
      </c>
      <c r="M224">
        <v>0.4</v>
      </c>
      <c r="N224">
        <v>0.6</v>
      </c>
      <c r="O224" t="s">
        <v>114</v>
      </c>
      <c r="P224" s="10">
        <v>333690</v>
      </c>
      <c r="Q224" s="10">
        <v>333690</v>
      </c>
      <c r="R224" s="10">
        <v>6673.8</v>
      </c>
      <c r="S224" s="10">
        <v>340363.8</v>
      </c>
      <c r="T224" t="s">
        <v>57</v>
      </c>
      <c r="U224" t="s">
        <v>58</v>
      </c>
      <c r="V224">
        <v>80</v>
      </c>
      <c r="W224">
        <v>80</v>
      </c>
      <c r="X224">
        <v>80</v>
      </c>
      <c r="Y224" t="s">
        <v>68</v>
      </c>
      <c r="Z224" t="s">
        <v>59</v>
      </c>
      <c r="AA224">
        <v>0</v>
      </c>
      <c r="AB224">
        <v>100</v>
      </c>
      <c r="AC224">
        <v>0</v>
      </c>
      <c r="AD224">
        <v>0</v>
      </c>
      <c r="AE224">
        <v>133476</v>
      </c>
      <c r="AF224">
        <v>200214</v>
      </c>
      <c r="AG224" t="s">
        <v>778</v>
      </c>
    </row>
    <row r="225" spans="1:33" ht="15" x14ac:dyDescent="0.2">
      <c r="A225" t="s">
        <v>74</v>
      </c>
      <c r="B225" t="s">
        <v>93</v>
      </c>
      <c r="C225" t="s">
        <v>248</v>
      </c>
      <c r="D225" t="s">
        <v>405</v>
      </c>
      <c r="E225" t="s">
        <v>249</v>
      </c>
      <c r="F225" t="s">
        <v>64</v>
      </c>
      <c r="G225" t="s">
        <v>780</v>
      </c>
      <c r="H225" t="s">
        <v>74</v>
      </c>
      <c r="J225" t="s">
        <v>781</v>
      </c>
      <c r="K225">
        <v>1</v>
      </c>
      <c r="L225">
        <v>0</v>
      </c>
      <c r="M225">
        <v>0</v>
      </c>
      <c r="N225">
        <v>0</v>
      </c>
      <c r="O225" t="s">
        <v>67</v>
      </c>
      <c r="P225" s="10">
        <v>273442.18</v>
      </c>
      <c r="Q225" s="10">
        <v>273422</v>
      </c>
      <c r="R225" s="10">
        <v>8203</v>
      </c>
      <c r="S225" s="10">
        <v>281625</v>
      </c>
      <c r="T225" t="s">
        <v>57</v>
      </c>
      <c r="U225" t="s">
        <v>58</v>
      </c>
      <c r="V225">
        <v>80</v>
      </c>
      <c r="W225">
        <v>80</v>
      </c>
      <c r="X225">
        <v>80</v>
      </c>
      <c r="Y225" t="s">
        <v>68</v>
      </c>
      <c r="Z225" t="s">
        <v>59</v>
      </c>
      <c r="AA225">
        <v>0</v>
      </c>
      <c r="AB225">
        <v>100</v>
      </c>
      <c r="AC225">
        <v>273442.18</v>
      </c>
      <c r="AD225">
        <v>0</v>
      </c>
      <c r="AE225">
        <v>0</v>
      </c>
      <c r="AF225">
        <v>0</v>
      </c>
      <c r="AG225" t="s">
        <v>780</v>
      </c>
    </row>
    <row r="226" spans="1:33" ht="15" x14ac:dyDescent="0.2">
      <c r="A226" t="s">
        <v>74</v>
      </c>
      <c r="B226" t="s">
        <v>93</v>
      </c>
      <c r="C226" t="s">
        <v>489</v>
      </c>
      <c r="D226" t="s">
        <v>490</v>
      </c>
      <c r="E226" t="s">
        <v>491</v>
      </c>
      <c r="F226" t="s">
        <v>52</v>
      </c>
      <c r="G226" t="s">
        <v>782</v>
      </c>
      <c r="H226" t="s">
        <v>74</v>
      </c>
      <c r="J226" t="s">
        <v>783</v>
      </c>
      <c r="K226">
        <v>0.08</v>
      </c>
      <c r="L226">
        <v>0.47</v>
      </c>
      <c r="M226">
        <v>0.12</v>
      </c>
      <c r="N226">
        <v>0.33</v>
      </c>
      <c r="O226" t="s">
        <v>56</v>
      </c>
      <c r="P226" s="10">
        <v>1183520.0900000001</v>
      </c>
      <c r="Q226" s="10">
        <v>1183520.0900000001</v>
      </c>
      <c r="R226" s="10">
        <v>23671</v>
      </c>
      <c r="S226" s="10">
        <v>1207191.0900000001</v>
      </c>
      <c r="T226" t="s">
        <v>59</v>
      </c>
      <c r="U226" t="s">
        <v>58</v>
      </c>
      <c r="V226">
        <v>84</v>
      </c>
      <c r="W226">
        <v>76</v>
      </c>
      <c r="X226">
        <v>80</v>
      </c>
      <c r="Y226" t="s">
        <v>254</v>
      </c>
      <c r="Z226" t="s">
        <v>59</v>
      </c>
      <c r="AA226">
        <v>100</v>
      </c>
      <c r="AB226">
        <v>0</v>
      </c>
      <c r="AC226">
        <v>94681.607199999999</v>
      </c>
      <c r="AD226">
        <v>556254.4423</v>
      </c>
      <c r="AE226">
        <v>142022.41080000001</v>
      </c>
      <c r="AF226">
        <v>390561.62969999999</v>
      </c>
      <c r="AG226" t="s">
        <v>782</v>
      </c>
    </row>
    <row r="227" spans="1:33" ht="15" x14ac:dyDescent="0.2">
      <c r="A227" t="s">
        <v>74</v>
      </c>
      <c r="B227" t="s">
        <v>93</v>
      </c>
      <c r="C227" t="s">
        <v>494</v>
      </c>
      <c r="D227" t="s">
        <v>495</v>
      </c>
      <c r="E227" t="s">
        <v>496</v>
      </c>
      <c r="F227" t="s">
        <v>52</v>
      </c>
      <c r="G227" t="s">
        <v>784</v>
      </c>
      <c r="H227" t="s">
        <v>74</v>
      </c>
      <c r="J227" t="s">
        <v>783</v>
      </c>
      <c r="K227">
        <v>0.08</v>
      </c>
      <c r="L227">
        <v>0.47</v>
      </c>
      <c r="M227">
        <v>0.12</v>
      </c>
      <c r="N227">
        <v>0.33</v>
      </c>
      <c r="O227" t="s">
        <v>56</v>
      </c>
      <c r="P227" s="10">
        <v>1183520.0900000001</v>
      </c>
      <c r="Q227" s="10">
        <v>1183520</v>
      </c>
      <c r="R227" s="10">
        <v>23670</v>
      </c>
      <c r="S227" s="10">
        <v>1207190</v>
      </c>
      <c r="T227" t="s">
        <v>59</v>
      </c>
      <c r="U227" t="s">
        <v>58</v>
      </c>
      <c r="V227">
        <v>84</v>
      </c>
      <c r="W227">
        <v>76</v>
      </c>
      <c r="X227">
        <v>80</v>
      </c>
      <c r="Y227" t="s">
        <v>254</v>
      </c>
      <c r="Z227" t="s">
        <v>59</v>
      </c>
      <c r="AA227">
        <v>100</v>
      </c>
      <c r="AB227">
        <v>0</v>
      </c>
      <c r="AC227">
        <v>94681.607199999999</v>
      </c>
      <c r="AD227">
        <v>556254.4423</v>
      </c>
      <c r="AE227">
        <v>142022.41080000001</v>
      </c>
      <c r="AF227">
        <v>390561.62969999999</v>
      </c>
      <c r="AG227" t="s">
        <v>784</v>
      </c>
    </row>
    <row r="228" spans="1:33" ht="15" x14ac:dyDescent="0.2">
      <c r="A228" t="s">
        <v>74</v>
      </c>
      <c r="B228" t="s">
        <v>102</v>
      </c>
      <c r="C228" t="s">
        <v>322</v>
      </c>
      <c r="D228" t="s">
        <v>323</v>
      </c>
      <c r="E228" t="s">
        <v>324</v>
      </c>
      <c r="F228" t="s">
        <v>64</v>
      </c>
      <c r="G228" t="s">
        <v>785</v>
      </c>
      <c r="H228" t="s">
        <v>74</v>
      </c>
      <c r="J228" t="s">
        <v>786</v>
      </c>
      <c r="K228">
        <v>0.4</v>
      </c>
      <c r="L228">
        <v>0.2</v>
      </c>
      <c r="M228">
        <v>0.2</v>
      </c>
      <c r="N228">
        <v>0.2</v>
      </c>
      <c r="O228" t="s">
        <v>67</v>
      </c>
      <c r="P228" s="10">
        <v>512163</v>
      </c>
      <c r="Q228" s="10">
        <v>527528</v>
      </c>
      <c r="R228" s="10">
        <v>15365</v>
      </c>
      <c r="S228" s="10">
        <v>542893</v>
      </c>
      <c r="T228" t="s">
        <v>57</v>
      </c>
      <c r="U228" t="s">
        <v>58</v>
      </c>
      <c r="V228">
        <v>80</v>
      </c>
      <c r="W228">
        <v>80</v>
      </c>
      <c r="X228">
        <v>80</v>
      </c>
      <c r="Y228" t="s">
        <v>68</v>
      </c>
      <c r="Z228" t="s">
        <v>59</v>
      </c>
      <c r="AA228">
        <v>0</v>
      </c>
      <c r="AB228">
        <v>100</v>
      </c>
      <c r="AC228">
        <v>204865.2</v>
      </c>
      <c r="AD228">
        <v>102432.6</v>
      </c>
      <c r="AE228">
        <v>102432.6</v>
      </c>
      <c r="AF228">
        <v>102432.6</v>
      </c>
      <c r="AG228" t="s">
        <v>785</v>
      </c>
    </row>
    <row r="229" spans="1:33" ht="15" x14ac:dyDescent="0.2">
      <c r="A229" t="s">
        <v>74</v>
      </c>
      <c r="B229" t="s">
        <v>75</v>
      </c>
      <c r="C229" t="s">
        <v>499</v>
      </c>
      <c r="D229" t="s">
        <v>500</v>
      </c>
      <c r="E229" t="s">
        <v>501</v>
      </c>
      <c r="F229" t="s">
        <v>64</v>
      </c>
      <c r="G229" t="s">
        <v>787</v>
      </c>
      <c r="H229" t="s">
        <v>74</v>
      </c>
      <c r="J229" t="s">
        <v>788</v>
      </c>
      <c r="K229">
        <v>0.1</v>
      </c>
      <c r="L229">
        <v>0.2</v>
      </c>
      <c r="M229">
        <v>0.5</v>
      </c>
      <c r="N229">
        <v>0.2</v>
      </c>
      <c r="O229" t="s">
        <v>120</v>
      </c>
      <c r="P229" s="10">
        <v>329500</v>
      </c>
      <c r="Q229" s="10">
        <v>324500</v>
      </c>
      <c r="R229" s="10">
        <v>6490</v>
      </c>
      <c r="S229" s="10">
        <v>330990</v>
      </c>
      <c r="T229" t="s">
        <v>57</v>
      </c>
      <c r="U229" t="s">
        <v>58</v>
      </c>
      <c r="V229">
        <v>80</v>
      </c>
      <c r="W229">
        <v>80</v>
      </c>
      <c r="X229">
        <v>80</v>
      </c>
      <c r="Y229" t="s">
        <v>68</v>
      </c>
      <c r="Z229" t="s">
        <v>59</v>
      </c>
      <c r="AA229">
        <v>0</v>
      </c>
      <c r="AB229">
        <v>100</v>
      </c>
      <c r="AC229">
        <v>32950</v>
      </c>
      <c r="AD229">
        <v>65900</v>
      </c>
      <c r="AE229">
        <v>164750</v>
      </c>
      <c r="AF229">
        <v>65900</v>
      </c>
      <c r="AG229" t="s">
        <v>787</v>
      </c>
    </row>
    <row r="230" spans="1:33" ht="15" x14ac:dyDescent="0.2">
      <c r="A230" t="s">
        <v>74</v>
      </c>
      <c r="B230" t="s">
        <v>219</v>
      </c>
      <c r="C230" t="s">
        <v>220</v>
      </c>
      <c r="D230" t="s">
        <v>504</v>
      </c>
      <c r="E230" t="s">
        <v>221</v>
      </c>
      <c r="F230" t="s">
        <v>52</v>
      </c>
      <c r="G230" t="s">
        <v>789</v>
      </c>
      <c r="H230" t="s">
        <v>74</v>
      </c>
      <c r="J230" t="s">
        <v>790</v>
      </c>
      <c r="K230">
        <v>0.11</v>
      </c>
      <c r="L230">
        <v>0.48</v>
      </c>
      <c r="M230">
        <v>0.41</v>
      </c>
      <c r="N230">
        <v>0</v>
      </c>
      <c r="O230" t="s">
        <v>56</v>
      </c>
      <c r="P230" s="10">
        <v>595926</v>
      </c>
      <c r="Q230" s="10">
        <v>595926</v>
      </c>
      <c r="R230" s="10">
        <v>11919</v>
      </c>
      <c r="S230" s="10">
        <v>607845</v>
      </c>
      <c r="T230" t="s">
        <v>59</v>
      </c>
      <c r="U230" t="s">
        <v>58</v>
      </c>
      <c r="V230">
        <v>80</v>
      </c>
      <c r="W230">
        <v>80</v>
      </c>
      <c r="X230">
        <v>80</v>
      </c>
      <c r="Y230" t="s">
        <v>84</v>
      </c>
      <c r="Z230" t="s">
        <v>59</v>
      </c>
      <c r="AA230">
        <v>100</v>
      </c>
      <c r="AB230">
        <v>0</v>
      </c>
      <c r="AC230">
        <v>65551.86</v>
      </c>
      <c r="AD230">
        <v>286044.48</v>
      </c>
      <c r="AE230">
        <v>244329.66</v>
      </c>
      <c r="AF230">
        <v>0</v>
      </c>
      <c r="AG230" t="s">
        <v>789</v>
      </c>
    </row>
    <row r="231" spans="1:33" ht="15" x14ac:dyDescent="0.2">
      <c r="A231" t="s">
        <v>74</v>
      </c>
      <c r="B231" t="s">
        <v>219</v>
      </c>
      <c r="C231" t="s">
        <v>220</v>
      </c>
      <c r="D231" t="s">
        <v>504</v>
      </c>
      <c r="E231" t="s">
        <v>221</v>
      </c>
      <c r="F231" t="s">
        <v>64</v>
      </c>
      <c r="G231" t="s">
        <v>791</v>
      </c>
      <c r="H231" t="s">
        <v>74</v>
      </c>
      <c r="J231" t="s">
        <v>792</v>
      </c>
      <c r="K231">
        <v>0.21199999999999999</v>
      </c>
      <c r="L231">
        <v>0.28499999999999998</v>
      </c>
      <c r="M231">
        <v>0.35199999999999998</v>
      </c>
      <c r="N231">
        <v>0.151</v>
      </c>
      <c r="O231" t="s">
        <v>120</v>
      </c>
      <c r="P231" s="10">
        <v>2344166.2400000002</v>
      </c>
      <c r="Q231" s="10">
        <v>2344166</v>
      </c>
      <c r="R231" s="10">
        <v>46883</v>
      </c>
      <c r="S231" s="10">
        <v>2391049</v>
      </c>
      <c r="T231" t="s">
        <v>59</v>
      </c>
      <c r="U231" t="s">
        <v>58</v>
      </c>
      <c r="V231">
        <v>80</v>
      </c>
      <c r="W231">
        <v>80</v>
      </c>
      <c r="X231">
        <v>80</v>
      </c>
      <c r="Y231" t="s">
        <v>84</v>
      </c>
      <c r="Z231" t="s">
        <v>59</v>
      </c>
      <c r="AA231">
        <v>100</v>
      </c>
      <c r="AB231">
        <v>0</v>
      </c>
      <c r="AC231">
        <v>496963.24287999998</v>
      </c>
      <c r="AD231">
        <v>668087.37840000005</v>
      </c>
      <c r="AE231">
        <v>825146.51647999999</v>
      </c>
      <c r="AF231">
        <v>353969.10223999998</v>
      </c>
      <c r="AG231" t="s">
        <v>791</v>
      </c>
    </row>
    <row r="232" spans="1:33" ht="15" x14ac:dyDescent="0.2">
      <c r="A232" t="s">
        <v>74</v>
      </c>
      <c r="B232" t="s">
        <v>219</v>
      </c>
      <c r="C232" t="s">
        <v>220</v>
      </c>
      <c r="D232" t="s">
        <v>504</v>
      </c>
      <c r="E232" t="s">
        <v>221</v>
      </c>
      <c r="F232" t="s">
        <v>64</v>
      </c>
      <c r="G232" t="s">
        <v>793</v>
      </c>
      <c r="H232" t="s">
        <v>74</v>
      </c>
      <c r="J232" t="s">
        <v>794</v>
      </c>
      <c r="K232">
        <v>0</v>
      </c>
      <c r="L232">
        <v>0</v>
      </c>
      <c r="M232">
        <v>1</v>
      </c>
      <c r="N232">
        <v>0</v>
      </c>
      <c r="O232" t="s">
        <v>120</v>
      </c>
      <c r="P232" s="10">
        <v>628000</v>
      </c>
      <c r="Q232" s="10">
        <v>628000</v>
      </c>
      <c r="R232" s="10">
        <v>12560</v>
      </c>
      <c r="S232" s="10">
        <v>640560</v>
      </c>
      <c r="T232" t="s">
        <v>59</v>
      </c>
      <c r="U232" t="s">
        <v>58</v>
      </c>
      <c r="V232">
        <v>80</v>
      </c>
      <c r="W232">
        <v>80</v>
      </c>
      <c r="X232">
        <v>80</v>
      </c>
      <c r="Y232" t="s">
        <v>84</v>
      </c>
      <c r="Z232" t="s">
        <v>59</v>
      </c>
      <c r="AA232">
        <v>100</v>
      </c>
      <c r="AB232">
        <v>0</v>
      </c>
      <c r="AC232">
        <v>0</v>
      </c>
      <c r="AD232">
        <v>0</v>
      </c>
      <c r="AE232">
        <v>628000</v>
      </c>
      <c r="AF232">
        <v>0</v>
      </c>
      <c r="AG232" t="s">
        <v>793</v>
      </c>
    </row>
    <row r="233" spans="1:33" ht="15" x14ac:dyDescent="0.2">
      <c r="A233" t="s">
        <v>74</v>
      </c>
      <c r="B233" t="s">
        <v>219</v>
      </c>
      <c r="C233" t="s">
        <v>220</v>
      </c>
      <c r="D233" t="s">
        <v>504</v>
      </c>
      <c r="E233" t="s">
        <v>221</v>
      </c>
      <c r="F233" t="s">
        <v>64</v>
      </c>
      <c r="G233" t="s">
        <v>795</v>
      </c>
      <c r="H233" t="s">
        <v>74</v>
      </c>
      <c r="J233" t="s">
        <v>796</v>
      </c>
      <c r="K233">
        <v>0.15</v>
      </c>
      <c r="L233">
        <v>0.15</v>
      </c>
      <c r="M233">
        <v>0.05</v>
      </c>
      <c r="N233">
        <v>0.65</v>
      </c>
      <c r="O233" t="s">
        <v>114</v>
      </c>
      <c r="P233" s="10">
        <v>570369.19999999995</v>
      </c>
      <c r="Q233" s="10">
        <v>570369.19999999995</v>
      </c>
      <c r="R233" s="10">
        <v>11407</v>
      </c>
      <c r="S233" s="10">
        <v>581776.19999999995</v>
      </c>
      <c r="T233" t="s">
        <v>59</v>
      </c>
      <c r="U233" t="s">
        <v>58</v>
      </c>
      <c r="V233">
        <v>84</v>
      </c>
      <c r="W233">
        <v>76</v>
      </c>
      <c r="X233">
        <v>80</v>
      </c>
      <c r="Y233" t="s">
        <v>254</v>
      </c>
      <c r="Z233" t="s">
        <v>59</v>
      </c>
      <c r="AA233">
        <v>100</v>
      </c>
      <c r="AB233">
        <v>0</v>
      </c>
      <c r="AC233">
        <v>85555.38</v>
      </c>
      <c r="AD233">
        <v>85555.38</v>
      </c>
      <c r="AE233">
        <v>28518.46</v>
      </c>
      <c r="AF233">
        <v>370739.98</v>
      </c>
      <c r="AG233" t="s">
        <v>795</v>
      </c>
    </row>
    <row r="234" spans="1:33" ht="15" x14ac:dyDescent="0.2">
      <c r="A234" t="s">
        <v>74</v>
      </c>
      <c r="B234" t="s">
        <v>102</v>
      </c>
      <c r="C234" t="s">
        <v>162</v>
      </c>
      <c r="D234" t="s">
        <v>556</v>
      </c>
      <c r="E234" t="s">
        <v>163</v>
      </c>
      <c r="F234" t="s">
        <v>64</v>
      </c>
      <c r="G234" t="s">
        <v>797</v>
      </c>
      <c r="H234" t="s">
        <v>74</v>
      </c>
      <c r="J234" t="s">
        <v>798</v>
      </c>
      <c r="K234">
        <v>0.1</v>
      </c>
      <c r="L234">
        <v>0.1</v>
      </c>
      <c r="M234">
        <v>0.1</v>
      </c>
      <c r="N234">
        <v>0.7</v>
      </c>
      <c r="O234" t="s">
        <v>114</v>
      </c>
      <c r="P234" s="10">
        <v>589606.59</v>
      </c>
      <c r="Q234" s="10">
        <v>589607</v>
      </c>
      <c r="R234" s="10">
        <v>11792.14</v>
      </c>
      <c r="S234" s="10">
        <v>601399.14</v>
      </c>
      <c r="T234" t="s">
        <v>59</v>
      </c>
      <c r="U234" t="s">
        <v>58</v>
      </c>
      <c r="V234">
        <v>80</v>
      </c>
      <c r="W234">
        <v>80</v>
      </c>
      <c r="X234">
        <v>80</v>
      </c>
      <c r="Y234" t="s">
        <v>84</v>
      </c>
      <c r="Z234" t="s">
        <v>59</v>
      </c>
      <c r="AA234">
        <v>75</v>
      </c>
      <c r="AB234">
        <v>25</v>
      </c>
      <c r="AC234">
        <v>58960.659</v>
      </c>
      <c r="AD234">
        <v>58960.659</v>
      </c>
      <c r="AE234">
        <v>58960.659</v>
      </c>
      <c r="AF234">
        <v>412724.61300000001</v>
      </c>
      <c r="AG234" t="s">
        <v>797</v>
      </c>
    </row>
    <row r="235" spans="1:33" ht="15" x14ac:dyDescent="0.2">
      <c r="A235" t="s">
        <v>74</v>
      </c>
      <c r="B235" t="s">
        <v>75</v>
      </c>
      <c r="C235" t="s">
        <v>600</v>
      </c>
      <c r="D235" t="s">
        <v>601</v>
      </c>
      <c r="E235" t="s">
        <v>602</v>
      </c>
      <c r="F235" t="s">
        <v>52</v>
      </c>
      <c r="G235" t="s">
        <v>799</v>
      </c>
      <c r="H235" t="s">
        <v>74</v>
      </c>
      <c r="J235" t="s">
        <v>800</v>
      </c>
      <c r="K235">
        <v>0.05</v>
      </c>
      <c r="L235">
        <v>0.5</v>
      </c>
      <c r="M235">
        <v>0.45</v>
      </c>
      <c r="N235">
        <v>0</v>
      </c>
      <c r="O235" t="s">
        <v>56</v>
      </c>
      <c r="P235" s="10">
        <v>615964.32999999996</v>
      </c>
      <c r="Q235" s="10">
        <v>615964</v>
      </c>
      <c r="R235" s="10">
        <v>12319</v>
      </c>
      <c r="S235" s="10">
        <v>628283</v>
      </c>
      <c r="T235" t="s">
        <v>59</v>
      </c>
      <c r="U235" t="s">
        <v>58</v>
      </c>
      <c r="V235">
        <v>80</v>
      </c>
      <c r="W235">
        <v>80</v>
      </c>
      <c r="X235">
        <v>80</v>
      </c>
      <c r="Y235" t="s">
        <v>84</v>
      </c>
      <c r="Z235" t="s">
        <v>59</v>
      </c>
      <c r="AA235">
        <v>100</v>
      </c>
      <c r="AB235">
        <v>0</v>
      </c>
      <c r="AC235">
        <v>30798.216499999999</v>
      </c>
      <c r="AD235">
        <v>307982.16499999998</v>
      </c>
      <c r="AE235">
        <v>277183.9485</v>
      </c>
      <c r="AF235">
        <v>0</v>
      </c>
      <c r="AG235" t="s">
        <v>799</v>
      </c>
    </row>
    <row r="236" spans="1:33" ht="15" x14ac:dyDescent="0.2">
      <c r="A236" t="s">
        <v>74</v>
      </c>
      <c r="B236" t="s">
        <v>85</v>
      </c>
      <c r="C236" t="s">
        <v>605</v>
      </c>
      <c r="D236" t="s">
        <v>606</v>
      </c>
      <c r="E236" t="s">
        <v>607</v>
      </c>
      <c r="F236" t="s">
        <v>64</v>
      </c>
      <c r="G236" t="s">
        <v>801</v>
      </c>
      <c r="H236" t="s">
        <v>74</v>
      </c>
      <c r="J236" t="s">
        <v>802</v>
      </c>
      <c r="K236">
        <v>0</v>
      </c>
      <c r="L236">
        <v>8.3799999999999999E-2</v>
      </c>
      <c r="M236">
        <v>0.79359999999999997</v>
      </c>
      <c r="N236">
        <v>0.1226</v>
      </c>
      <c r="O236" t="s">
        <v>120</v>
      </c>
      <c r="P236" s="10">
        <v>835721</v>
      </c>
      <c r="Q236" s="10">
        <v>736824</v>
      </c>
      <c r="R236" s="10">
        <v>14736</v>
      </c>
      <c r="S236" s="10">
        <v>751560</v>
      </c>
      <c r="T236" t="s">
        <v>59</v>
      </c>
      <c r="U236" t="s">
        <v>58</v>
      </c>
      <c r="V236">
        <v>80</v>
      </c>
      <c r="W236">
        <v>80</v>
      </c>
      <c r="X236">
        <v>80</v>
      </c>
      <c r="Y236" t="s">
        <v>84</v>
      </c>
      <c r="Z236" t="s">
        <v>59</v>
      </c>
      <c r="AA236">
        <v>51</v>
      </c>
      <c r="AB236">
        <v>49</v>
      </c>
      <c r="AC236">
        <v>0</v>
      </c>
      <c r="AD236">
        <v>70033.419800000003</v>
      </c>
      <c r="AE236">
        <v>663228.18559999997</v>
      </c>
      <c r="AF236">
        <v>102459.3946</v>
      </c>
      <c r="AG236" t="s">
        <v>801</v>
      </c>
    </row>
    <row r="237" spans="1:33" ht="15" x14ac:dyDescent="0.2">
      <c r="A237" t="s">
        <v>74</v>
      </c>
      <c r="B237" t="s">
        <v>85</v>
      </c>
      <c r="C237" t="s">
        <v>605</v>
      </c>
      <c r="D237" t="s">
        <v>606</v>
      </c>
      <c r="E237" t="s">
        <v>607</v>
      </c>
      <c r="F237" t="s">
        <v>64</v>
      </c>
      <c r="G237" t="s">
        <v>803</v>
      </c>
      <c r="H237" t="s">
        <v>74</v>
      </c>
      <c r="J237" t="s">
        <v>804</v>
      </c>
      <c r="K237">
        <v>0.78</v>
      </c>
      <c r="L237">
        <v>0.02</v>
      </c>
      <c r="M237">
        <v>0.1</v>
      </c>
      <c r="N237">
        <v>0.1</v>
      </c>
      <c r="O237" t="s">
        <v>67</v>
      </c>
      <c r="P237" s="10">
        <v>215000</v>
      </c>
      <c r="Q237" s="10">
        <v>215000</v>
      </c>
      <c r="R237" s="10">
        <v>4300</v>
      </c>
      <c r="S237" s="10">
        <v>219300</v>
      </c>
      <c r="T237" t="s">
        <v>59</v>
      </c>
      <c r="U237" t="s">
        <v>58</v>
      </c>
      <c r="V237">
        <v>80</v>
      </c>
      <c r="W237">
        <v>80</v>
      </c>
      <c r="X237">
        <v>80</v>
      </c>
      <c r="Y237" t="s">
        <v>84</v>
      </c>
      <c r="Z237" t="s">
        <v>59</v>
      </c>
      <c r="AA237">
        <v>100</v>
      </c>
      <c r="AB237">
        <v>0</v>
      </c>
      <c r="AC237">
        <v>167700</v>
      </c>
      <c r="AD237">
        <v>4300</v>
      </c>
      <c r="AE237">
        <v>21500</v>
      </c>
      <c r="AF237">
        <v>21500</v>
      </c>
      <c r="AG237" t="s">
        <v>803</v>
      </c>
    </row>
    <row r="238" spans="1:33" ht="15" x14ac:dyDescent="0.2">
      <c r="A238" t="s">
        <v>74</v>
      </c>
      <c r="B238" t="s">
        <v>85</v>
      </c>
      <c r="C238" t="s">
        <v>408</v>
      </c>
      <c r="D238" t="s">
        <v>409</v>
      </c>
      <c r="E238" t="s">
        <v>410</v>
      </c>
      <c r="F238" t="s">
        <v>52</v>
      </c>
      <c r="G238" t="s">
        <v>805</v>
      </c>
      <c r="H238" t="s">
        <v>74</v>
      </c>
      <c r="J238" t="s">
        <v>806</v>
      </c>
      <c r="K238">
        <v>0.05</v>
      </c>
      <c r="L238">
        <v>0.8</v>
      </c>
      <c r="M238">
        <v>0.1</v>
      </c>
      <c r="N238">
        <v>0.05</v>
      </c>
      <c r="O238" t="s">
        <v>56</v>
      </c>
      <c r="P238" s="10">
        <v>496911.25</v>
      </c>
      <c r="Q238" s="10">
        <v>506849</v>
      </c>
      <c r="R238" s="10">
        <v>9938</v>
      </c>
      <c r="S238" s="10">
        <v>516787</v>
      </c>
      <c r="T238" t="s">
        <v>59</v>
      </c>
      <c r="U238" t="s">
        <v>58</v>
      </c>
      <c r="V238">
        <v>80</v>
      </c>
      <c r="W238">
        <v>80</v>
      </c>
      <c r="X238">
        <v>80</v>
      </c>
      <c r="Y238" t="s">
        <v>84</v>
      </c>
      <c r="Z238" t="s">
        <v>59</v>
      </c>
      <c r="AA238">
        <v>100</v>
      </c>
      <c r="AB238">
        <v>0</v>
      </c>
      <c r="AC238">
        <v>24845.5625</v>
      </c>
      <c r="AD238">
        <v>397529</v>
      </c>
      <c r="AE238">
        <v>49691.125</v>
      </c>
      <c r="AF238">
        <v>24845.5625</v>
      </c>
      <c r="AG238" t="s">
        <v>805</v>
      </c>
    </row>
    <row r="239" spans="1:33" ht="15" x14ac:dyDescent="0.2">
      <c r="A239" t="s">
        <v>74</v>
      </c>
      <c r="B239" t="s">
        <v>85</v>
      </c>
      <c r="C239" t="s">
        <v>408</v>
      </c>
      <c r="D239" t="s">
        <v>409</v>
      </c>
      <c r="E239" t="s">
        <v>410</v>
      </c>
      <c r="F239" t="s">
        <v>64</v>
      </c>
      <c r="G239" t="s">
        <v>807</v>
      </c>
      <c r="H239" t="s">
        <v>74</v>
      </c>
      <c r="J239" t="s">
        <v>808</v>
      </c>
      <c r="M239">
        <v>1</v>
      </c>
      <c r="O239" t="s">
        <v>120</v>
      </c>
      <c r="P239" s="10">
        <v>581622</v>
      </c>
      <c r="Q239" s="10">
        <v>599071</v>
      </c>
      <c r="R239" s="10">
        <v>17449</v>
      </c>
      <c r="S239" s="10">
        <v>616520</v>
      </c>
      <c r="T239" t="s">
        <v>59</v>
      </c>
      <c r="U239" t="s">
        <v>58</v>
      </c>
      <c r="V239">
        <v>84</v>
      </c>
      <c r="W239">
        <v>76</v>
      </c>
      <c r="X239">
        <v>80</v>
      </c>
      <c r="Y239" t="s">
        <v>254</v>
      </c>
      <c r="Z239" t="s">
        <v>59</v>
      </c>
      <c r="AA239">
        <v>100</v>
      </c>
      <c r="AB239">
        <v>0</v>
      </c>
      <c r="AE239">
        <v>581622</v>
      </c>
      <c r="AG239" t="s">
        <v>807</v>
      </c>
    </row>
    <row r="240" spans="1:33" ht="15" x14ac:dyDescent="0.2">
      <c r="A240" t="s">
        <v>74</v>
      </c>
      <c r="B240" t="s">
        <v>108</v>
      </c>
      <c r="C240" t="s">
        <v>144</v>
      </c>
      <c r="D240" t="s">
        <v>509</v>
      </c>
      <c r="E240" t="s">
        <v>145</v>
      </c>
      <c r="F240" t="s">
        <v>64</v>
      </c>
      <c r="G240" t="s">
        <v>809</v>
      </c>
      <c r="H240" t="s">
        <v>74</v>
      </c>
      <c r="J240" t="s">
        <v>810</v>
      </c>
      <c r="K240">
        <v>0</v>
      </c>
      <c r="L240">
        <v>0</v>
      </c>
      <c r="M240">
        <v>0</v>
      </c>
      <c r="N240">
        <v>1</v>
      </c>
      <c r="O240" t="s">
        <v>114</v>
      </c>
      <c r="P240" s="10">
        <v>523300</v>
      </c>
      <c r="Q240" s="10">
        <v>523300</v>
      </c>
      <c r="R240" s="10">
        <v>10466</v>
      </c>
      <c r="S240" s="10">
        <v>533766</v>
      </c>
      <c r="T240" t="s">
        <v>57</v>
      </c>
      <c r="U240" t="s">
        <v>58</v>
      </c>
      <c r="V240">
        <v>80</v>
      </c>
      <c r="W240">
        <v>80</v>
      </c>
      <c r="X240">
        <v>80</v>
      </c>
      <c r="Y240" t="s">
        <v>68</v>
      </c>
      <c r="Z240" t="s">
        <v>59</v>
      </c>
      <c r="AA240">
        <v>0</v>
      </c>
      <c r="AB240">
        <v>100</v>
      </c>
      <c r="AC240">
        <v>0</v>
      </c>
      <c r="AD240">
        <v>0</v>
      </c>
      <c r="AE240">
        <v>0</v>
      </c>
      <c r="AF240">
        <v>523300</v>
      </c>
      <c r="AG240" t="s">
        <v>809</v>
      </c>
    </row>
    <row r="241" spans="1:33" ht="15" x14ac:dyDescent="0.2">
      <c r="A241" t="s">
        <v>74</v>
      </c>
      <c r="B241" t="s">
        <v>157</v>
      </c>
      <c r="C241" t="s">
        <v>209</v>
      </c>
      <c r="D241" t="s">
        <v>374</v>
      </c>
      <c r="E241" t="s">
        <v>210</v>
      </c>
      <c r="F241" t="s">
        <v>64</v>
      </c>
      <c r="G241" t="s">
        <v>811</v>
      </c>
      <c r="H241" t="s">
        <v>74</v>
      </c>
      <c r="J241" t="s">
        <v>728</v>
      </c>
      <c r="K241">
        <v>0.05</v>
      </c>
      <c r="L241">
        <v>0</v>
      </c>
      <c r="M241">
        <v>0.05</v>
      </c>
      <c r="N241">
        <v>0.9</v>
      </c>
      <c r="O241" t="s">
        <v>114</v>
      </c>
      <c r="P241" s="10">
        <v>192371</v>
      </c>
      <c r="Q241" s="10">
        <v>192371</v>
      </c>
      <c r="R241" s="10">
        <v>3847.42</v>
      </c>
      <c r="S241" s="10">
        <v>196218.42</v>
      </c>
      <c r="T241" t="s">
        <v>57</v>
      </c>
      <c r="U241" t="s">
        <v>58</v>
      </c>
      <c r="V241">
        <v>80</v>
      </c>
      <c r="W241">
        <v>80</v>
      </c>
      <c r="X241">
        <v>80</v>
      </c>
      <c r="Y241" t="s">
        <v>68</v>
      </c>
      <c r="Z241" t="s">
        <v>59</v>
      </c>
      <c r="AA241">
        <v>0</v>
      </c>
      <c r="AB241">
        <v>100</v>
      </c>
      <c r="AC241">
        <v>9618.5499999999993</v>
      </c>
      <c r="AD241">
        <v>0</v>
      </c>
      <c r="AE241">
        <v>9618.5499999999993</v>
      </c>
      <c r="AF241">
        <v>173133.9</v>
      </c>
      <c r="AG241" t="s">
        <v>811</v>
      </c>
    </row>
    <row r="242" spans="1:33" ht="15" x14ac:dyDescent="0.2">
      <c r="A242" t="s">
        <v>74</v>
      </c>
      <c r="B242" t="s">
        <v>157</v>
      </c>
      <c r="C242" t="s">
        <v>209</v>
      </c>
      <c r="D242" t="s">
        <v>374</v>
      </c>
      <c r="E242" t="s">
        <v>210</v>
      </c>
      <c r="F242" t="s">
        <v>52</v>
      </c>
      <c r="G242" t="s">
        <v>812</v>
      </c>
      <c r="H242" t="s">
        <v>74</v>
      </c>
      <c r="J242" t="s">
        <v>813</v>
      </c>
      <c r="K242">
        <v>0</v>
      </c>
      <c r="L242">
        <v>1</v>
      </c>
      <c r="M242">
        <v>0</v>
      </c>
      <c r="N242">
        <v>0</v>
      </c>
      <c r="O242" t="s">
        <v>56</v>
      </c>
      <c r="P242" s="10">
        <v>143447</v>
      </c>
      <c r="Q242" s="10">
        <v>143447</v>
      </c>
      <c r="R242" s="10">
        <v>2868.94</v>
      </c>
      <c r="S242" s="10">
        <v>146315.94</v>
      </c>
      <c r="T242" t="s">
        <v>57</v>
      </c>
      <c r="U242" t="s">
        <v>58</v>
      </c>
      <c r="V242">
        <v>80</v>
      </c>
      <c r="W242">
        <v>80</v>
      </c>
      <c r="X242">
        <v>80</v>
      </c>
      <c r="Y242" t="s">
        <v>68</v>
      </c>
      <c r="Z242" t="s">
        <v>59</v>
      </c>
      <c r="AA242">
        <v>0</v>
      </c>
      <c r="AB242">
        <v>100</v>
      </c>
      <c r="AC242">
        <v>0</v>
      </c>
      <c r="AD242">
        <v>143447</v>
      </c>
      <c r="AE242">
        <v>0</v>
      </c>
      <c r="AF242">
        <v>0</v>
      </c>
      <c r="AG242" t="s">
        <v>812</v>
      </c>
    </row>
    <row r="243" spans="1:33" ht="15" x14ac:dyDescent="0.2">
      <c r="A243" t="s">
        <v>74</v>
      </c>
      <c r="B243" t="s">
        <v>157</v>
      </c>
      <c r="C243" t="s">
        <v>612</v>
      </c>
      <c r="D243" t="s">
        <v>613</v>
      </c>
      <c r="E243" t="s">
        <v>614</v>
      </c>
      <c r="F243" t="s">
        <v>64</v>
      </c>
      <c r="G243" t="s">
        <v>814</v>
      </c>
      <c r="H243" t="s">
        <v>74</v>
      </c>
      <c r="J243" t="s">
        <v>815</v>
      </c>
      <c r="K243">
        <v>0.65</v>
      </c>
      <c r="L243">
        <v>0</v>
      </c>
      <c r="M243">
        <v>0.35</v>
      </c>
      <c r="N243">
        <v>0</v>
      </c>
      <c r="O243" t="s">
        <v>67</v>
      </c>
      <c r="P243" s="10">
        <v>722137</v>
      </c>
      <c r="Q243" s="10">
        <v>722137</v>
      </c>
      <c r="R243" s="10">
        <v>14443</v>
      </c>
      <c r="S243" s="10">
        <v>736580</v>
      </c>
      <c r="T243" t="s">
        <v>59</v>
      </c>
      <c r="U243" t="s">
        <v>58</v>
      </c>
      <c r="V243">
        <v>88</v>
      </c>
      <c r="W243">
        <v>72</v>
      </c>
      <c r="X243">
        <v>80</v>
      </c>
      <c r="Y243" t="s">
        <v>254</v>
      </c>
      <c r="Z243" t="s">
        <v>59</v>
      </c>
      <c r="AA243">
        <v>80</v>
      </c>
      <c r="AB243">
        <v>20</v>
      </c>
      <c r="AC243">
        <v>469389.05</v>
      </c>
      <c r="AD243">
        <v>0</v>
      </c>
      <c r="AE243">
        <v>252747.95</v>
      </c>
      <c r="AF243">
        <v>0</v>
      </c>
      <c r="AG243" t="s">
        <v>814</v>
      </c>
    </row>
    <row r="244" spans="1:33" ht="15" x14ac:dyDescent="0.2">
      <c r="A244" t="s">
        <v>74</v>
      </c>
      <c r="B244" t="s">
        <v>75</v>
      </c>
      <c r="C244" t="s">
        <v>816</v>
      </c>
      <c r="D244" t="s">
        <v>817</v>
      </c>
      <c r="E244" t="s">
        <v>818</v>
      </c>
      <c r="F244" t="s">
        <v>64</v>
      </c>
      <c r="G244" t="s">
        <v>819</v>
      </c>
      <c r="H244" t="s">
        <v>74</v>
      </c>
      <c r="J244" t="s">
        <v>820</v>
      </c>
      <c r="K244">
        <v>0</v>
      </c>
      <c r="L244">
        <v>0</v>
      </c>
      <c r="M244">
        <v>1</v>
      </c>
      <c r="N244">
        <v>0</v>
      </c>
      <c r="O244" t="s">
        <v>120</v>
      </c>
      <c r="P244" s="10">
        <v>98785</v>
      </c>
      <c r="Q244" s="10">
        <v>98785</v>
      </c>
      <c r="R244" s="10">
        <v>1975.7</v>
      </c>
      <c r="S244" s="10">
        <v>100760.7</v>
      </c>
      <c r="T244" t="s">
        <v>57</v>
      </c>
      <c r="U244" t="s">
        <v>58</v>
      </c>
      <c r="V244">
        <v>80</v>
      </c>
      <c r="W244">
        <v>80</v>
      </c>
      <c r="X244">
        <v>80</v>
      </c>
      <c r="Y244" t="s">
        <v>68</v>
      </c>
      <c r="Z244" t="s">
        <v>59</v>
      </c>
      <c r="AA244">
        <v>0</v>
      </c>
      <c r="AB244">
        <v>100</v>
      </c>
      <c r="AC244">
        <v>0</v>
      </c>
      <c r="AD244">
        <v>0</v>
      </c>
      <c r="AE244">
        <v>98785</v>
      </c>
      <c r="AF244">
        <v>0</v>
      </c>
      <c r="AG244" t="s">
        <v>819</v>
      </c>
    </row>
    <row r="245" spans="1:33" ht="15" x14ac:dyDescent="0.2">
      <c r="A245" t="s">
        <v>74</v>
      </c>
      <c r="B245" t="s">
        <v>85</v>
      </c>
      <c r="C245" t="s">
        <v>86</v>
      </c>
      <c r="D245" t="s">
        <v>85</v>
      </c>
      <c r="E245" t="s">
        <v>87</v>
      </c>
      <c r="F245" t="s">
        <v>64</v>
      </c>
      <c r="G245" t="s">
        <v>821</v>
      </c>
      <c r="H245" t="s">
        <v>74</v>
      </c>
      <c r="J245" t="s">
        <v>822</v>
      </c>
      <c r="K245">
        <v>1</v>
      </c>
      <c r="L245">
        <v>0</v>
      </c>
      <c r="M245">
        <v>0</v>
      </c>
      <c r="N245">
        <v>0</v>
      </c>
      <c r="O245" t="s">
        <v>67</v>
      </c>
      <c r="P245" s="10">
        <v>586212</v>
      </c>
      <c r="Q245" s="10">
        <v>586212</v>
      </c>
      <c r="R245" s="10">
        <v>11724.24</v>
      </c>
      <c r="S245" s="10">
        <v>597936.24</v>
      </c>
      <c r="T245" t="s">
        <v>59</v>
      </c>
      <c r="U245" t="s">
        <v>58</v>
      </c>
      <c r="V245">
        <v>84</v>
      </c>
      <c r="W245">
        <v>76</v>
      </c>
      <c r="X245">
        <v>80</v>
      </c>
      <c r="Y245" t="s">
        <v>254</v>
      </c>
      <c r="Z245" t="s">
        <v>59</v>
      </c>
      <c r="AA245">
        <v>100</v>
      </c>
      <c r="AB245">
        <v>0</v>
      </c>
      <c r="AC245">
        <v>586212</v>
      </c>
      <c r="AD245">
        <v>0</v>
      </c>
      <c r="AE245">
        <v>0</v>
      </c>
      <c r="AF245">
        <v>0</v>
      </c>
      <c r="AG245" t="s">
        <v>821</v>
      </c>
    </row>
    <row r="246" spans="1:33" ht="15" x14ac:dyDescent="0.2">
      <c r="A246" t="s">
        <v>74</v>
      </c>
      <c r="B246" t="s">
        <v>102</v>
      </c>
      <c r="C246" t="s">
        <v>115</v>
      </c>
      <c r="D246" t="s">
        <v>823</v>
      </c>
      <c r="E246" t="s">
        <v>117</v>
      </c>
      <c r="F246" t="s">
        <v>64</v>
      </c>
      <c r="G246" t="s">
        <v>824</v>
      </c>
      <c r="H246" t="s">
        <v>74</v>
      </c>
      <c r="J246" t="s">
        <v>825</v>
      </c>
      <c r="K246">
        <v>0.2</v>
      </c>
      <c r="L246">
        <v>0.1</v>
      </c>
      <c r="M246">
        <v>0.1</v>
      </c>
      <c r="N246">
        <v>0.6</v>
      </c>
      <c r="O246" t="s">
        <v>114</v>
      </c>
      <c r="P246" s="10">
        <v>594490.79</v>
      </c>
      <c r="Q246" s="10">
        <v>594491</v>
      </c>
      <c r="R246" s="10">
        <v>11890</v>
      </c>
      <c r="S246" s="10">
        <v>606381</v>
      </c>
      <c r="T246" t="s">
        <v>57</v>
      </c>
      <c r="U246" t="s">
        <v>58</v>
      </c>
      <c r="V246">
        <v>80</v>
      </c>
      <c r="W246">
        <v>80</v>
      </c>
      <c r="X246">
        <v>80</v>
      </c>
      <c r="Y246" t="s">
        <v>68</v>
      </c>
      <c r="Z246" t="s">
        <v>59</v>
      </c>
      <c r="AA246">
        <v>0</v>
      </c>
      <c r="AB246">
        <v>100</v>
      </c>
      <c r="AC246">
        <v>118898.158</v>
      </c>
      <c r="AD246">
        <v>59449.078999999998</v>
      </c>
      <c r="AE246">
        <v>59449.078999999998</v>
      </c>
      <c r="AF246">
        <v>356694.47399999999</v>
      </c>
      <c r="AG246" t="s">
        <v>824</v>
      </c>
    </row>
    <row r="247" spans="1:33" ht="15" x14ac:dyDescent="0.2">
      <c r="A247" t="s">
        <v>74</v>
      </c>
      <c r="B247" t="s">
        <v>102</v>
      </c>
      <c r="C247" t="s">
        <v>115</v>
      </c>
      <c r="D247" t="s">
        <v>823</v>
      </c>
      <c r="E247" t="s">
        <v>117</v>
      </c>
      <c r="F247" t="s">
        <v>64</v>
      </c>
      <c r="G247" t="s">
        <v>826</v>
      </c>
      <c r="H247" t="s">
        <v>74</v>
      </c>
      <c r="J247" t="s">
        <v>827</v>
      </c>
      <c r="K247">
        <v>0</v>
      </c>
      <c r="L247">
        <v>0</v>
      </c>
      <c r="M247">
        <v>0.53</v>
      </c>
      <c r="N247">
        <v>0.47</v>
      </c>
      <c r="O247" t="s">
        <v>120</v>
      </c>
      <c r="P247" s="10">
        <v>950000</v>
      </c>
      <c r="Q247" s="10">
        <v>950000</v>
      </c>
      <c r="R247" s="10">
        <v>19000</v>
      </c>
      <c r="S247" s="10">
        <v>969000</v>
      </c>
      <c r="T247" t="s">
        <v>57</v>
      </c>
      <c r="U247" t="s">
        <v>58</v>
      </c>
      <c r="V247">
        <v>80</v>
      </c>
      <c r="W247">
        <v>80</v>
      </c>
      <c r="X247">
        <v>80</v>
      </c>
      <c r="Y247" t="s">
        <v>68</v>
      </c>
      <c r="Z247" t="s">
        <v>59</v>
      </c>
      <c r="AA247">
        <v>0</v>
      </c>
      <c r="AB247">
        <v>100</v>
      </c>
      <c r="AC247">
        <v>0</v>
      </c>
      <c r="AD247">
        <v>0</v>
      </c>
      <c r="AE247">
        <v>503500</v>
      </c>
      <c r="AF247">
        <v>446500</v>
      </c>
      <c r="AG247" t="s">
        <v>826</v>
      </c>
    </row>
    <row r="248" spans="1:33" ht="15" x14ac:dyDescent="0.2">
      <c r="A248" t="s">
        <v>74</v>
      </c>
      <c r="B248" t="s">
        <v>219</v>
      </c>
      <c r="C248" t="s">
        <v>276</v>
      </c>
      <c r="D248" t="s">
        <v>517</v>
      </c>
      <c r="E248" t="s">
        <v>277</v>
      </c>
      <c r="F248" t="s">
        <v>64</v>
      </c>
      <c r="G248" t="s">
        <v>828</v>
      </c>
      <c r="H248" t="s">
        <v>74</v>
      </c>
      <c r="J248" t="s">
        <v>829</v>
      </c>
      <c r="K248">
        <v>1</v>
      </c>
      <c r="L248">
        <v>0</v>
      </c>
      <c r="M248">
        <v>0</v>
      </c>
      <c r="N248">
        <v>0</v>
      </c>
      <c r="O248" t="s">
        <v>67</v>
      </c>
      <c r="P248" s="10">
        <v>200000</v>
      </c>
      <c r="Q248" s="10">
        <v>194000</v>
      </c>
      <c r="R248" s="10">
        <v>3880</v>
      </c>
      <c r="S248" s="10">
        <v>197880</v>
      </c>
      <c r="T248" t="s">
        <v>59</v>
      </c>
      <c r="U248" t="s">
        <v>58</v>
      </c>
      <c r="V248">
        <v>80</v>
      </c>
      <c r="W248">
        <v>80</v>
      </c>
      <c r="X248">
        <v>80</v>
      </c>
      <c r="Y248" t="s">
        <v>84</v>
      </c>
      <c r="Z248" t="s">
        <v>59</v>
      </c>
      <c r="AA248">
        <v>100</v>
      </c>
      <c r="AB248">
        <v>0</v>
      </c>
      <c r="AC248">
        <v>200000</v>
      </c>
      <c r="AD248">
        <v>0</v>
      </c>
      <c r="AE248">
        <v>0</v>
      </c>
      <c r="AF248">
        <v>0</v>
      </c>
      <c r="AG248" t="s">
        <v>828</v>
      </c>
    </row>
    <row r="249" spans="1:33" ht="15" x14ac:dyDescent="0.2">
      <c r="A249" t="s">
        <v>74</v>
      </c>
      <c r="B249" t="s">
        <v>219</v>
      </c>
      <c r="C249" t="s">
        <v>276</v>
      </c>
      <c r="D249" t="s">
        <v>517</v>
      </c>
      <c r="E249" t="s">
        <v>277</v>
      </c>
      <c r="F249" t="s">
        <v>64</v>
      </c>
      <c r="G249" t="s">
        <v>830</v>
      </c>
      <c r="H249" t="s">
        <v>74</v>
      </c>
      <c r="J249" t="s">
        <v>831</v>
      </c>
      <c r="K249">
        <v>1</v>
      </c>
      <c r="L249">
        <v>0</v>
      </c>
      <c r="M249">
        <v>0</v>
      </c>
      <c r="N249">
        <v>0</v>
      </c>
      <c r="O249" t="s">
        <v>67</v>
      </c>
      <c r="P249" s="10">
        <v>505000</v>
      </c>
      <c r="Q249" s="10">
        <v>490294</v>
      </c>
      <c r="R249" s="10">
        <v>9805</v>
      </c>
      <c r="S249" s="10">
        <v>500099</v>
      </c>
      <c r="T249" t="s">
        <v>59</v>
      </c>
      <c r="U249" t="s">
        <v>58</v>
      </c>
      <c r="V249">
        <v>84</v>
      </c>
      <c r="W249">
        <v>76</v>
      </c>
      <c r="X249">
        <v>80</v>
      </c>
      <c r="Y249" t="s">
        <v>254</v>
      </c>
      <c r="Z249" t="s">
        <v>59</v>
      </c>
      <c r="AA249">
        <v>100</v>
      </c>
      <c r="AB249">
        <v>0</v>
      </c>
      <c r="AC249">
        <v>505000</v>
      </c>
      <c r="AD249">
        <v>0</v>
      </c>
      <c r="AE249">
        <v>0</v>
      </c>
      <c r="AF249">
        <v>0</v>
      </c>
      <c r="AG249" t="s">
        <v>830</v>
      </c>
    </row>
    <row r="250" spans="1:33" ht="15" x14ac:dyDescent="0.2">
      <c r="A250" t="s">
        <v>74</v>
      </c>
      <c r="B250" t="s">
        <v>85</v>
      </c>
      <c r="C250" t="s">
        <v>98</v>
      </c>
      <c r="D250" t="s">
        <v>686</v>
      </c>
      <c r="E250" t="s">
        <v>99</v>
      </c>
      <c r="F250" t="s">
        <v>64</v>
      </c>
      <c r="G250" t="s">
        <v>832</v>
      </c>
      <c r="H250" t="s">
        <v>74</v>
      </c>
      <c r="J250" t="s">
        <v>833</v>
      </c>
      <c r="K250">
        <v>0.14000000000000001</v>
      </c>
      <c r="L250">
        <v>0</v>
      </c>
      <c r="M250">
        <v>0.16</v>
      </c>
      <c r="N250">
        <v>0.7</v>
      </c>
      <c r="O250" t="s">
        <v>114</v>
      </c>
      <c r="P250" s="10">
        <v>422395</v>
      </c>
      <c r="Q250" s="10">
        <v>422395</v>
      </c>
      <c r="R250" s="10">
        <v>8447.9</v>
      </c>
      <c r="S250" s="10">
        <v>430842.9</v>
      </c>
      <c r="T250" t="s">
        <v>59</v>
      </c>
      <c r="U250" t="s">
        <v>58</v>
      </c>
      <c r="V250">
        <v>80</v>
      </c>
      <c r="W250">
        <v>80</v>
      </c>
      <c r="X250">
        <v>80</v>
      </c>
      <c r="Y250" t="s">
        <v>84</v>
      </c>
      <c r="Z250" t="s">
        <v>59</v>
      </c>
      <c r="AA250">
        <v>51</v>
      </c>
      <c r="AB250">
        <v>49</v>
      </c>
      <c r="AC250">
        <v>59135.3</v>
      </c>
      <c r="AD250">
        <v>0</v>
      </c>
      <c r="AE250">
        <v>67583.199999999997</v>
      </c>
      <c r="AF250">
        <v>295676.5</v>
      </c>
      <c r="AG250" t="s">
        <v>832</v>
      </c>
    </row>
    <row r="251" spans="1:33" ht="15" x14ac:dyDescent="0.2">
      <c r="A251" t="s">
        <v>74</v>
      </c>
      <c r="B251" t="s">
        <v>85</v>
      </c>
      <c r="C251" t="s">
        <v>98</v>
      </c>
      <c r="D251" t="s">
        <v>686</v>
      </c>
      <c r="E251" t="s">
        <v>99</v>
      </c>
      <c r="F251" t="s">
        <v>64</v>
      </c>
      <c r="G251" t="s">
        <v>834</v>
      </c>
      <c r="H251" t="s">
        <v>74</v>
      </c>
      <c r="J251" t="s">
        <v>835</v>
      </c>
      <c r="K251">
        <v>0</v>
      </c>
      <c r="L251">
        <v>0</v>
      </c>
      <c r="M251">
        <v>0</v>
      </c>
      <c r="N251">
        <v>1</v>
      </c>
      <c r="O251" t="s">
        <v>114</v>
      </c>
      <c r="P251" s="10">
        <v>512500</v>
      </c>
      <c r="Q251" s="10">
        <v>512500</v>
      </c>
      <c r="R251" s="10">
        <v>10250</v>
      </c>
      <c r="S251" s="10">
        <v>522750</v>
      </c>
      <c r="T251" t="s">
        <v>59</v>
      </c>
      <c r="U251" t="s">
        <v>58</v>
      </c>
      <c r="V251">
        <v>80</v>
      </c>
      <c r="W251">
        <v>80</v>
      </c>
      <c r="X251">
        <v>80</v>
      </c>
      <c r="Y251" t="s">
        <v>84</v>
      </c>
      <c r="Z251" t="s">
        <v>59</v>
      </c>
      <c r="AA251">
        <v>100</v>
      </c>
      <c r="AB251">
        <v>0</v>
      </c>
      <c r="AC251">
        <v>0</v>
      </c>
      <c r="AD251">
        <v>0</v>
      </c>
      <c r="AE251">
        <v>0</v>
      </c>
      <c r="AF251">
        <v>512500</v>
      </c>
      <c r="AG251" t="s">
        <v>834</v>
      </c>
    </row>
    <row r="252" spans="1:33" ht="15" x14ac:dyDescent="0.2">
      <c r="A252" t="s">
        <v>74</v>
      </c>
      <c r="B252" t="s">
        <v>85</v>
      </c>
      <c r="C252" t="s">
        <v>98</v>
      </c>
      <c r="D252" t="s">
        <v>686</v>
      </c>
      <c r="E252" t="s">
        <v>99</v>
      </c>
      <c r="F252" t="s">
        <v>64</v>
      </c>
      <c r="G252" t="s">
        <v>836</v>
      </c>
      <c r="H252" t="s">
        <v>74</v>
      </c>
      <c r="J252" t="s">
        <v>837</v>
      </c>
      <c r="K252">
        <v>0</v>
      </c>
      <c r="L252">
        <v>0.45</v>
      </c>
      <c r="M252">
        <v>0.45</v>
      </c>
      <c r="N252">
        <v>0.1</v>
      </c>
      <c r="O252" t="s">
        <v>107</v>
      </c>
      <c r="P252" s="10">
        <v>251060</v>
      </c>
      <c r="Q252" s="10">
        <v>251060</v>
      </c>
      <c r="R252" s="10">
        <v>5021.2</v>
      </c>
      <c r="S252" s="10">
        <v>256081.2</v>
      </c>
      <c r="T252" t="s">
        <v>57</v>
      </c>
      <c r="U252" t="s">
        <v>58</v>
      </c>
      <c r="V252">
        <v>80</v>
      </c>
      <c r="W252">
        <v>80</v>
      </c>
      <c r="X252">
        <v>80</v>
      </c>
      <c r="Y252" t="s">
        <v>68</v>
      </c>
      <c r="Z252" t="s">
        <v>59</v>
      </c>
      <c r="AA252">
        <v>0</v>
      </c>
      <c r="AB252">
        <v>100</v>
      </c>
      <c r="AC252">
        <v>0</v>
      </c>
      <c r="AD252">
        <v>112977</v>
      </c>
      <c r="AE252">
        <v>112977</v>
      </c>
      <c r="AF252">
        <v>25106</v>
      </c>
      <c r="AG252" t="s">
        <v>836</v>
      </c>
    </row>
    <row r="253" spans="1:33" ht="15" x14ac:dyDescent="0.2">
      <c r="A253" t="s">
        <v>74</v>
      </c>
      <c r="B253" t="s">
        <v>85</v>
      </c>
      <c r="C253" t="s">
        <v>98</v>
      </c>
      <c r="D253" t="s">
        <v>686</v>
      </c>
      <c r="E253" t="s">
        <v>99</v>
      </c>
      <c r="F253" t="s">
        <v>64</v>
      </c>
      <c r="G253" t="s">
        <v>838</v>
      </c>
      <c r="H253" t="s">
        <v>74</v>
      </c>
      <c r="J253" t="s">
        <v>839</v>
      </c>
      <c r="K253">
        <v>0</v>
      </c>
      <c r="L253">
        <v>0.3</v>
      </c>
      <c r="M253">
        <v>0.5</v>
      </c>
      <c r="N253">
        <v>0.2</v>
      </c>
      <c r="O253" t="s">
        <v>120</v>
      </c>
      <c r="P253" s="10">
        <v>277500</v>
      </c>
      <c r="Q253" s="10">
        <v>277500</v>
      </c>
      <c r="R253" s="10">
        <v>5550</v>
      </c>
      <c r="S253" s="10">
        <v>283050</v>
      </c>
      <c r="T253" t="s">
        <v>57</v>
      </c>
      <c r="U253" t="s">
        <v>58</v>
      </c>
      <c r="V253">
        <v>80</v>
      </c>
      <c r="W253">
        <v>80</v>
      </c>
      <c r="X253">
        <v>80</v>
      </c>
      <c r="Y253" t="s">
        <v>68</v>
      </c>
      <c r="Z253" t="s">
        <v>59</v>
      </c>
      <c r="AA253">
        <v>0</v>
      </c>
      <c r="AB253">
        <v>100</v>
      </c>
      <c r="AC253">
        <v>0</v>
      </c>
      <c r="AD253">
        <v>83250</v>
      </c>
      <c r="AE253">
        <v>138750</v>
      </c>
      <c r="AF253">
        <v>55500</v>
      </c>
      <c r="AG253" t="s">
        <v>838</v>
      </c>
    </row>
    <row r="254" spans="1:33" ht="15" x14ac:dyDescent="0.2">
      <c r="A254" t="s">
        <v>48</v>
      </c>
      <c r="B254" t="s">
        <v>48</v>
      </c>
      <c r="C254" t="s">
        <v>840</v>
      </c>
      <c r="D254" t="s">
        <v>70</v>
      </c>
      <c r="E254" t="s">
        <v>170</v>
      </c>
      <c r="F254" t="s">
        <v>52</v>
      </c>
      <c r="G254" t="s">
        <v>841</v>
      </c>
      <c r="H254" t="s">
        <v>48</v>
      </c>
      <c r="I254" t="s">
        <v>54</v>
      </c>
      <c r="J254" t="s">
        <v>842</v>
      </c>
      <c r="K254">
        <v>0</v>
      </c>
      <c r="L254">
        <v>1</v>
      </c>
      <c r="M254">
        <v>0</v>
      </c>
      <c r="N254">
        <v>0</v>
      </c>
      <c r="O254" t="s">
        <v>56</v>
      </c>
      <c r="P254" s="10">
        <v>234793</v>
      </c>
      <c r="Q254" s="11">
        <v>234793</v>
      </c>
      <c r="R254" s="10">
        <v>0</v>
      </c>
      <c r="S254" s="10">
        <v>234793</v>
      </c>
      <c r="T254" t="s">
        <v>57</v>
      </c>
      <c r="U254" t="s">
        <v>58</v>
      </c>
      <c r="V254">
        <v>80</v>
      </c>
      <c r="W254">
        <v>80</v>
      </c>
      <c r="X254">
        <v>80</v>
      </c>
      <c r="Y254" t="s">
        <v>48</v>
      </c>
      <c r="AA254">
        <v>0</v>
      </c>
      <c r="AB254">
        <v>0</v>
      </c>
      <c r="AC254">
        <v>0</v>
      </c>
      <c r="AD254">
        <v>234793</v>
      </c>
      <c r="AE254">
        <v>0</v>
      </c>
      <c r="AF254">
        <v>0</v>
      </c>
      <c r="AG254" t="s">
        <v>841</v>
      </c>
    </row>
    <row r="255" spans="1:33" ht="15" x14ac:dyDescent="0.2">
      <c r="A255" t="s">
        <v>48</v>
      </c>
      <c r="B255" t="s">
        <v>48</v>
      </c>
      <c r="C255" t="s">
        <v>843</v>
      </c>
      <c r="D255" t="s">
        <v>48</v>
      </c>
      <c r="E255" t="e">
        <f>#N/A</f>
        <v>#N/A</v>
      </c>
      <c r="F255" t="s">
        <v>64</v>
      </c>
      <c r="G255" t="s">
        <v>844</v>
      </c>
      <c r="H255" t="s">
        <v>48</v>
      </c>
      <c r="I255" t="s">
        <v>845</v>
      </c>
      <c r="J255" t="s">
        <v>846</v>
      </c>
      <c r="K255">
        <v>1</v>
      </c>
      <c r="L255">
        <v>0</v>
      </c>
      <c r="M255">
        <v>0</v>
      </c>
      <c r="N255">
        <v>0</v>
      </c>
      <c r="O255" t="s">
        <v>67</v>
      </c>
      <c r="P255" s="10">
        <v>83636.639999999999</v>
      </c>
      <c r="Q255" s="10">
        <v>83636.639999999999</v>
      </c>
      <c r="R255" s="10">
        <v>0</v>
      </c>
      <c r="S255" s="10">
        <v>83636.639999999999</v>
      </c>
      <c r="T255" t="s">
        <v>57</v>
      </c>
      <c r="U255" t="s">
        <v>58</v>
      </c>
      <c r="V255">
        <v>80</v>
      </c>
      <c r="W255">
        <v>80</v>
      </c>
      <c r="X255">
        <v>80</v>
      </c>
      <c r="Y255" t="s">
        <v>48</v>
      </c>
      <c r="AA255">
        <v>0</v>
      </c>
      <c r="AB255">
        <v>0</v>
      </c>
      <c r="AC255">
        <v>83636.639999999999</v>
      </c>
      <c r="AD255">
        <v>0</v>
      </c>
      <c r="AE255">
        <v>0</v>
      </c>
      <c r="AF255">
        <v>0</v>
      </c>
      <c r="AG255" t="e">
        <f>#N/A</f>
        <v>#N/A</v>
      </c>
    </row>
    <row r="256" spans="1:33" ht="15" x14ac:dyDescent="0.2">
      <c r="A256" t="s">
        <v>60</v>
      </c>
      <c r="B256" t="s">
        <v>60</v>
      </c>
      <c r="C256" t="s">
        <v>61</v>
      </c>
      <c r="D256" t="s">
        <v>847</v>
      </c>
      <c r="E256" t="s">
        <v>63</v>
      </c>
      <c r="F256" t="s">
        <v>64</v>
      </c>
      <c r="G256" t="s">
        <v>848</v>
      </c>
      <c r="H256" t="s">
        <v>60</v>
      </c>
      <c r="J256" t="s">
        <v>849</v>
      </c>
      <c r="K256">
        <v>0</v>
      </c>
      <c r="L256">
        <v>0</v>
      </c>
      <c r="M256">
        <v>1</v>
      </c>
      <c r="N256">
        <v>0</v>
      </c>
      <c r="O256" t="s">
        <v>120</v>
      </c>
      <c r="P256" s="10">
        <v>100000</v>
      </c>
      <c r="Q256" s="10" t="e">
        <f>#N/A</f>
        <v>#N/A</v>
      </c>
      <c r="R256" s="10" t="e">
        <f>#N/A</f>
        <v>#N/A</v>
      </c>
      <c r="S256" s="10" t="e">
        <f>#N/A</f>
        <v>#N/A</v>
      </c>
      <c r="T256" t="s">
        <v>57</v>
      </c>
      <c r="U256" t="s">
        <v>58</v>
      </c>
      <c r="V256">
        <v>76</v>
      </c>
      <c r="W256">
        <v>84</v>
      </c>
      <c r="X256">
        <v>80</v>
      </c>
      <c r="Y256" t="s">
        <v>512</v>
      </c>
      <c r="Z256" t="s">
        <v>57</v>
      </c>
      <c r="AA256">
        <v>0</v>
      </c>
      <c r="AB256">
        <v>100</v>
      </c>
      <c r="AC256">
        <v>0</v>
      </c>
      <c r="AD256">
        <v>0</v>
      </c>
      <c r="AE256">
        <v>100000</v>
      </c>
      <c r="AF256">
        <v>0</v>
      </c>
      <c r="AG256" t="e">
        <f>#N/A</f>
        <v>#N/A</v>
      </c>
    </row>
    <row r="257" spans="1:33" ht="15" x14ac:dyDescent="0.2">
      <c r="A257" t="s">
        <v>60</v>
      </c>
      <c r="B257" t="s">
        <v>60</v>
      </c>
      <c r="C257" t="s">
        <v>255</v>
      </c>
      <c r="D257" t="s">
        <v>520</v>
      </c>
      <c r="E257" t="s">
        <v>256</v>
      </c>
      <c r="F257" t="s">
        <v>64</v>
      </c>
      <c r="G257" t="s">
        <v>850</v>
      </c>
      <c r="H257" t="s">
        <v>60</v>
      </c>
      <c r="J257" t="s">
        <v>851</v>
      </c>
      <c r="K257">
        <v>1</v>
      </c>
      <c r="L257">
        <v>0</v>
      </c>
      <c r="M257">
        <v>0</v>
      </c>
      <c r="N257">
        <v>0</v>
      </c>
      <c r="O257" t="s">
        <v>67</v>
      </c>
      <c r="P257" s="10">
        <v>352600</v>
      </c>
      <c r="Q257" s="10">
        <v>352600</v>
      </c>
      <c r="R257" s="10">
        <v>7052</v>
      </c>
      <c r="S257" s="10">
        <v>359652</v>
      </c>
      <c r="T257" t="s">
        <v>59</v>
      </c>
      <c r="U257" t="s">
        <v>58</v>
      </c>
      <c r="V257">
        <v>80</v>
      </c>
      <c r="W257">
        <v>80</v>
      </c>
      <c r="X257">
        <v>80</v>
      </c>
      <c r="Y257" t="s">
        <v>84</v>
      </c>
      <c r="Z257" t="s">
        <v>59</v>
      </c>
      <c r="AA257">
        <v>100</v>
      </c>
      <c r="AB257">
        <v>0</v>
      </c>
      <c r="AC257">
        <v>352600</v>
      </c>
      <c r="AD257">
        <v>0</v>
      </c>
      <c r="AE257">
        <v>0</v>
      </c>
      <c r="AF257">
        <v>0</v>
      </c>
      <c r="AG257" t="s">
        <v>850</v>
      </c>
    </row>
    <row r="258" spans="1:33" ht="15" x14ac:dyDescent="0.2">
      <c r="A258" t="s">
        <v>60</v>
      </c>
      <c r="B258" t="s">
        <v>60</v>
      </c>
      <c r="C258" t="s">
        <v>131</v>
      </c>
      <c r="D258" t="s">
        <v>414</v>
      </c>
      <c r="E258" t="s">
        <v>132</v>
      </c>
      <c r="F258" t="s">
        <v>52</v>
      </c>
      <c r="G258" t="s">
        <v>852</v>
      </c>
      <c r="H258" t="s">
        <v>60</v>
      </c>
      <c r="J258" t="s">
        <v>853</v>
      </c>
      <c r="K258">
        <v>0.2</v>
      </c>
      <c r="L258">
        <v>0.45</v>
      </c>
      <c r="M258">
        <v>0.3</v>
      </c>
      <c r="N258">
        <v>0.05</v>
      </c>
      <c r="O258" t="s">
        <v>56</v>
      </c>
      <c r="P258" s="10">
        <v>52342</v>
      </c>
      <c r="Q258" s="10">
        <v>52342</v>
      </c>
      <c r="R258" s="10">
        <v>1047</v>
      </c>
      <c r="S258" s="10">
        <v>53389</v>
      </c>
      <c r="T258" t="s">
        <v>57</v>
      </c>
      <c r="U258" t="s">
        <v>58</v>
      </c>
      <c r="V258">
        <v>80</v>
      </c>
      <c r="W258">
        <v>80</v>
      </c>
      <c r="X258">
        <v>80</v>
      </c>
      <c r="Y258" t="s">
        <v>68</v>
      </c>
      <c r="Z258" t="s">
        <v>59</v>
      </c>
      <c r="AA258">
        <v>0</v>
      </c>
      <c r="AB258">
        <v>100</v>
      </c>
      <c r="AC258">
        <v>10468.4</v>
      </c>
      <c r="AD258">
        <v>23553.9</v>
      </c>
      <c r="AE258">
        <v>15702.6</v>
      </c>
      <c r="AF258">
        <v>2617.1</v>
      </c>
      <c r="AG258" t="s">
        <v>852</v>
      </c>
    </row>
    <row r="259" spans="1:33" ht="15" x14ac:dyDescent="0.2">
      <c r="A259" t="s">
        <v>60</v>
      </c>
      <c r="B259" t="s">
        <v>60</v>
      </c>
      <c r="C259" t="s">
        <v>854</v>
      </c>
      <c r="D259" t="s">
        <v>855</v>
      </c>
      <c r="E259" t="s">
        <v>856</v>
      </c>
      <c r="F259" t="s">
        <v>52</v>
      </c>
      <c r="G259" t="s">
        <v>857</v>
      </c>
      <c r="H259" t="s">
        <v>60</v>
      </c>
      <c r="J259" t="s">
        <v>858</v>
      </c>
      <c r="K259">
        <v>0</v>
      </c>
      <c r="L259">
        <v>1</v>
      </c>
      <c r="M259">
        <v>0</v>
      </c>
      <c r="N259">
        <v>0</v>
      </c>
      <c r="O259" t="s">
        <v>56</v>
      </c>
      <c r="P259" s="10">
        <v>300000</v>
      </c>
      <c r="Q259" s="10">
        <v>300000</v>
      </c>
      <c r="R259" s="10">
        <v>6000</v>
      </c>
      <c r="S259" s="10">
        <v>306000</v>
      </c>
      <c r="T259" t="s">
        <v>59</v>
      </c>
      <c r="U259" t="s">
        <v>58</v>
      </c>
      <c r="V259">
        <v>80</v>
      </c>
      <c r="W259">
        <v>80</v>
      </c>
      <c r="X259">
        <v>80</v>
      </c>
      <c r="Y259" t="s">
        <v>84</v>
      </c>
      <c r="Z259" t="s">
        <v>59</v>
      </c>
      <c r="AA259">
        <v>100</v>
      </c>
      <c r="AB259">
        <v>0</v>
      </c>
      <c r="AC259">
        <v>0</v>
      </c>
      <c r="AD259">
        <v>300000</v>
      </c>
      <c r="AE259">
        <v>0</v>
      </c>
      <c r="AF259">
        <v>0</v>
      </c>
      <c r="AG259" t="s">
        <v>857</v>
      </c>
    </row>
    <row r="260" spans="1:33" ht="15" x14ac:dyDescent="0.2">
      <c r="A260" t="s">
        <v>60</v>
      </c>
      <c r="B260" t="s">
        <v>60</v>
      </c>
      <c r="C260" t="s">
        <v>637</v>
      </c>
      <c r="D260" t="s">
        <v>638</v>
      </c>
      <c r="E260" t="s">
        <v>639</v>
      </c>
      <c r="F260" t="s">
        <v>64</v>
      </c>
      <c r="G260" t="s">
        <v>859</v>
      </c>
      <c r="H260" t="s">
        <v>60</v>
      </c>
      <c r="J260" t="s">
        <v>860</v>
      </c>
      <c r="K260">
        <v>1</v>
      </c>
      <c r="L260">
        <v>0</v>
      </c>
      <c r="M260">
        <v>0</v>
      </c>
      <c r="N260">
        <v>0</v>
      </c>
      <c r="O260" t="s">
        <v>67</v>
      </c>
      <c r="P260" s="10">
        <v>200000</v>
      </c>
      <c r="Q260" s="10">
        <v>196000</v>
      </c>
      <c r="R260" s="10">
        <v>3920</v>
      </c>
      <c r="S260" s="10">
        <v>199920</v>
      </c>
      <c r="T260" t="s">
        <v>59</v>
      </c>
      <c r="U260" t="s">
        <v>58</v>
      </c>
      <c r="V260">
        <v>80</v>
      </c>
      <c r="W260">
        <v>80</v>
      </c>
      <c r="X260">
        <v>80</v>
      </c>
      <c r="Y260" t="s">
        <v>84</v>
      </c>
      <c r="Z260" t="s">
        <v>59</v>
      </c>
      <c r="AA260">
        <v>100</v>
      </c>
      <c r="AB260">
        <v>0</v>
      </c>
      <c r="AC260">
        <v>200000</v>
      </c>
      <c r="AD260">
        <v>0</v>
      </c>
      <c r="AE260">
        <v>0</v>
      </c>
      <c r="AF260">
        <v>0</v>
      </c>
      <c r="AG260" t="s">
        <v>859</v>
      </c>
    </row>
    <row r="261" spans="1:33" ht="15" x14ac:dyDescent="0.2">
      <c r="A261" t="s">
        <v>60</v>
      </c>
      <c r="B261" t="s">
        <v>60</v>
      </c>
      <c r="C261" t="s">
        <v>173</v>
      </c>
      <c r="D261" t="s">
        <v>380</v>
      </c>
      <c r="E261" t="s">
        <v>175</v>
      </c>
      <c r="F261" t="s">
        <v>52</v>
      </c>
      <c r="G261" t="s">
        <v>861</v>
      </c>
      <c r="H261" t="s">
        <v>60</v>
      </c>
      <c r="J261" t="s">
        <v>862</v>
      </c>
      <c r="K261">
        <v>0</v>
      </c>
      <c r="L261">
        <v>1</v>
      </c>
      <c r="M261">
        <v>0</v>
      </c>
      <c r="N261">
        <v>0</v>
      </c>
      <c r="O261" t="s">
        <v>56</v>
      </c>
      <c r="P261" s="10">
        <v>234021</v>
      </c>
      <c r="Q261" s="10">
        <v>234021</v>
      </c>
      <c r="R261" s="10">
        <v>4680</v>
      </c>
      <c r="S261" s="10">
        <v>238701</v>
      </c>
      <c r="T261" t="s">
        <v>59</v>
      </c>
      <c r="U261" t="s">
        <v>58</v>
      </c>
      <c r="V261">
        <v>80</v>
      </c>
      <c r="W261">
        <v>80</v>
      </c>
      <c r="X261">
        <v>80</v>
      </c>
      <c r="Y261" t="s">
        <v>84</v>
      </c>
      <c r="Z261" t="s">
        <v>59</v>
      </c>
      <c r="AA261">
        <v>100</v>
      </c>
      <c r="AB261">
        <v>0</v>
      </c>
      <c r="AC261">
        <v>0</v>
      </c>
      <c r="AD261">
        <v>234021</v>
      </c>
      <c r="AE261">
        <v>0</v>
      </c>
      <c r="AF261">
        <v>0</v>
      </c>
      <c r="AG261" t="s">
        <v>861</v>
      </c>
    </row>
    <row r="262" spans="1:33" ht="15" x14ac:dyDescent="0.2">
      <c r="A262" t="s">
        <v>60</v>
      </c>
      <c r="B262" t="s">
        <v>60</v>
      </c>
      <c r="C262" t="s">
        <v>863</v>
      </c>
      <c r="D262" t="s">
        <v>864</v>
      </c>
      <c r="E262" t="s">
        <v>865</v>
      </c>
      <c r="F262" t="s">
        <v>64</v>
      </c>
      <c r="G262" t="s">
        <v>866</v>
      </c>
      <c r="H262" t="s">
        <v>60</v>
      </c>
      <c r="J262" t="s">
        <v>867</v>
      </c>
      <c r="K262">
        <v>0.05</v>
      </c>
      <c r="L262">
        <v>0.05</v>
      </c>
      <c r="M262">
        <v>0.45</v>
      </c>
      <c r="N262">
        <v>0.45</v>
      </c>
      <c r="O262" t="s">
        <v>107</v>
      </c>
      <c r="P262" s="10">
        <v>500000</v>
      </c>
      <c r="Q262" s="10">
        <v>500000</v>
      </c>
      <c r="R262" s="10">
        <v>0</v>
      </c>
      <c r="S262" s="10">
        <v>500000</v>
      </c>
      <c r="T262" t="s">
        <v>59</v>
      </c>
      <c r="U262" t="s">
        <v>58</v>
      </c>
      <c r="V262">
        <v>84</v>
      </c>
      <c r="W262">
        <v>76</v>
      </c>
      <c r="X262">
        <v>80</v>
      </c>
      <c r="Y262" t="s">
        <v>254</v>
      </c>
      <c r="Z262" t="s">
        <v>59</v>
      </c>
      <c r="AA262">
        <v>100</v>
      </c>
      <c r="AB262">
        <v>0</v>
      </c>
      <c r="AC262">
        <v>25000</v>
      </c>
      <c r="AD262">
        <v>25000</v>
      </c>
      <c r="AE262">
        <v>225000</v>
      </c>
      <c r="AF262">
        <v>225000</v>
      </c>
      <c r="AG262" t="s">
        <v>866</v>
      </c>
    </row>
    <row r="263" spans="1:33" ht="15" x14ac:dyDescent="0.2">
      <c r="A263" t="s">
        <v>148</v>
      </c>
      <c r="B263" t="s">
        <v>148</v>
      </c>
      <c r="C263" t="s">
        <v>238</v>
      </c>
      <c r="D263" t="s">
        <v>868</v>
      </c>
      <c r="E263" t="s">
        <v>239</v>
      </c>
      <c r="F263" t="s">
        <v>64</v>
      </c>
      <c r="G263" t="s">
        <v>869</v>
      </c>
      <c r="H263" t="s">
        <v>148</v>
      </c>
      <c r="J263" t="s">
        <v>870</v>
      </c>
      <c r="K263">
        <v>0.7</v>
      </c>
      <c r="L263">
        <v>0</v>
      </c>
      <c r="M263">
        <v>0.2</v>
      </c>
      <c r="N263">
        <v>0.1</v>
      </c>
      <c r="O263" t="s">
        <v>67</v>
      </c>
      <c r="P263" s="10">
        <v>6500</v>
      </c>
      <c r="Q263" s="10">
        <v>6500</v>
      </c>
      <c r="R263" s="10">
        <v>130</v>
      </c>
      <c r="S263" s="10">
        <v>6630</v>
      </c>
      <c r="T263" t="s">
        <v>57</v>
      </c>
      <c r="U263" t="s">
        <v>58</v>
      </c>
      <c r="V263">
        <v>72</v>
      </c>
      <c r="W263">
        <v>88</v>
      </c>
      <c r="X263">
        <v>80</v>
      </c>
      <c r="Y263" t="s">
        <v>512</v>
      </c>
      <c r="Z263" t="s">
        <v>57</v>
      </c>
      <c r="AA263">
        <v>0</v>
      </c>
      <c r="AB263">
        <v>100</v>
      </c>
      <c r="AC263">
        <v>4550</v>
      </c>
      <c r="AD263">
        <v>0</v>
      </c>
      <c r="AE263">
        <v>1300</v>
      </c>
      <c r="AF263">
        <v>650</v>
      </c>
      <c r="AG263" t="s">
        <v>869</v>
      </c>
    </row>
    <row r="264" spans="1:33" ht="15" x14ac:dyDescent="0.2">
      <c r="A264" t="s">
        <v>148</v>
      </c>
      <c r="B264" t="s">
        <v>148</v>
      </c>
      <c r="C264" t="s">
        <v>149</v>
      </c>
      <c r="D264" t="s">
        <v>871</v>
      </c>
      <c r="E264" t="s">
        <v>150</v>
      </c>
      <c r="F264" t="s">
        <v>52</v>
      </c>
      <c r="G264" t="s">
        <v>872</v>
      </c>
      <c r="H264" t="s">
        <v>148</v>
      </c>
      <c r="J264" t="s">
        <v>873</v>
      </c>
      <c r="K264">
        <v>0</v>
      </c>
      <c r="L264">
        <v>0.65</v>
      </c>
      <c r="M264">
        <v>0</v>
      </c>
      <c r="N264">
        <v>0.35</v>
      </c>
      <c r="O264" t="s">
        <v>56</v>
      </c>
      <c r="P264" s="10">
        <v>213126</v>
      </c>
      <c r="Q264" s="10">
        <v>213126</v>
      </c>
      <c r="R264" s="10">
        <v>4262.5200000000004</v>
      </c>
      <c r="S264" s="10">
        <v>217388.52</v>
      </c>
      <c r="T264" t="s">
        <v>57</v>
      </c>
      <c r="U264" t="s">
        <v>58</v>
      </c>
      <c r="V264">
        <v>80</v>
      </c>
      <c r="W264">
        <v>80</v>
      </c>
      <c r="X264">
        <v>80</v>
      </c>
      <c r="Y264" t="s">
        <v>68</v>
      </c>
      <c r="Z264" t="s">
        <v>59</v>
      </c>
      <c r="AA264">
        <v>0</v>
      </c>
      <c r="AB264">
        <v>100</v>
      </c>
      <c r="AC264">
        <v>0</v>
      </c>
      <c r="AD264">
        <v>138531.9</v>
      </c>
      <c r="AE264">
        <v>0</v>
      </c>
      <c r="AF264">
        <v>74594.100000000006</v>
      </c>
      <c r="AG264" t="s">
        <v>872</v>
      </c>
    </row>
    <row r="265" spans="1:33" ht="15" x14ac:dyDescent="0.2">
      <c r="A265" t="s">
        <v>148</v>
      </c>
      <c r="B265" t="s">
        <v>148</v>
      </c>
      <c r="C265" t="s">
        <v>149</v>
      </c>
      <c r="D265" t="s">
        <v>871</v>
      </c>
      <c r="E265" t="s">
        <v>150</v>
      </c>
      <c r="F265" t="s">
        <v>52</v>
      </c>
      <c r="G265" t="s">
        <v>874</v>
      </c>
      <c r="H265" t="s">
        <v>148</v>
      </c>
      <c r="J265" t="s">
        <v>875</v>
      </c>
      <c r="K265">
        <v>0</v>
      </c>
      <c r="L265">
        <v>1</v>
      </c>
      <c r="M265">
        <v>0</v>
      </c>
      <c r="N265">
        <v>0</v>
      </c>
      <c r="O265" t="s">
        <v>56</v>
      </c>
      <c r="P265" s="10">
        <v>795171</v>
      </c>
      <c r="Q265" s="10">
        <v>795171</v>
      </c>
      <c r="R265" s="10">
        <v>15903.42</v>
      </c>
      <c r="S265" s="10">
        <v>811074.42</v>
      </c>
      <c r="T265" t="s">
        <v>57</v>
      </c>
      <c r="U265" t="s">
        <v>58</v>
      </c>
      <c r="V265">
        <v>80</v>
      </c>
      <c r="W265">
        <v>80</v>
      </c>
      <c r="X265">
        <v>80</v>
      </c>
      <c r="Y265" t="s">
        <v>68</v>
      </c>
      <c r="Z265" t="s">
        <v>59</v>
      </c>
      <c r="AA265">
        <v>0</v>
      </c>
      <c r="AB265">
        <v>100</v>
      </c>
      <c r="AC265">
        <v>0</v>
      </c>
      <c r="AD265">
        <v>795171</v>
      </c>
      <c r="AE265">
        <v>0</v>
      </c>
      <c r="AF265">
        <v>0</v>
      </c>
      <c r="AG265" t="s">
        <v>874</v>
      </c>
    </row>
    <row r="266" spans="1:33" ht="15" x14ac:dyDescent="0.2">
      <c r="A266" t="s">
        <v>148</v>
      </c>
      <c r="B266" t="s">
        <v>148</v>
      </c>
      <c r="C266" t="s">
        <v>238</v>
      </c>
      <c r="D266" t="s">
        <v>868</v>
      </c>
      <c r="E266" t="s">
        <v>239</v>
      </c>
      <c r="F266" t="s">
        <v>52</v>
      </c>
      <c r="G266" t="s">
        <v>876</v>
      </c>
      <c r="H266" t="s">
        <v>148</v>
      </c>
      <c r="J266" t="s">
        <v>877</v>
      </c>
      <c r="L266">
        <v>1</v>
      </c>
      <c r="M266">
        <v>0</v>
      </c>
      <c r="N266">
        <v>0</v>
      </c>
      <c r="O266" t="s">
        <v>56</v>
      </c>
      <c r="P266" s="10">
        <v>153816</v>
      </c>
      <c r="Q266" s="10">
        <v>153816</v>
      </c>
      <c r="R266" s="10">
        <v>3076.32</v>
      </c>
      <c r="S266" s="10">
        <v>156892.32</v>
      </c>
      <c r="T266" t="s">
        <v>57</v>
      </c>
      <c r="U266" t="s">
        <v>58</v>
      </c>
      <c r="V266">
        <v>80</v>
      </c>
      <c r="W266">
        <v>80</v>
      </c>
      <c r="X266">
        <v>80</v>
      </c>
      <c r="Y266" t="s">
        <v>68</v>
      </c>
      <c r="Z266" t="s">
        <v>59</v>
      </c>
      <c r="AA266">
        <v>0</v>
      </c>
      <c r="AB266">
        <v>100</v>
      </c>
      <c r="AD266">
        <v>153816</v>
      </c>
      <c r="AE266">
        <v>0</v>
      </c>
      <c r="AF266">
        <v>0</v>
      </c>
      <c r="AG266" t="s">
        <v>876</v>
      </c>
    </row>
    <row r="267" spans="1:33" ht="15" x14ac:dyDescent="0.2">
      <c r="A267" t="s">
        <v>148</v>
      </c>
      <c r="B267" t="s">
        <v>148</v>
      </c>
      <c r="C267" t="s">
        <v>238</v>
      </c>
      <c r="D267" t="s">
        <v>868</v>
      </c>
      <c r="E267" t="s">
        <v>239</v>
      </c>
      <c r="F267" t="s">
        <v>64</v>
      </c>
      <c r="G267" t="s">
        <v>878</v>
      </c>
      <c r="H267" t="s">
        <v>148</v>
      </c>
      <c r="J267" t="s">
        <v>879</v>
      </c>
      <c r="K267">
        <v>0.7</v>
      </c>
      <c r="L267">
        <v>0.05</v>
      </c>
      <c r="M267">
        <v>0.2</v>
      </c>
      <c r="N267">
        <v>0.05</v>
      </c>
      <c r="O267" t="s">
        <v>67</v>
      </c>
      <c r="P267" s="10">
        <v>65565</v>
      </c>
      <c r="Q267" s="10">
        <v>65565</v>
      </c>
      <c r="R267" s="10">
        <v>1311.3</v>
      </c>
      <c r="S267" s="10">
        <v>66876.3</v>
      </c>
      <c r="T267" t="s">
        <v>57</v>
      </c>
      <c r="U267" t="s">
        <v>58</v>
      </c>
      <c r="V267">
        <v>80</v>
      </c>
      <c r="W267">
        <v>80</v>
      </c>
      <c r="X267">
        <v>80</v>
      </c>
      <c r="Y267" t="s">
        <v>68</v>
      </c>
      <c r="Z267" t="s">
        <v>59</v>
      </c>
      <c r="AA267">
        <v>0</v>
      </c>
      <c r="AB267">
        <v>100</v>
      </c>
      <c r="AC267">
        <v>45895.5</v>
      </c>
      <c r="AD267">
        <v>3278.25</v>
      </c>
      <c r="AE267">
        <v>13113</v>
      </c>
      <c r="AF267">
        <v>3278.25</v>
      </c>
      <c r="AG267" t="s">
        <v>878</v>
      </c>
    </row>
    <row r="268" spans="1:33" ht="15" x14ac:dyDescent="0.2">
      <c r="A268" t="s">
        <v>148</v>
      </c>
      <c r="B268" t="s">
        <v>148</v>
      </c>
      <c r="C268" t="s">
        <v>238</v>
      </c>
      <c r="D268" t="s">
        <v>868</v>
      </c>
      <c r="E268" t="s">
        <v>239</v>
      </c>
      <c r="F268" t="s">
        <v>52</v>
      </c>
      <c r="G268" t="s">
        <v>880</v>
      </c>
      <c r="H268" t="s">
        <v>148</v>
      </c>
      <c r="J268" t="s">
        <v>881</v>
      </c>
      <c r="K268">
        <v>0</v>
      </c>
      <c r="L268">
        <v>1</v>
      </c>
      <c r="M268">
        <v>0</v>
      </c>
      <c r="N268">
        <v>0</v>
      </c>
      <c r="O268" t="s">
        <v>56</v>
      </c>
      <c r="P268" s="10">
        <v>107410</v>
      </c>
      <c r="Q268" s="10">
        <v>107410</v>
      </c>
      <c r="R268" s="10">
        <v>3222.3</v>
      </c>
      <c r="S268" s="10">
        <v>110632.3</v>
      </c>
      <c r="T268" t="s">
        <v>57</v>
      </c>
      <c r="U268" t="s">
        <v>58</v>
      </c>
      <c r="V268">
        <v>80</v>
      </c>
      <c r="W268">
        <v>80</v>
      </c>
      <c r="X268">
        <v>80</v>
      </c>
      <c r="Y268" t="s">
        <v>68</v>
      </c>
      <c r="Z268" t="s">
        <v>59</v>
      </c>
      <c r="AA268">
        <v>0</v>
      </c>
      <c r="AB268">
        <v>100</v>
      </c>
      <c r="AC268">
        <v>0</v>
      </c>
      <c r="AD268">
        <v>107410</v>
      </c>
      <c r="AE268">
        <v>0</v>
      </c>
      <c r="AF268">
        <v>0</v>
      </c>
      <c r="AG268" t="s">
        <v>880</v>
      </c>
    </row>
    <row r="269" spans="1:33" ht="15" x14ac:dyDescent="0.2">
      <c r="A269" t="s">
        <v>148</v>
      </c>
      <c r="B269" t="s">
        <v>148</v>
      </c>
      <c r="C269" t="s">
        <v>213</v>
      </c>
      <c r="D269" t="s">
        <v>882</v>
      </c>
      <c r="E269" t="s">
        <v>214</v>
      </c>
      <c r="F269" t="s">
        <v>52</v>
      </c>
      <c r="G269" t="s">
        <v>883</v>
      </c>
      <c r="H269" t="s">
        <v>148</v>
      </c>
      <c r="J269" t="s">
        <v>884</v>
      </c>
      <c r="K269">
        <v>1</v>
      </c>
      <c r="L269">
        <v>0</v>
      </c>
      <c r="M269">
        <v>0</v>
      </c>
      <c r="N269">
        <v>0</v>
      </c>
      <c r="O269" t="s">
        <v>67</v>
      </c>
      <c r="P269" s="10">
        <v>281318</v>
      </c>
      <c r="Q269" s="10">
        <v>281318</v>
      </c>
      <c r="R269" s="10">
        <v>5626.36</v>
      </c>
      <c r="S269" s="10">
        <v>286944.36</v>
      </c>
      <c r="T269" t="s">
        <v>59</v>
      </c>
      <c r="U269" t="s">
        <v>58</v>
      </c>
      <c r="V269">
        <v>80</v>
      </c>
      <c r="W269">
        <v>80</v>
      </c>
      <c r="X269">
        <v>80</v>
      </c>
      <c r="Y269" t="s">
        <v>84</v>
      </c>
      <c r="Z269" t="s">
        <v>59</v>
      </c>
      <c r="AA269">
        <v>100</v>
      </c>
      <c r="AB269">
        <v>0</v>
      </c>
      <c r="AC269">
        <v>281318</v>
      </c>
      <c r="AD269">
        <v>0</v>
      </c>
      <c r="AE269">
        <v>0</v>
      </c>
      <c r="AF269">
        <v>0</v>
      </c>
      <c r="AG269" t="s">
        <v>883</v>
      </c>
    </row>
    <row r="270" spans="1:33" ht="15" x14ac:dyDescent="0.2">
      <c r="A270" t="s">
        <v>148</v>
      </c>
      <c r="B270" t="s">
        <v>148</v>
      </c>
      <c r="C270" t="s">
        <v>337</v>
      </c>
      <c r="D270" t="s">
        <v>338</v>
      </c>
      <c r="E270" t="s">
        <v>339</v>
      </c>
      <c r="F270" t="s">
        <v>52</v>
      </c>
      <c r="G270" t="s">
        <v>885</v>
      </c>
      <c r="H270" t="s">
        <v>148</v>
      </c>
      <c r="J270" t="s">
        <v>886</v>
      </c>
      <c r="K270">
        <v>0.02</v>
      </c>
      <c r="L270">
        <v>0.65</v>
      </c>
      <c r="M270">
        <v>0.05</v>
      </c>
      <c r="N270">
        <v>0.28000000000000003</v>
      </c>
      <c r="O270" t="s">
        <v>56</v>
      </c>
      <c r="P270" s="10">
        <v>213126</v>
      </c>
      <c r="Q270" s="10">
        <v>213126</v>
      </c>
      <c r="R270" s="10">
        <v>4262.5200000000004</v>
      </c>
      <c r="S270" s="10">
        <v>217388.52</v>
      </c>
      <c r="T270" t="s">
        <v>59</v>
      </c>
      <c r="U270" t="s">
        <v>58</v>
      </c>
      <c r="V270">
        <v>80</v>
      </c>
      <c r="W270">
        <v>80</v>
      </c>
      <c r="X270">
        <v>80</v>
      </c>
      <c r="Y270" t="s">
        <v>84</v>
      </c>
      <c r="Z270" t="s">
        <v>59</v>
      </c>
      <c r="AA270">
        <v>100</v>
      </c>
      <c r="AB270">
        <v>0</v>
      </c>
      <c r="AC270">
        <v>4262.5200000000004</v>
      </c>
      <c r="AD270">
        <v>138531.9</v>
      </c>
      <c r="AE270">
        <v>10656.3</v>
      </c>
      <c r="AF270">
        <v>59675.28</v>
      </c>
      <c r="AG270" t="s">
        <v>885</v>
      </c>
    </row>
    <row r="271" spans="1:33" ht="15" x14ac:dyDescent="0.2">
      <c r="A271" t="s">
        <v>148</v>
      </c>
      <c r="B271" t="s">
        <v>148</v>
      </c>
      <c r="C271" t="s">
        <v>656</v>
      </c>
      <c r="D271" t="s">
        <v>657</v>
      </c>
      <c r="E271" t="s">
        <v>658</v>
      </c>
      <c r="F271" t="s">
        <v>52</v>
      </c>
      <c r="G271" t="s">
        <v>887</v>
      </c>
      <c r="H271" t="s">
        <v>148</v>
      </c>
      <c r="J271" t="s">
        <v>888</v>
      </c>
      <c r="K271">
        <v>0.1</v>
      </c>
      <c r="L271">
        <v>0.5</v>
      </c>
      <c r="M271">
        <v>0.3</v>
      </c>
      <c r="N271">
        <v>0.1</v>
      </c>
      <c r="O271" t="s">
        <v>56</v>
      </c>
      <c r="P271" s="10">
        <v>1000028</v>
      </c>
      <c r="Q271" s="10">
        <v>1000028</v>
      </c>
      <c r="R271" s="10">
        <v>27090.84</v>
      </c>
      <c r="S271" s="10">
        <v>1027118.84</v>
      </c>
      <c r="T271" t="s">
        <v>59</v>
      </c>
      <c r="U271" t="s">
        <v>58</v>
      </c>
      <c r="V271">
        <v>80</v>
      </c>
      <c r="W271">
        <v>80</v>
      </c>
      <c r="X271">
        <v>80</v>
      </c>
      <c r="Y271" t="s">
        <v>84</v>
      </c>
      <c r="Z271" t="s">
        <v>59</v>
      </c>
      <c r="AA271">
        <v>100</v>
      </c>
      <c r="AB271">
        <v>0</v>
      </c>
      <c r="AC271">
        <v>100002.8</v>
      </c>
      <c r="AD271">
        <v>500014</v>
      </c>
      <c r="AE271">
        <v>300008.40000000002</v>
      </c>
      <c r="AF271">
        <v>100002.8</v>
      </c>
      <c r="AG271" t="s">
        <v>887</v>
      </c>
    </row>
    <row r="272" spans="1:33" ht="15" x14ac:dyDescent="0.2">
      <c r="A272" t="s">
        <v>148</v>
      </c>
      <c r="B272" t="s">
        <v>148</v>
      </c>
      <c r="C272" t="s">
        <v>700</v>
      </c>
      <c r="D272" t="s">
        <v>701</v>
      </c>
      <c r="E272" t="s">
        <v>702</v>
      </c>
      <c r="F272" t="s">
        <v>64</v>
      </c>
      <c r="G272" t="s">
        <v>889</v>
      </c>
      <c r="H272" t="s">
        <v>148</v>
      </c>
      <c r="J272" t="s">
        <v>890</v>
      </c>
      <c r="K272">
        <v>1</v>
      </c>
      <c r="L272">
        <v>0</v>
      </c>
      <c r="M272">
        <v>0</v>
      </c>
      <c r="N272">
        <v>0</v>
      </c>
      <c r="O272" t="s">
        <v>67</v>
      </c>
      <c r="P272" s="10">
        <v>173020</v>
      </c>
      <c r="Q272" s="10">
        <v>173020</v>
      </c>
      <c r="R272" s="10">
        <v>3460.4</v>
      </c>
      <c r="S272" s="10">
        <v>176480.4</v>
      </c>
      <c r="T272" t="s">
        <v>57</v>
      </c>
      <c r="U272" t="s">
        <v>58</v>
      </c>
      <c r="V272">
        <v>80</v>
      </c>
      <c r="W272">
        <v>80</v>
      </c>
      <c r="X272">
        <v>80</v>
      </c>
      <c r="Y272" t="s">
        <v>68</v>
      </c>
      <c r="Z272" t="s">
        <v>59</v>
      </c>
      <c r="AA272">
        <v>0</v>
      </c>
      <c r="AB272">
        <v>100</v>
      </c>
      <c r="AC272">
        <v>173020</v>
      </c>
      <c r="AD272">
        <v>0</v>
      </c>
      <c r="AE272">
        <v>0</v>
      </c>
      <c r="AF272">
        <v>0</v>
      </c>
      <c r="AG272" t="s">
        <v>889</v>
      </c>
    </row>
    <row r="273" spans="1:33" ht="15" x14ac:dyDescent="0.2">
      <c r="A273" t="s">
        <v>148</v>
      </c>
      <c r="B273" t="s">
        <v>148</v>
      </c>
      <c r="C273" t="s">
        <v>530</v>
      </c>
      <c r="D273" t="s">
        <v>531</v>
      </c>
      <c r="E273" t="s">
        <v>532</v>
      </c>
      <c r="F273" t="s">
        <v>64</v>
      </c>
      <c r="G273" t="s">
        <v>891</v>
      </c>
      <c r="H273" t="s">
        <v>148</v>
      </c>
      <c r="J273" t="s">
        <v>892</v>
      </c>
      <c r="K273">
        <v>1</v>
      </c>
      <c r="L273">
        <v>0</v>
      </c>
      <c r="M273">
        <v>0</v>
      </c>
      <c r="N273">
        <v>0</v>
      </c>
      <c r="O273" t="s">
        <v>67</v>
      </c>
      <c r="P273" s="10">
        <v>400000</v>
      </c>
      <c r="Q273" s="10">
        <v>400000</v>
      </c>
      <c r="R273" s="10">
        <v>8000</v>
      </c>
      <c r="S273" s="10">
        <v>408000</v>
      </c>
      <c r="T273" t="s">
        <v>59</v>
      </c>
      <c r="U273" t="s">
        <v>58</v>
      </c>
      <c r="V273">
        <v>80</v>
      </c>
      <c r="W273">
        <v>80</v>
      </c>
      <c r="X273">
        <v>80</v>
      </c>
      <c r="Y273" t="s">
        <v>84</v>
      </c>
      <c r="Z273" t="s">
        <v>59</v>
      </c>
      <c r="AA273">
        <v>100</v>
      </c>
      <c r="AB273">
        <v>0</v>
      </c>
      <c r="AC273">
        <v>400000</v>
      </c>
      <c r="AD273">
        <v>0</v>
      </c>
      <c r="AE273">
        <v>0</v>
      </c>
      <c r="AF273">
        <v>0</v>
      </c>
      <c r="AG273" t="s">
        <v>891</v>
      </c>
    </row>
    <row r="274" spans="1:33" ht="15" x14ac:dyDescent="0.2">
      <c r="A274" t="s">
        <v>148</v>
      </c>
      <c r="B274" t="s">
        <v>148</v>
      </c>
      <c r="C274" t="s">
        <v>535</v>
      </c>
      <c r="D274" t="s">
        <v>536</v>
      </c>
      <c r="E274" t="s">
        <v>537</v>
      </c>
      <c r="F274" t="s">
        <v>52</v>
      </c>
      <c r="G274" t="s">
        <v>893</v>
      </c>
      <c r="H274" t="s">
        <v>148</v>
      </c>
      <c r="J274" t="s">
        <v>894</v>
      </c>
      <c r="K274">
        <v>0</v>
      </c>
      <c r="L274">
        <v>0.8</v>
      </c>
      <c r="M274">
        <v>0.2</v>
      </c>
      <c r="N274">
        <v>0</v>
      </c>
      <c r="O274" t="s">
        <v>56</v>
      </c>
      <c r="P274" s="10">
        <v>754186</v>
      </c>
      <c r="Q274" s="10">
        <v>754186</v>
      </c>
      <c r="R274" s="10">
        <v>10257.91</v>
      </c>
      <c r="S274" s="10">
        <v>764443.91</v>
      </c>
      <c r="T274" t="s">
        <v>59</v>
      </c>
      <c r="U274" t="s">
        <v>58</v>
      </c>
      <c r="V274">
        <v>80</v>
      </c>
      <c r="W274">
        <v>80</v>
      </c>
      <c r="X274">
        <v>80</v>
      </c>
      <c r="Y274" t="s">
        <v>84</v>
      </c>
      <c r="Z274" t="s">
        <v>59</v>
      </c>
      <c r="AA274">
        <v>100</v>
      </c>
      <c r="AB274">
        <v>0</v>
      </c>
      <c r="AC274">
        <v>0</v>
      </c>
      <c r="AD274">
        <v>603348.80000000005</v>
      </c>
      <c r="AE274">
        <v>150837.20000000001</v>
      </c>
      <c r="AF274">
        <v>0</v>
      </c>
      <c r="AG274" t="s">
        <v>893</v>
      </c>
    </row>
    <row r="275" spans="1:33" ht="15" x14ac:dyDescent="0.2">
      <c r="A275" t="s">
        <v>148</v>
      </c>
      <c r="B275" t="s">
        <v>148</v>
      </c>
      <c r="C275" t="s">
        <v>535</v>
      </c>
      <c r="D275" t="s">
        <v>536</v>
      </c>
      <c r="E275" t="s">
        <v>537</v>
      </c>
      <c r="F275" t="s">
        <v>52</v>
      </c>
      <c r="G275" t="s">
        <v>895</v>
      </c>
      <c r="H275" t="s">
        <v>148</v>
      </c>
      <c r="J275" t="s">
        <v>896</v>
      </c>
      <c r="K275">
        <v>0</v>
      </c>
      <c r="L275">
        <v>1</v>
      </c>
      <c r="M275">
        <v>0</v>
      </c>
      <c r="N275">
        <v>0</v>
      </c>
      <c r="O275" t="s">
        <v>56</v>
      </c>
      <c r="P275" s="10">
        <v>138026</v>
      </c>
      <c r="Q275" s="10">
        <v>138026</v>
      </c>
      <c r="R275" s="10">
        <v>1829.12</v>
      </c>
      <c r="S275" s="10">
        <v>139855.12</v>
      </c>
      <c r="T275" t="s">
        <v>59</v>
      </c>
      <c r="U275" t="s">
        <v>58</v>
      </c>
      <c r="V275">
        <v>80</v>
      </c>
      <c r="W275">
        <v>80</v>
      </c>
      <c r="X275">
        <v>80</v>
      </c>
      <c r="Y275" t="s">
        <v>84</v>
      </c>
      <c r="Z275" t="s">
        <v>59</v>
      </c>
      <c r="AA275">
        <v>100</v>
      </c>
      <c r="AB275">
        <v>0</v>
      </c>
      <c r="AC275">
        <v>0</v>
      </c>
      <c r="AD275">
        <v>138026</v>
      </c>
      <c r="AE275">
        <v>0</v>
      </c>
      <c r="AF275">
        <v>0</v>
      </c>
      <c r="AG275" t="s">
        <v>895</v>
      </c>
    </row>
    <row r="276" spans="1:33" ht="15" x14ac:dyDescent="0.2">
      <c r="A276" t="s">
        <v>148</v>
      </c>
      <c r="B276" t="s">
        <v>148</v>
      </c>
      <c r="C276" t="s">
        <v>417</v>
      </c>
      <c r="D276" t="s">
        <v>418</v>
      </c>
      <c r="E276" t="s">
        <v>419</v>
      </c>
      <c r="F276" t="s">
        <v>52</v>
      </c>
      <c r="G276" t="s">
        <v>897</v>
      </c>
      <c r="H276" t="s">
        <v>148</v>
      </c>
      <c r="J276" t="s">
        <v>898</v>
      </c>
      <c r="K276">
        <v>0</v>
      </c>
      <c r="L276">
        <v>1</v>
      </c>
      <c r="M276">
        <v>0</v>
      </c>
      <c r="N276">
        <v>0</v>
      </c>
      <c r="O276" t="s">
        <v>56</v>
      </c>
      <c r="P276" s="10">
        <v>89504</v>
      </c>
      <c r="Q276" s="10">
        <v>89504</v>
      </c>
      <c r="R276" s="10">
        <v>1790.08</v>
      </c>
      <c r="S276" s="10">
        <v>91294.080000000002</v>
      </c>
      <c r="T276" t="s">
        <v>57</v>
      </c>
      <c r="U276" t="s">
        <v>58</v>
      </c>
      <c r="V276">
        <v>80</v>
      </c>
      <c r="W276">
        <v>80</v>
      </c>
      <c r="X276">
        <v>80</v>
      </c>
      <c r="Y276" t="s">
        <v>68</v>
      </c>
      <c r="Z276" t="s">
        <v>59</v>
      </c>
      <c r="AA276">
        <v>0</v>
      </c>
      <c r="AB276">
        <v>100</v>
      </c>
      <c r="AC276">
        <v>0</v>
      </c>
      <c r="AD276">
        <v>89504</v>
      </c>
      <c r="AE276">
        <v>0</v>
      </c>
      <c r="AF276">
        <v>0</v>
      </c>
      <c r="AG276" t="s">
        <v>897</v>
      </c>
    </row>
    <row r="277" spans="1:33" ht="15" x14ac:dyDescent="0.2">
      <c r="A277" t="s">
        <v>148</v>
      </c>
      <c r="B277" t="s">
        <v>148</v>
      </c>
      <c r="C277" t="s">
        <v>651</v>
      </c>
      <c r="D277" t="s">
        <v>652</v>
      </c>
      <c r="E277" t="s">
        <v>653</v>
      </c>
      <c r="F277" t="s">
        <v>64</v>
      </c>
      <c r="G277" t="s">
        <v>899</v>
      </c>
      <c r="H277" t="s">
        <v>148</v>
      </c>
      <c r="J277" t="s">
        <v>900</v>
      </c>
      <c r="K277">
        <v>0.25</v>
      </c>
      <c r="L277">
        <v>0.2</v>
      </c>
      <c r="M277">
        <v>0.35</v>
      </c>
      <c r="N277">
        <v>0.2</v>
      </c>
      <c r="O277" t="s">
        <v>120</v>
      </c>
      <c r="P277" s="10">
        <v>589203</v>
      </c>
      <c r="Q277" s="10">
        <v>589203</v>
      </c>
      <c r="R277" s="10">
        <v>11784</v>
      </c>
      <c r="S277" s="10">
        <v>600987</v>
      </c>
      <c r="T277" t="s">
        <v>59</v>
      </c>
      <c r="U277" t="s">
        <v>58</v>
      </c>
      <c r="V277">
        <v>84</v>
      </c>
      <c r="W277">
        <v>76</v>
      </c>
      <c r="X277">
        <v>80</v>
      </c>
      <c r="Y277" t="s">
        <v>254</v>
      </c>
      <c r="Z277" t="s">
        <v>59</v>
      </c>
      <c r="AA277">
        <v>100</v>
      </c>
      <c r="AB277">
        <v>0</v>
      </c>
      <c r="AC277">
        <v>147300.75</v>
      </c>
      <c r="AD277">
        <v>117840.6</v>
      </c>
      <c r="AE277">
        <v>206221.05</v>
      </c>
      <c r="AF277">
        <v>117840.6</v>
      </c>
      <c r="AG277" t="s">
        <v>899</v>
      </c>
    </row>
    <row r="278" spans="1:33" ht="15" x14ac:dyDescent="0.2">
      <c r="A278" t="s">
        <v>60</v>
      </c>
      <c r="B278" t="s">
        <v>60</v>
      </c>
      <c r="C278" t="s">
        <v>255</v>
      </c>
      <c r="D278" t="s">
        <v>520</v>
      </c>
      <c r="E278" t="s">
        <v>256</v>
      </c>
      <c r="F278" t="s">
        <v>64</v>
      </c>
      <c r="G278" t="s">
        <v>901</v>
      </c>
      <c r="H278" t="s">
        <v>60</v>
      </c>
      <c r="J278" t="s">
        <v>902</v>
      </c>
      <c r="K278">
        <v>1</v>
      </c>
      <c r="L278">
        <v>0</v>
      </c>
      <c r="M278">
        <v>0</v>
      </c>
      <c r="N278">
        <v>0</v>
      </c>
      <c r="O278" t="s">
        <v>67</v>
      </c>
      <c r="P278" s="10">
        <v>170000</v>
      </c>
      <c r="Q278" s="10">
        <v>170000</v>
      </c>
      <c r="R278" s="10">
        <v>3400</v>
      </c>
      <c r="S278" s="10">
        <v>173400</v>
      </c>
      <c r="T278" t="s">
        <v>59</v>
      </c>
      <c r="U278" t="s">
        <v>58</v>
      </c>
      <c r="V278">
        <v>84</v>
      </c>
      <c r="W278">
        <v>75</v>
      </c>
      <c r="X278">
        <v>79.5</v>
      </c>
      <c r="Y278" t="s">
        <v>254</v>
      </c>
      <c r="Z278" t="s">
        <v>59</v>
      </c>
      <c r="AA278">
        <v>100</v>
      </c>
      <c r="AB278">
        <v>0</v>
      </c>
      <c r="AC278">
        <v>170000</v>
      </c>
      <c r="AD278">
        <v>0</v>
      </c>
      <c r="AE278">
        <v>0</v>
      </c>
      <c r="AF278">
        <v>0</v>
      </c>
      <c r="AG278" t="s">
        <v>901</v>
      </c>
    </row>
    <row r="279" spans="1:33" ht="15" x14ac:dyDescent="0.2">
      <c r="A279" t="s">
        <v>60</v>
      </c>
      <c r="B279" t="s">
        <v>60</v>
      </c>
      <c r="C279" t="s">
        <v>180</v>
      </c>
      <c r="D279" t="s">
        <v>903</v>
      </c>
      <c r="E279" t="s">
        <v>181</v>
      </c>
      <c r="F279" t="s">
        <v>64</v>
      </c>
      <c r="G279" t="s">
        <v>904</v>
      </c>
      <c r="H279" t="s">
        <v>60</v>
      </c>
      <c r="J279" t="s">
        <v>905</v>
      </c>
      <c r="K279">
        <v>0.5</v>
      </c>
      <c r="L279">
        <v>0</v>
      </c>
      <c r="M279">
        <v>0</v>
      </c>
      <c r="N279">
        <v>0.5</v>
      </c>
      <c r="O279" t="s">
        <v>107</v>
      </c>
      <c r="P279" s="10">
        <v>118000</v>
      </c>
      <c r="Q279" s="10" t="e">
        <f>#N/A</f>
        <v>#N/A</v>
      </c>
      <c r="R279" s="10" t="e">
        <f>#N/A</f>
        <v>#N/A</v>
      </c>
      <c r="S279" s="10" t="e">
        <f>#N/A</f>
        <v>#N/A</v>
      </c>
      <c r="T279" t="s">
        <v>57</v>
      </c>
      <c r="U279" t="s">
        <v>58</v>
      </c>
      <c r="V279">
        <v>84</v>
      </c>
      <c r="W279">
        <v>75</v>
      </c>
      <c r="X279">
        <v>79.5</v>
      </c>
      <c r="Y279" t="s">
        <v>512</v>
      </c>
      <c r="Z279" t="s">
        <v>57</v>
      </c>
      <c r="AA279">
        <v>0</v>
      </c>
      <c r="AB279">
        <v>100</v>
      </c>
      <c r="AC279">
        <v>59000</v>
      </c>
      <c r="AD279">
        <v>0</v>
      </c>
      <c r="AE279">
        <v>0</v>
      </c>
      <c r="AF279">
        <v>59000</v>
      </c>
      <c r="AG279" t="e">
        <f>#N/A</f>
        <v>#N/A</v>
      </c>
    </row>
    <row r="280" spans="1:33" ht="15" x14ac:dyDescent="0.2">
      <c r="A280" t="s">
        <v>74</v>
      </c>
      <c r="B280" t="s">
        <v>108</v>
      </c>
      <c r="C280" t="s">
        <v>244</v>
      </c>
      <c r="D280" t="s">
        <v>305</v>
      </c>
      <c r="E280" t="s">
        <v>245</v>
      </c>
      <c r="F280" t="s">
        <v>64</v>
      </c>
      <c r="G280" t="s">
        <v>906</v>
      </c>
      <c r="H280" t="s">
        <v>74</v>
      </c>
      <c r="J280" t="s">
        <v>907</v>
      </c>
      <c r="K280">
        <v>1</v>
      </c>
      <c r="L280">
        <v>0</v>
      </c>
      <c r="M280">
        <v>0</v>
      </c>
      <c r="N280">
        <v>0</v>
      </c>
      <c r="O280" t="s">
        <v>67</v>
      </c>
      <c r="P280" s="10">
        <v>330750</v>
      </c>
      <c r="Q280" s="10">
        <v>325500</v>
      </c>
      <c r="R280" s="10">
        <v>6510</v>
      </c>
      <c r="S280" s="10">
        <v>332010</v>
      </c>
      <c r="T280" t="s">
        <v>59</v>
      </c>
      <c r="U280" t="s">
        <v>58</v>
      </c>
      <c r="V280">
        <v>88</v>
      </c>
      <c r="W280">
        <v>70</v>
      </c>
      <c r="X280">
        <v>79</v>
      </c>
      <c r="Y280" t="s">
        <v>254</v>
      </c>
      <c r="Z280" t="s">
        <v>59</v>
      </c>
      <c r="AA280">
        <v>57.12</v>
      </c>
      <c r="AB280">
        <v>42.88</v>
      </c>
      <c r="AC280">
        <v>330750</v>
      </c>
      <c r="AD280">
        <v>0</v>
      </c>
      <c r="AE280">
        <v>0</v>
      </c>
      <c r="AF280">
        <v>0</v>
      </c>
      <c r="AG280" t="s">
        <v>906</v>
      </c>
    </row>
    <row r="281" spans="1:33" ht="15" x14ac:dyDescent="0.2">
      <c r="A281" t="s">
        <v>48</v>
      </c>
      <c r="B281" t="s">
        <v>48</v>
      </c>
      <c r="C281" t="s">
        <v>908</v>
      </c>
      <c r="D281" t="s">
        <v>70</v>
      </c>
      <c r="E281" t="s">
        <v>170</v>
      </c>
      <c r="F281" t="s">
        <v>64</v>
      </c>
      <c r="G281" t="s">
        <v>909</v>
      </c>
      <c r="H281" t="s">
        <v>48</v>
      </c>
      <c r="I281" t="s">
        <v>54</v>
      </c>
      <c r="J281" t="s">
        <v>910</v>
      </c>
      <c r="K281">
        <v>0</v>
      </c>
      <c r="L281">
        <v>0.5</v>
      </c>
      <c r="M281">
        <v>0.5</v>
      </c>
      <c r="N281">
        <v>0</v>
      </c>
      <c r="O281" t="s">
        <v>107</v>
      </c>
      <c r="P281" s="10">
        <v>500000</v>
      </c>
      <c r="Q281" s="11">
        <v>500000</v>
      </c>
      <c r="R281" s="10">
        <v>0</v>
      </c>
      <c r="S281" s="10">
        <v>500000</v>
      </c>
      <c r="T281" t="s">
        <v>57</v>
      </c>
      <c r="U281" t="s">
        <v>58</v>
      </c>
      <c r="V281">
        <v>90</v>
      </c>
      <c r="W281">
        <v>68</v>
      </c>
      <c r="X281">
        <v>79</v>
      </c>
      <c r="Y281" t="s">
        <v>48</v>
      </c>
      <c r="AA281">
        <v>0</v>
      </c>
      <c r="AB281">
        <v>0</v>
      </c>
      <c r="AC281">
        <v>0</v>
      </c>
      <c r="AD281">
        <v>250000</v>
      </c>
      <c r="AE281">
        <v>250000</v>
      </c>
      <c r="AF281">
        <v>0</v>
      </c>
      <c r="AG281" t="s">
        <v>909</v>
      </c>
    </row>
    <row r="282" spans="1:33" ht="15" x14ac:dyDescent="0.2">
      <c r="A282" t="s">
        <v>74</v>
      </c>
      <c r="B282" t="s">
        <v>139</v>
      </c>
      <c r="C282" t="s">
        <v>465</v>
      </c>
      <c r="D282" t="s">
        <v>466</v>
      </c>
      <c r="E282" t="s">
        <v>467</v>
      </c>
      <c r="F282" t="s">
        <v>52</v>
      </c>
      <c r="G282" t="s">
        <v>911</v>
      </c>
      <c r="H282" t="s">
        <v>74</v>
      </c>
      <c r="J282" t="s">
        <v>912</v>
      </c>
      <c r="K282">
        <v>0</v>
      </c>
      <c r="L282">
        <v>0.9</v>
      </c>
      <c r="M282">
        <v>0.1</v>
      </c>
      <c r="N282">
        <v>0</v>
      </c>
      <c r="O282" t="s">
        <v>56</v>
      </c>
      <c r="P282" s="10">
        <v>341432</v>
      </c>
      <c r="Q282" s="10">
        <v>341432</v>
      </c>
      <c r="R282" s="10">
        <v>6146</v>
      </c>
      <c r="S282" s="10">
        <v>347578</v>
      </c>
      <c r="T282" t="s">
        <v>59</v>
      </c>
      <c r="U282" t="s">
        <v>58</v>
      </c>
      <c r="V282">
        <v>85</v>
      </c>
      <c r="W282">
        <v>72</v>
      </c>
      <c r="X282">
        <v>78.5</v>
      </c>
      <c r="Y282" t="s">
        <v>254</v>
      </c>
      <c r="Z282" t="s">
        <v>59</v>
      </c>
      <c r="AA282">
        <v>90</v>
      </c>
      <c r="AB282">
        <v>10</v>
      </c>
      <c r="AC282">
        <v>0</v>
      </c>
      <c r="AD282">
        <v>307288.8</v>
      </c>
      <c r="AE282">
        <v>34143.199999999997</v>
      </c>
      <c r="AF282">
        <v>0</v>
      </c>
      <c r="AG282" t="s">
        <v>911</v>
      </c>
    </row>
    <row r="283" spans="1:33" ht="15" x14ac:dyDescent="0.2">
      <c r="A283" t="s">
        <v>74</v>
      </c>
      <c r="B283" t="s">
        <v>93</v>
      </c>
      <c r="C283" t="s">
        <v>395</v>
      </c>
      <c r="D283" t="s">
        <v>396</v>
      </c>
      <c r="E283" t="s">
        <v>397</v>
      </c>
      <c r="F283" t="s">
        <v>52</v>
      </c>
      <c r="G283" t="s">
        <v>913</v>
      </c>
      <c r="H283" t="s">
        <v>74</v>
      </c>
      <c r="J283" t="s">
        <v>914</v>
      </c>
      <c r="K283">
        <v>0.1</v>
      </c>
      <c r="L283">
        <v>0.75</v>
      </c>
      <c r="M283">
        <v>0.1</v>
      </c>
      <c r="N283">
        <v>0.05</v>
      </c>
      <c r="O283" t="s">
        <v>56</v>
      </c>
      <c r="P283" s="10">
        <v>686427</v>
      </c>
      <c r="Q283" s="10">
        <v>701472</v>
      </c>
      <c r="R283" s="10">
        <v>14028.54</v>
      </c>
      <c r="S283" s="10">
        <v>715500.54</v>
      </c>
      <c r="T283" t="s">
        <v>59</v>
      </c>
      <c r="U283" t="s">
        <v>58</v>
      </c>
      <c r="V283">
        <v>85</v>
      </c>
      <c r="W283">
        <v>72</v>
      </c>
      <c r="X283">
        <v>78.5</v>
      </c>
      <c r="Y283" t="s">
        <v>254</v>
      </c>
      <c r="Z283" t="s">
        <v>59</v>
      </c>
      <c r="AA283">
        <v>100</v>
      </c>
      <c r="AB283">
        <v>0</v>
      </c>
      <c r="AC283">
        <v>68642.7</v>
      </c>
      <c r="AD283">
        <v>514820.25</v>
      </c>
      <c r="AE283">
        <v>68642.7</v>
      </c>
      <c r="AF283">
        <v>34321.35</v>
      </c>
      <c r="AG283" t="s">
        <v>913</v>
      </c>
    </row>
    <row r="284" spans="1:33" ht="15" x14ac:dyDescent="0.2">
      <c r="A284" t="s">
        <v>48</v>
      </c>
      <c r="B284" t="s">
        <v>48</v>
      </c>
      <c r="C284" t="s">
        <v>915</v>
      </c>
      <c r="D284" t="s">
        <v>48</v>
      </c>
      <c r="E284" t="e">
        <f>#N/A</f>
        <v>#N/A</v>
      </c>
      <c r="F284" t="s">
        <v>52</v>
      </c>
      <c r="G284" t="s">
        <v>916</v>
      </c>
      <c r="H284" t="s">
        <v>48</v>
      </c>
      <c r="I284" t="s">
        <v>845</v>
      </c>
      <c r="J284" t="s">
        <v>917</v>
      </c>
      <c r="K284">
        <v>0</v>
      </c>
      <c r="L284">
        <v>1</v>
      </c>
      <c r="M284">
        <v>0</v>
      </c>
      <c r="N284">
        <v>0</v>
      </c>
      <c r="O284" t="s">
        <v>56</v>
      </c>
      <c r="P284" s="10">
        <v>828530</v>
      </c>
      <c r="Q284" s="10">
        <v>828530</v>
      </c>
      <c r="R284" s="10">
        <v>0</v>
      </c>
      <c r="S284" s="10">
        <v>828530</v>
      </c>
      <c r="T284" t="s">
        <v>57</v>
      </c>
      <c r="U284" t="s">
        <v>58</v>
      </c>
      <c r="V284">
        <v>85</v>
      </c>
      <c r="W284">
        <v>72</v>
      </c>
      <c r="X284">
        <v>78.5</v>
      </c>
      <c r="Y284" t="s">
        <v>48</v>
      </c>
      <c r="Z284" t="s">
        <v>59</v>
      </c>
      <c r="AA284">
        <v>0</v>
      </c>
      <c r="AB284">
        <v>0</v>
      </c>
      <c r="AC284">
        <v>0</v>
      </c>
      <c r="AD284">
        <v>828530</v>
      </c>
      <c r="AE284">
        <v>0</v>
      </c>
      <c r="AF284">
        <v>0</v>
      </c>
      <c r="AG284" t="e">
        <f>#N/A</f>
        <v>#N/A</v>
      </c>
    </row>
    <row r="285" spans="1:33" ht="15" x14ac:dyDescent="0.2">
      <c r="A285" t="s">
        <v>74</v>
      </c>
      <c r="B285" t="s">
        <v>139</v>
      </c>
      <c r="C285" t="s">
        <v>564</v>
      </c>
      <c r="D285" t="s">
        <v>918</v>
      </c>
      <c r="E285" t="s">
        <v>565</v>
      </c>
      <c r="F285" t="s">
        <v>64</v>
      </c>
      <c r="G285" t="s">
        <v>919</v>
      </c>
      <c r="H285" t="s">
        <v>74</v>
      </c>
      <c r="J285" t="s">
        <v>920</v>
      </c>
      <c r="K285">
        <v>0</v>
      </c>
      <c r="L285">
        <v>0</v>
      </c>
      <c r="M285">
        <v>0.35</v>
      </c>
      <c r="N285">
        <v>0.65</v>
      </c>
      <c r="O285" t="s">
        <v>114</v>
      </c>
      <c r="P285" s="10">
        <v>470000</v>
      </c>
      <c r="Q285" s="10">
        <v>470000</v>
      </c>
      <c r="R285" s="10">
        <v>9400</v>
      </c>
      <c r="S285" s="10">
        <v>479400</v>
      </c>
      <c r="T285" t="s">
        <v>59</v>
      </c>
      <c r="U285" t="s">
        <v>58</v>
      </c>
      <c r="V285">
        <v>76</v>
      </c>
      <c r="W285">
        <v>80</v>
      </c>
      <c r="X285">
        <v>78</v>
      </c>
      <c r="Y285" t="s">
        <v>254</v>
      </c>
      <c r="Z285" t="s">
        <v>59</v>
      </c>
      <c r="AA285">
        <v>100</v>
      </c>
      <c r="AB285">
        <v>0</v>
      </c>
      <c r="AC285">
        <v>0</v>
      </c>
      <c r="AD285">
        <v>0</v>
      </c>
      <c r="AE285">
        <v>164500</v>
      </c>
      <c r="AF285">
        <v>305500</v>
      </c>
      <c r="AG285" t="s">
        <v>919</v>
      </c>
    </row>
    <row r="286" spans="1:33" ht="15" x14ac:dyDescent="0.2">
      <c r="A286" t="s">
        <v>74</v>
      </c>
      <c r="B286" t="s">
        <v>139</v>
      </c>
      <c r="C286" t="s">
        <v>232</v>
      </c>
      <c r="D286" t="s">
        <v>921</v>
      </c>
      <c r="E286" t="s">
        <v>233</v>
      </c>
      <c r="F286" t="s">
        <v>64</v>
      </c>
      <c r="G286" t="s">
        <v>922</v>
      </c>
      <c r="H286" t="s">
        <v>74</v>
      </c>
      <c r="J286" t="s">
        <v>923</v>
      </c>
      <c r="K286">
        <v>0</v>
      </c>
      <c r="L286">
        <v>0</v>
      </c>
      <c r="M286">
        <v>0</v>
      </c>
      <c r="N286">
        <v>1</v>
      </c>
      <c r="O286" t="s">
        <v>114</v>
      </c>
      <c r="P286" s="10">
        <v>180579</v>
      </c>
      <c r="Q286" s="10">
        <v>180579</v>
      </c>
      <c r="R286" s="10">
        <v>3611</v>
      </c>
      <c r="S286" s="10">
        <v>184190</v>
      </c>
      <c r="T286" t="s">
        <v>59</v>
      </c>
      <c r="U286" t="s">
        <v>58</v>
      </c>
      <c r="V286">
        <v>80</v>
      </c>
      <c r="W286">
        <v>76</v>
      </c>
      <c r="X286">
        <v>78</v>
      </c>
      <c r="Y286" t="s">
        <v>254</v>
      </c>
      <c r="Z286" t="s">
        <v>59</v>
      </c>
      <c r="AA286">
        <v>80</v>
      </c>
      <c r="AB286">
        <v>20</v>
      </c>
      <c r="AC286">
        <v>0</v>
      </c>
      <c r="AD286">
        <v>0</v>
      </c>
      <c r="AE286">
        <v>0</v>
      </c>
      <c r="AF286">
        <v>180579</v>
      </c>
      <c r="AG286" t="s">
        <v>922</v>
      </c>
    </row>
    <row r="287" spans="1:33" ht="15" x14ac:dyDescent="0.2">
      <c r="A287" t="s">
        <v>74</v>
      </c>
      <c r="B287" t="s">
        <v>102</v>
      </c>
      <c r="C287" t="s">
        <v>924</v>
      </c>
      <c r="D287" t="s">
        <v>925</v>
      </c>
      <c r="E287" t="s">
        <v>926</v>
      </c>
      <c r="F287" t="s">
        <v>64</v>
      </c>
      <c r="G287" t="s">
        <v>927</v>
      </c>
      <c r="H287" t="s">
        <v>74</v>
      </c>
      <c r="J287" t="s">
        <v>928</v>
      </c>
      <c r="K287">
        <v>0.15</v>
      </c>
      <c r="L287">
        <v>0</v>
      </c>
      <c r="M287">
        <v>0.35</v>
      </c>
      <c r="N287">
        <v>0.4</v>
      </c>
      <c r="O287" t="s">
        <v>114</v>
      </c>
      <c r="P287" s="10">
        <v>530078.38</v>
      </c>
      <c r="Q287" s="10">
        <v>455078</v>
      </c>
      <c r="R287" s="10">
        <v>10602</v>
      </c>
      <c r="S287" s="10">
        <v>465680</v>
      </c>
      <c r="T287" t="s">
        <v>59</v>
      </c>
      <c r="U287" t="s">
        <v>58</v>
      </c>
      <c r="V287">
        <v>80</v>
      </c>
      <c r="W287">
        <v>76</v>
      </c>
      <c r="X287">
        <v>78</v>
      </c>
      <c r="Y287" t="s">
        <v>254</v>
      </c>
      <c r="Z287" t="s">
        <v>59</v>
      </c>
      <c r="AA287">
        <v>100</v>
      </c>
      <c r="AB287">
        <v>0</v>
      </c>
      <c r="AC287">
        <v>79511.756999999998</v>
      </c>
      <c r="AD287">
        <v>0</v>
      </c>
      <c r="AE287">
        <v>185527.43299999999</v>
      </c>
      <c r="AF287">
        <v>212031.35200000001</v>
      </c>
      <c r="AG287" t="s">
        <v>927</v>
      </c>
    </row>
    <row r="288" spans="1:33" ht="15" x14ac:dyDescent="0.2">
      <c r="A288" t="s">
        <v>74</v>
      </c>
      <c r="B288" t="s">
        <v>102</v>
      </c>
      <c r="C288" t="s">
        <v>924</v>
      </c>
      <c r="D288" t="s">
        <v>925</v>
      </c>
      <c r="E288" t="s">
        <v>926</v>
      </c>
      <c r="F288" t="s">
        <v>64</v>
      </c>
      <c r="G288" t="s">
        <v>929</v>
      </c>
      <c r="H288" t="s">
        <v>74</v>
      </c>
      <c r="J288" t="s">
        <v>930</v>
      </c>
      <c r="K288">
        <v>0.31</v>
      </c>
      <c r="L288">
        <v>0</v>
      </c>
      <c r="M288">
        <v>0.25</v>
      </c>
      <c r="N288">
        <v>0.44</v>
      </c>
      <c r="O288" t="s">
        <v>114</v>
      </c>
      <c r="P288" s="10">
        <v>579873</v>
      </c>
      <c r="Q288" s="10">
        <v>579873</v>
      </c>
      <c r="R288" s="10">
        <v>11597</v>
      </c>
      <c r="S288" s="10">
        <v>591470</v>
      </c>
      <c r="T288" t="s">
        <v>59</v>
      </c>
      <c r="U288" t="s">
        <v>58</v>
      </c>
      <c r="V288">
        <v>88</v>
      </c>
      <c r="W288">
        <v>68</v>
      </c>
      <c r="X288">
        <v>78</v>
      </c>
      <c r="Y288" t="s">
        <v>254</v>
      </c>
      <c r="Z288" t="s">
        <v>59</v>
      </c>
      <c r="AA288">
        <v>100</v>
      </c>
      <c r="AB288">
        <v>0</v>
      </c>
      <c r="AC288">
        <v>179760.63</v>
      </c>
      <c r="AD288">
        <v>0</v>
      </c>
      <c r="AE288">
        <v>144968.25</v>
      </c>
      <c r="AF288">
        <v>255144.12</v>
      </c>
      <c r="AG288" t="s">
        <v>929</v>
      </c>
    </row>
    <row r="289" spans="1:33" ht="15" x14ac:dyDescent="0.2">
      <c r="A289" t="s">
        <v>74</v>
      </c>
      <c r="B289" t="s">
        <v>102</v>
      </c>
      <c r="C289" t="s">
        <v>103</v>
      </c>
      <c r="D289" t="s">
        <v>429</v>
      </c>
      <c r="E289" t="s">
        <v>104</v>
      </c>
      <c r="F289" t="s">
        <v>64</v>
      </c>
      <c r="G289" t="s">
        <v>931</v>
      </c>
      <c r="H289" t="s">
        <v>74</v>
      </c>
      <c r="J289" t="s">
        <v>932</v>
      </c>
      <c r="K289">
        <v>0.2</v>
      </c>
      <c r="L289">
        <v>0</v>
      </c>
      <c r="M289">
        <v>0.4</v>
      </c>
      <c r="N289">
        <v>0.4</v>
      </c>
      <c r="O289" t="s">
        <v>107</v>
      </c>
      <c r="P289" s="10">
        <v>500034.92</v>
      </c>
      <c r="Q289" s="10">
        <v>500034.92</v>
      </c>
      <c r="R289" s="10">
        <v>10000</v>
      </c>
      <c r="S289" s="10">
        <v>510034.92</v>
      </c>
      <c r="T289" t="s">
        <v>59</v>
      </c>
      <c r="U289" t="s">
        <v>58</v>
      </c>
      <c r="V289">
        <v>80</v>
      </c>
      <c r="W289">
        <v>76</v>
      </c>
      <c r="X289">
        <v>78</v>
      </c>
      <c r="Y289" t="s">
        <v>254</v>
      </c>
      <c r="Z289" t="s">
        <v>59</v>
      </c>
      <c r="AA289">
        <v>54</v>
      </c>
      <c r="AB289">
        <v>46</v>
      </c>
      <c r="AC289">
        <v>100006.984</v>
      </c>
      <c r="AD289">
        <v>0</v>
      </c>
      <c r="AE289">
        <v>200013.96799999999</v>
      </c>
      <c r="AF289">
        <v>200013.96799999999</v>
      </c>
      <c r="AG289" t="s">
        <v>931</v>
      </c>
    </row>
    <row r="290" spans="1:33" ht="15" x14ac:dyDescent="0.2">
      <c r="A290" t="s">
        <v>74</v>
      </c>
      <c r="B290" t="s">
        <v>157</v>
      </c>
      <c r="C290" t="s">
        <v>933</v>
      </c>
      <c r="D290" t="s">
        <v>934</v>
      </c>
      <c r="E290" t="s">
        <v>935</v>
      </c>
      <c r="F290" t="s">
        <v>64</v>
      </c>
      <c r="G290" t="s">
        <v>936</v>
      </c>
      <c r="H290" t="s">
        <v>74</v>
      </c>
      <c r="J290" t="s">
        <v>937</v>
      </c>
      <c r="K290">
        <v>0.13</v>
      </c>
      <c r="L290">
        <v>0</v>
      </c>
      <c r="M290">
        <v>0.1</v>
      </c>
      <c r="N290">
        <v>0.77</v>
      </c>
      <c r="O290" t="s">
        <v>114</v>
      </c>
      <c r="P290" s="10">
        <v>820024</v>
      </c>
      <c r="Q290" s="10">
        <v>820024</v>
      </c>
      <c r="R290" s="10">
        <v>16700.48</v>
      </c>
      <c r="S290" s="10">
        <v>836724.48</v>
      </c>
      <c r="T290" t="s">
        <v>59</v>
      </c>
      <c r="U290" t="s">
        <v>58</v>
      </c>
      <c r="V290">
        <v>80</v>
      </c>
      <c r="W290">
        <v>76</v>
      </c>
      <c r="X290">
        <v>78</v>
      </c>
      <c r="Y290" t="s">
        <v>254</v>
      </c>
      <c r="Z290" t="s">
        <v>59</v>
      </c>
      <c r="AA290">
        <v>100</v>
      </c>
      <c r="AB290">
        <v>0</v>
      </c>
      <c r="AC290">
        <v>106603.12</v>
      </c>
      <c r="AD290">
        <v>0</v>
      </c>
      <c r="AE290">
        <v>82002.399999999994</v>
      </c>
      <c r="AF290">
        <v>631418.48</v>
      </c>
      <c r="AG290" t="s">
        <v>936</v>
      </c>
    </row>
    <row r="291" spans="1:33" ht="15" x14ac:dyDescent="0.2">
      <c r="A291" t="s">
        <v>74</v>
      </c>
      <c r="B291" t="s">
        <v>75</v>
      </c>
      <c r="C291" t="s">
        <v>388</v>
      </c>
      <c r="D291" t="s">
        <v>389</v>
      </c>
      <c r="E291" t="s">
        <v>390</v>
      </c>
      <c r="F291" t="s">
        <v>64</v>
      </c>
      <c r="G291" t="s">
        <v>938</v>
      </c>
      <c r="H291" t="s">
        <v>74</v>
      </c>
      <c r="J291" t="s">
        <v>939</v>
      </c>
      <c r="K291">
        <v>0.75</v>
      </c>
      <c r="L291">
        <v>0</v>
      </c>
      <c r="M291">
        <v>0.25</v>
      </c>
      <c r="N291">
        <v>0</v>
      </c>
      <c r="O291" t="s">
        <v>67</v>
      </c>
      <c r="P291" s="10">
        <v>100100</v>
      </c>
      <c r="Q291" s="10">
        <v>100100</v>
      </c>
      <c r="R291" s="10">
        <v>2002</v>
      </c>
      <c r="S291" s="10">
        <v>102102</v>
      </c>
      <c r="T291" t="s">
        <v>59</v>
      </c>
      <c r="U291" t="s">
        <v>58</v>
      </c>
      <c r="V291">
        <v>80</v>
      </c>
      <c r="W291">
        <v>76</v>
      </c>
      <c r="X291">
        <v>78</v>
      </c>
      <c r="Y291" t="s">
        <v>254</v>
      </c>
      <c r="Z291" t="s">
        <v>59</v>
      </c>
      <c r="AA291">
        <v>100</v>
      </c>
      <c r="AB291">
        <v>0</v>
      </c>
      <c r="AC291">
        <v>75075</v>
      </c>
      <c r="AD291">
        <v>0</v>
      </c>
      <c r="AE291">
        <v>25025</v>
      </c>
      <c r="AF291">
        <v>0</v>
      </c>
      <c r="AG291" t="s">
        <v>938</v>
      </c>
    </row>
    <row r="292" spans="1:33" ht="15" x14ac:dyDescent="0.2">
      <c r="A292" t="s">
        <v>74</v>
      </c>
      <c r="B292" t="s">
        <v>75</v>
      </c>
      <c r="C292" t="s">
        <v>80</v>
      </c>
      <c r="D292" t="s">
        <v>371</v>
      </c>
      <c r="E292" t="s">
        <v>81</v>
      </c>
      <c r="F292" t="s">
        <v>64</v>
      </c>
      <c r="G292" t="s">
        <v>940</v>
      </c>
      <c r="H292" t="s">
        <v>74</v>
      </c>
      <c r="J292" t="s">
        <v>941</v>
      </c>
      <c r="K292">
        <v>0.1</v>
      </c>
      <c r="L292">
        <v>0.2</v>
      </c>
      <c r="M292">
        <v>0.1</v>
      </c>
      <c r="N292">
        <v>0.6</v>
      </c>
      <c r="O292" t="s">
        <v>114</v>
      </c>
      <c r="P292" s="10">
        <v>501667</v>
      </c>
      <c r="Q292" s="10" t="e">
        <f>#N/A</f>
        <v>#N/A</v>
      </c>
      <c r="R292" s="10" t="e">
        <f>#N/A</f>
        <v>#N/A</v>
      </c>
      <c r="S292" s="10" t="e">
        <f>#N/A</f>
        <v>#N/A</v>
      </c>
      <c r="T292" t="s">
        <v>57</v>
      </c>
      <c r="U292" t="s">
        <v>58</v>
      </c>
      <c r="V292">
        <v>84</v>
      </c>
      <c r="W292">
        <v>72</v>
      </c>
      <c r="X292">
        <v>78</v>
      </c>
      <c r="Y292" t="s">
        <v>512</v>
      </c>
      <c r="Z292" t="s">
        <v>57</v>
      </c>
      <c r="AA292">
        <v>0</v>
      </c>
      <c r="AB292">
        <v>100</v>
      </c>
      <c r="AC292">
        <v>50166.7</v>
      </c>
      <c r="AD292">
        <v>100333.4</v>
      </c>
      <c r="AE292">
        <v>50166.7</v>
      </c>
      <c r="AF292">
        <v>301000.2</v>
      </c>
      <c r="AG292" t="e">
        <f>#N/A</f>
        <v>#N/A</v>
      </c>
    </row>
    <row r="293" spans="1:33" ht="15" x14ac:dyDescent="0.2">
      <c r="A293" t="s">
        <v>74</v>
      </c>
      <c r="B293" t="s">
        <v>139</v>
      </c>
      <c r="C293" t="s">
        <v>465</v>
      </c>
      <c r="D293" t="s">
        <v>466</v>
      </c>
      <c r="E293" t="s">
        <v>467</v>
      </c>
      <c r="F293" t="s">
        <v>64</v>
      </c>
      <c r="G293" t="s">
        <v>942</v>
      </c>
      <c r="H293" t="s">
        <v>74</v>
      </c>
      <c r="J293" t="s">
        <v>943</v>
      </c>
      <c r="K293">
        <v>0</v>
      </c>
      <c r="L293">
        <v>0</v>
      </c>
      <c r="M293">
        <v>0</v>
      </c>
      <c r="N293">
        <v>1</v>
      </c>
      <c r="O293" t="s">
        <v>114</v>
      </c>
      <c r="P293" s="10">
        <v>994083</v>
      </c>
      <c r="Q293" s="10">
        <v>994083</v>
      </c>
      <c r="R293" s="10">
        <v>19881</v>
      </c>
      <c r="S293" s="10">
        <v>1013964</v>
      </c>
      <c r="T293" t="s">
        <v>59</v>
      </c>
      <c r="U293" t="s">
        <v>58</v>
      </c>
      <c r="V293">
        <v>76</v>
      </c>
      <c r="W293">
        <v>80</v>
      </c>
      <c r="X293">
        <v>78</v>
      </c>
      <c r="Y293" t="s">
        <v>254</v>
      </c>
      <c r="Z293" t="s">
        <v>59</v>
      </c>
      <c r="AA293">
        <v>100</v>
      </c>
      <c r="AB293">
        <v>0</v>
      </c>
      <c r="AC293">
        <v>0</v>
      </c>
      <c r="AD293">
        <v>0</v>
      </c>
      <c r="AE293">
        <v>0</v>
      </c>
      <c r="AF293">
        <v>994083</v>
      </c>
      <c r="AG293" t="s">
        <v>942</v>
      </c>
    </row>
    <row r="294" spans="1:33" ht="15" x14ac:dyDescent="0.2">
      <c r="A294" t="s">
        <v>74</v>
      </c>
      <c r="B294" t="s">
        <v>139</v>
      </c>
      <c r="C294" t="s">
        <v>465</v>
      </c>
      <c r="D294" t="s">
        <v>466</v>
      </c>
      <c r="E294" t="s">
        <v>467</v>
      </c>
      <c r="F294" t="s">
        <v>64</v>
      </c>
      <c r="G294" t="s">
        <v>944</v>
      </c>
      <c r="H294" t="s">
        <v>74</v>
      </c>
      <c r="J294" t="s">
        <v>945</v>
      </c>
      <c r="K294">
        <v>0</v>
      </c>
      <c r="L294">
        <v>0</v>
      </c>
      <c r="M294">
        <v>0.4</v>
      </c>
      <c r="N294">
        <v>0.6</v>
      </c>
      <c r="O294" t="s">
        <v>114</v>
      </c>
      <c r="P294" s="10">
        <v>700000</v>
      </c>
      <c r="Q294" s="10">
        <v>700000</v>
      </c>
      <c r="R294" s="10">
        <v>14001</v>
      </c>
      <c r="S294" s="10">
        <v>714001</v>
      </c>
      <c r="T294" t="s">
        <v>59</v>
      </c>
      <c r="U294" t="s">
        <v>58</v>
      </c>
      <c r="V294">
        <v>76</v>
      </c>
      <c r="W294">
        <v>80</v>
      </c>
      <c r="X294">
        <v>78</v>
      </c>
      <c r="Y294" t="s">
        <v>254</v>
      </c>
      <c r="Z294" t="s">
        <v>59</v>
      </c>
      <c r="AA294">
        <v>100</v>
      </c>
      <c r="AB294">
        <v>0</v>
      </c>
      <c r="AC294">
        <v>0</v>
      </c>
      <c r="AD294">
        <v>0</v>
      </c>
      <c r="AE294">
        <v>280000</v>
      </c>
      <c r="AF294">
        <v>420000</v>
      </c>
      <c r="AG294" t="s">
        <v>944</v>
      </c>
    </row>
    <row r="295" spans="1:33" ht="15" x14ac:dyDescent="0.2">
      <c r="A295" t="s">
        <v>74</v>
      </c>
      <c r="B295" t="s">
        <v>139</v>
      </c>
      <c r="C295" t="s">
        <v>465</v>
      </c>
      <c r="D295" t="s">
        <v>466</v>
      </c>
      <c r="E295" t="s">
        <v>467</v>
      </c>
      <c r="F295" t="s">
        <v>64</v>
      </c>
      <c r="G295" t="s">
        <v>946</v>
      </c>
      <c r="H295" t="s">
        <v>74</v>
      </c>
      <c r="J295" t="s">
        <v>947</v>
      </c>
      <c r="K295">
        <v>0</v>
      </c>
      <c r="L295">
        <v>0</v>
      </c>
      <c r="M295">
        <v>0.4</v>
      </c>
      <c r="N295">
        <v>0.6</v>
      </c>
      <c r="O295" t="s">
        <v>114</v>
      </c>
      <c r="P295" s="10">
        <v>100000</v>
      </c>
      <c r="Q295" s="10">
        <v>100000</v>
      </c>
      <c r="R295" s="10">
        <v>2000</v>
      </c>
      <c r="S295" s="10">
        <v>102000</v>
      </c>
      <c r="T295" t="s">
        <v>59</v>
      </c>
      <c r="U295" t="s">
        <v>58</v>
      </c>
      <c r="V295">
        <v>76</v>
      </c>
      <c r="W295">
        <v>80</v>
      </c>
      <c r="X295">
        <v>78</v>
      </c>
      <c r="Y295" t="s">
        <v>254</v>
      </c>
      <c r="Z295" t="s">
        <v>59</v>
      </c>
      <c r="AA295">
        <v>75</v>
      </c>
      <c r="AB295">
        <v>25</v>
      </c>
      <c r="AC295">
        <v>0</v>
      </c>
      <c r="AD295">
        <v>0</v>
      </c>
      <c r="AE295">
        <v>40000</v>
      </c>
      <c r="AF295">
        <v>60000</v>
      </c>
      <c r="AG295" t="s">
        <v>946</v>
      </c>
    </row>
    <row r="296" spans="1:33" ht="15" x14ac:dyDescent="0.2">
      <c r="A296" t="s">
        <v>74</v>
      </c>
      <c r="B296" t="s">
        <v>139</v>
      </c>
      <c r="C296" t="s">
        <v>465</v>
      </c>
      <c r="D296" t="s">
        <v>466</v>
      </c>
      <c r="E296" t="s">
        <v>467</v>
      </c>
      <c r="F296" t="s">
        <v>64</v>
      </c>
      <c r="G296" t="s">
        <v>948</v>
      </c>
      <c r="H296" t="s">
        <v>74</v>
      </c>
      <c r="J296" t="s">
        <v>949</v>
      </c>
      <c r="K296">
        <v>0.3</v>
      </c>
      <c r="L296">
        <v>0</v>
      </c>
      <c r="M296">
        <v>0.4</v>
      </c>
      <c r="N296">
        <v>0.3</v>
      </c>
      <c r="O296" t="s">
        <v>120</v>
      </c>
      <c r="P296" s="10">
        <v>261849</v>
      </c>
      <c r="Q296" s="10">
        <v>261849</v>
      </c>
      <c r="R296" s="10">
        <v>5237</v>
      </c>
      <c r="S296" s="10">
        <v>267086</v>
      </c>
      <c r="T296" t="s">
        <v>59</v>
      </c>
      <c r="U296" t="s">
        <v>58</v>
      </c>
      <c r="V296">
        <v>80</v>
      </c>
      <c r="W296">
        <v>76</v>
      </c>
      <c r="X296">
        <v>78</v>
      </c>
      <c r="Y296" t="s">
        <v>254</v>
      </c>
      <c r="Z296" t="s">
        <v>59</v>
      </c>
      <c r="AA296">
        <v>100</v>
      </c>
      <c r="AB296">
        <v>0</v>
      </c>
      <c r="AC296">
        <v>78554.7</v>
      </c>
      <c r="AD296">
        <v>0</v>
      </c>
      <c r="AE296">
        <v>104739.6</v>
      </c>
      <c r="AF296">
        <v>78554.7</v>
      </c>
      <c r="AG296" t="s">
        <v>948</v>
      </c>
    </row>
    <row r="297" spans="1:33" ht="15" x14ac:dyDescent="0.2">
      <c r="A297" t="s">
        <v>74</v>
      </c>
      <c r="B297" t="s">
        <v>139</v>
      </c>
      <c r="C297" t="s">
        <v>465</v>
      </c>
      <c r="D297" t="s">
        <v>466</v>
      </c>
      <c r="E297" t="s">
        <v>467</v>
      </c>
      <c r="F297" t="s">
        <v>64</v>
      </c>
      <c r="G297" t="s">
        <v>950</v>
      </c>
      <c r="H297" t="s">
        <v>74</v>
      </c>
      <c r="J297" t="s">
        <v>951</v>
      </c>
      <c r="K297">
        <v>1</v>
      </c>
      <c r="L297">
        <v>0</v>
      </c>
      <c r="M297">
        <v>0</v>
      </c>
      <c r="N297">
        <v>0</v>
      </c>
      <c r="O297" t="s">
        <v>67</v>
      </c>
      <c r="P297" s="10">
        <v>654279</v>
      </c>
      <c r="Q297" s="10">
        <v>654279</v>
      </c>
      <c r="R297" s="10">
        <v>13086</v>
      </c>
      <c r="S297" s="10">
        <v>667365</v>
      </c>
      <c r="T297" t="s">
        <v>59</v>
      </c>
      <c r="U297" t="s">
        <v>58</v>
      </c>
      <c r="V297">
        <v>80</v>
      </c>
      <c r="W297">
        <v>76</v>
      </c>
      <c r="X297">
        <v>78</v>
      </c>
      <c r="Y297" t="s">
        <v>254</v>
      </c>
      <c r="Z297" t="s">
        <v>59</v>
      </c>
      <c r="AA297">
        <v>66.7</v>
      </c>
      <c r="AB297">
        <v>33.299999999999997</v>
      </c>
      <c r="AC297">
        <v>654279</v>
      </c>
      <c r="AD297">
        <v>0</v>
      </c>
      <c r="AE297">
        <v>0</v>
      </c>
      <c r="AF297">
        <v>0</v>
      </c>
      <c r="AG297" t="s">
        <v>950</v>
      </c>
    </row>
    <row r="298" spans="1:33" ht="15" x14ac:dyDescent="0.2">
      <c r="A298" t="s">
        <v>74</v>
      </c>
      <c r="B298" t="s">
        <v>139</v>
      </c>
      <c r="C298" t="s">
        <v>465</v>
      </c>
      <c r="D298" t="s">
        <v>466</v>
      </c>
      <c r="E298" t="s">
        <v>467</v>
      </c>
      <c r="F298" t="s">
        <v>64</v>
      </c>
      <c r="G298" t="s">
        <v>952</v>
      </c>
      <c r="H298" t="s">
        <v>74</v>
      </c>
      <c r="J298" t="s">
        <v>953</v>
      </c>
      <c r="K298">
        <v>0.1</v>
      </c>
      <c r="L298">
        <v>0</v>
      </c>
      <c r="M298">
        <v>0.7</v>
      </c>
      <c r="N298">
        <v>0.2</v>
      </c>
      <c r="O298" t="s">
        <v>120</v>
      </c>
      <c r="P298" s="10">
        <v>213172</v>
      </c>
      <c r="Q298" s="10">
        <v>213172</v>
      </c>
      <c r="R298" s="10">
        <v>4263</v>
      </c>
      <c r="S298" s="10">
        <v>217435</v>
      </c>
      <c r="T298" t="s">
        <v>59</v>
      </c>
      <c r="U298" t="s">
        <v>58</v>
      </c>
      <c r="V298">
        <v>80</v>
      </c>
      <c r="W298">
        <v>76</v>
      </c>
      <c r="X298">
        <v>78</v>
      </c>
      <c r="Y298" t="s">
        <v>254</v>
      </c>
      <c r="Z298" t="s">
        <v>59</v>
      </c>
      <c r="AA298">
        <v>51</v>
      </c>
      <c r="AB298">
        <v>49</v>
      </c>
      <c r="AC298">
        <v>21317.200000000001</v>
      </c>
      <c r="AD298">
        <v>0</v>
      </c>
      <c r="AE298">
        <v>149220.4</v>
      </c>
      <c r="AF298">
        <v>42634.400000000001</v>
      </c>
      <c r="AG298" t="s">
        <v>952</v>
      </c>
    </row>
    <row r="299" spans="1:33" ht="15" x14ac:dyDescent="0.2">
      <c r="A299" t="s">
        <v>74</v>
      </c>
      <c r="B299" t="s">
        <v>93</v>
      </c>
      <c r="C299" t="s">
        <v>94</v>
      </c>
      <c r="D299" t="s">
        <v>470</v>
      </c>
      <c r="E299" t="s">
        <v>95</v>
      </c>
      <c r="F299" t="s">
        <v>52</v>
      </c>
      <c r="G299" t="s">
        <v>954</v>
      </c>
      <c r="H299" t="s">
        <v>74</v>
      </c>
      <c r="J299" t="s">
        <v>955</v>
      </c>
      <c r="K299">
        <v>0</v>
      </c>
      <c r="L299">
        <v>0.6</v>
      </c>
      <c r="M299">
        <v>0.4</v>
      </c>
      <c r="N299">
        <v>0</v>
      </c>
      <c r="O299" t="s">
        <v>56</v>
      </c>
      <c r="P299" s="10">
        <v>584230</v>
      </c>
      <c r="Q299" s="10">
        <v>584230</v>
      </c>
      <c r="R299" s="10">
        <v>11684.6</v>
      </c>
      <c r="S299" s="10">
        <v>595914.6</v>
      </c>
      <c r="T299" t="s">
        <v>59</v>
      </c>
      <c r="U299" t="s">
        <v>58</v>
      </c>
      <c r="V299">
        <v>80</v>
      </c>
      <c r="W299">
        <v>76</v>
      </c>
      <c r="X299">
        <v>78</v>
      </c>
      <c r="Y299" t="s">
        <v>254</v>
      </c>
      <c r="Z299" t="s">
        <v>59</v>
      </c>
      <c r="AA299">
        <v>100</v>
      </c>
      <c r="AB299">
        <v>0</v>
      </c>
      <c r="AC299">
        <v>0</v>
      </c>
      <c r="AD299">
        <v>350538</v>
      </c>
      <c r="AE299">
        <v>233692</v>
      </c>
      <c r="AF299">
        <v>0</v>
      </c>
      <c r="AG299" t="s">
        <v>954</v>
      </c>
    </row>
    <row r="300" spans="1:33" ht="15" x14ac:dyDescent="0.2">
      <c r="A300" t="s">
        <v>74</v>
      </c>
      <c r="B300" t="s">
        <v>139</v>
      </c>
      <c r="C300" t="s">
        <v>295</v>
      </c>
      <c r="D300" t="s">
        <v>473</v>
      </c>
      <c r="E300" t="s">
        <v>296</v>
      </c>
      <c r="F300" t="s">
        <v>64</v>
      </c>
      <c r="G300" t="s">
        <v>956</v>
      </c>
      <c r="H300" t="s">
        <v>74</v>
      </c>
      <c r="J300" t="s">
        <v>957</v>
      </c>
      <c r="K300">
        <v>0.8</v>
      </c>
      <c r="L300">
        <v>0.1</v>
      </c>
      <c r="M300">
        <v>0.1</v>
      </c>
      <c r="N300">
        <v>0</v>
      </c>
      <c r="O300" t="s">
        <v>67</v>
      </c>
      <c r="P300" s="10">
        <v>165061</v>
      </c>
      <c r="Q300" s="10" t="e">
        <f>#N/A</f>
        <v>#N/A</v>
      </c>
      <c r="R300" s="10" t="e">
        <f>#N/A</f>
        <v>#N/A</v>
      </c>
      <c r="S300" s="10" t="e">
        <f>#N/A</f>
        <v>#N/A</v>
      </c>
      <c r="T300" t="s">
        <v>57</v>
      </c>
      <c r="U300" t="s">
        <v>58</v>
      </c>
      <c r="V300">
        <v>76</v>
      </c>
      <c r="W300">
        <v>80</v>
      </c>
      <c r="X300">
        <v>78</v>
      </c>
      <c r="Y300" t="s">
        <v>512</v>
      </c>
      <c r="Z300" t="s">
        <v>57</v>
      </c>
      <c r="AA300">
        <v>0</v>
      </c>
      <c r="AB300">
        <v>100</v>
      </c>
      <c r="AC300">
        <v>132048.79999999999</v>
      </c>
      <c r="AD300">
        <v>16506.099999999999</v>
      </c>
      <c r="AE300">
        <v>16506.099999999999</v>
      </c>
      <c r="AF300">
        <v>0</v>
      </c>
      <c r="AG300" t="e">
        <f>#N/A</f>
        <v>#N/A</v>
      </c>
    </row>
    <row r="301" spans="1:33" ht="15" x14ac:dyDescent="0.2">
      <c r="A301" t="s">
        <v>74</v>
      </c>
      <c r="B301" t="s">
        <v>108</v>
      </c>
      <c r="C301" t="s">
        <v>244</v>
      </c>
      <c r="D301" t="s">
        <v>305</v>
      </c>
      <c r="E301" t="s">
        <v>245</v>
      </c>
      <c r="F301" t="s">
        <v>64</v>
      </c>
      <c r="G301" t="s">
        <v>958</v>
      </c>
      <c r="H301" t="s">
        <v>74</v>
      </c>
      <c r="J301" t="s">
        <v>959</v>
      </c>
      <c r="K301">
        <v>0.5</v>
      </c>
      <c r="L301">
        <v>0</v>
      </c>
      <c r="M301">
        <v>0.5</v>
      </c>
      <c r="N301">
        <v>0</v>
      </c>
      <c r="O301" t="s">
        <v>107</v>
      </c>
      <c r="P301" s="10">
        <v>492159.2</v>
      </c>
      <c r="Q301" s="10">
        <v>492159.2</v>
      </c>
      <c r="R301" s="10">
        <v>9843.18</v>
      </c>
      <c r="S301" s="10">
        <v>502002.38</v>
      </c>
      <c r="T301" t="s">
        <v>59</v>
      </c>
      <c r="U301" t="s">
        <v>58</v>
      </c>
      <c r="V301">
        <v>80</v>
      </c>
      <c r="W301">
        <v>76</v>
      </c>
      <c r="X301">
        <v>78</v>
      </c>
      <c r="Y301" t="s">
        <v>254</v>
      </c>
      <c r="Z301" t="s">
        <v>59</v>
      </c>
      <c r="AA301">
        <v>100</v>
      </c>
      <c r="AB301">
        <v>0</v>
      </c>
      <c r="AC301">
        <v>246079.6</v>
      </c>
      <c r="AD301">
        <v>0</v>
      </c>
      <c r="AE301">
        <v>246079.6</v>
      </c>
      <c r="AF301">
        <v>0</v>
      </c>
      <c r="AG301" t="s">
        <v>958</v>
      </c>
    </row>
    <row r="302" spans="1:33" ht="15" x14ac:dyDescent="0.2">
      <c r="A302" t="s">
        <v>74</v>
      </c>
      <c r="B302" t="s">
        <v>108</v>
      </c>
      <c r="C302" t="s">
        <v>244</v>
      </c>
      <c r="D302" t="s">
        <v>305</v>
      </c>
      <c r="E302" t="s">
        <v>245</v>
      </c>
      <c r="F302" t="s">
        <v>64</v>
      </c>
      <c r="G302" t="s">
        <v>960</v>
      </c>
      <c r="H302" t="s">
        <v>74</v>
      </c>
      <c r="J302" t="s">
        <v>961</v>
      </c>
      <c r="K302">
        <v>0.13400000000000001</v>
      </c>
      <c r="L302">
        <v>0.189</v>
      </c>
      <c r="M302">
        <v>0.21099999999999999</v>
      </c>
      <c r="N302">
        <v>0.46600000000000003</v>
      </c>
      <c r="O302" t="s">
        <v>114</v>
      </c>
      <c r="P302" s="10">
        <v>500000</v>
      </c>
      <c r="Q302" s="10">
        <v>500000</v>
      </c>
      <c r="R302" s="10">
        <v>10000</v>
      </c>
      <c r="S302" s="10">
        <v>510000</v>
      </c>
      <c r="T302" t="s">
        <v>59</v>
      </c>
      <c r="U302" t="s">
        <v>58</v>
      </c>
      <c r="V302">
        <v>80</v>
      </c>
      <c r="W302">
        <v>76</v>
      </c>
      <c r="X302">
        <v>78</v>
      </c>
      <c r="Y302" t="s">
        <v>254</v>
      </c>
      <c r="Z302" t="s">
        <v>59</v>
      </c>
      <c r="AA302">
        <v>100</v>
      </c>
      <c r="AB302">
        <v>0</v>
      </c>
      <c r="AC302">
        <v>67000</v>
      </c>
      <c r="AD302">
        <v>94500</v>
      </c>
      <c r="AE302">
        <v>105500</v>
      </c>
      <c r="AF302">
        <v>233000</v>
      </c>
      <c r="AG302" t="s">
        <v>960</v>
      </c>
    </row>
    <row r="303" spans="1:33" ht="15" x14ac:dyDescent="0.2">
      <c r="A303" t="s">
        <v>74</v>
      </c>
      <c r="B303" t="s">
        <v>108</v>
      </c>
      <c r="C303" t="s">
        <v>244</v>
      </c>
      <c r="D303" t="s">
        <v>305</v>
      </c>
      <c r="E303" t="s">
        <v>245</v>
      </c>
      <c r="F303" t="s">
        <v>64</v>
      </c>
      <c r="G303" t="s">
        <v>962</v>
      </c>
      <c r="H303" t="s">
        <v>74</v>
      </c>
      <c r="J303" t="s">
        <v>963</v>
      </c>
      <c r="K303">
        <v>0.3</v>
      </c>
      <c r="L303">
        <v>0.3</v>
      </c>
      <c r="M303">
        <v>0.1</v>
      </c>
      <c r="N303">
        <v>0.3</v>
      </c>
      <c r="O303" t="s">
        <v>107</v>
      </c>
      <c r="P303" s="10">
        <v>597760</v>
      </c>
      <c r="Q303" s="10">
        <v>597760</v>
      </c>
      <c r="R303" s="10">
        <v>11955.2</v>
      </c>
      <c r="S303" s="10">
        <v>609715.19999999995</v>
      </c>
      <c r="T303" t="s">
        <v>59</v>
      </c>
      <c r="U303" t="s">
        <v>58</v>
      </c>
      <c r="V303">
        <v>80</v>
      </c>
      <c r="W303">
        <v>76</v>
      </c>
      <c r="X303">
        <v>78</v>
      </c>
      <c r="Y303" t="s">
        <v>254</v>
      </c>
      <c r="Z303" t="s">
        <v>59</v>
      </c>
      <c r="AA303">
        <v>80</v>
      </c>
      <c r="AB303">
        <v>20</v>
      </c>
      <c r="AC303">
        <v>179328</v>
      </c>
      <c r="AD303">
        <v>179328</v>
      </c>
      <c r="AE303">
        <v>59776</v>
      </c>
      <c r="AF303">
        <v>179328</v>
      </c>
      <c r="AG303" t="s">
        <v>962</v>
      </c>
    </row>
    <row r="304" spans="1:33" ht="15" x14ac:dyDescent="0.2">
      <c r="A304" t="s">
        <v>74</v>
      </c>
      <c r="B304" t="s">
        <v>93</v>
      </c>
      <c r="C304" t="s">
        <v>314</v>
      </c>
      <c r="D304" t="s">
        <v>315</v>
      </c>
      <c r="E304" t="s">
        <v>316</v>
      </c>
      <c r="F304" t="s">
        <v>64</v>
      </c>
      <c r="G304" t="s">
        <v>964</v>
      </c>
      <c r="H304" t="s">
        <v>74</v>
      </c>
      <c r="J304" t="s">
        <v>965</v>
      </c>
      <c r="K304">
        <v>0.75</v>
      </c>
      <c r="L304">
        <v>0.05</v>
      </c>
      <c r="M304">
        <v>0.1</v>
      </c>
      <c r="N304">
        <v>0.1</v>
      </c>
      <c r="O304" t="s">
        <v>67</v>
      </c>
      <c r="P304" s="10">
        <v>281863</v>
      </c>
      <c r="Q304" s="10">
        <v>281863</v>
      </c>
      <c r="R304" s="10">
        <v>5637</v>
      </c>
      <c r="S304" s="10">
        <v>287500</v>
      </c>
      <c r="T304" t="s">
        <v>59</v>
      </c>
      <c r="U304" t="s">
        <v>58</v>
      </c>
      <c r="V304">
        <v>76</v>
      </c>
      <c r="W304">
        <v>80</v>
      </c>
      <c r="X304">
        <v>78</v>
      </c>
      <c r="Y304" t="s">
        <v>254</v>
      </c>
      <c r="Z304" t="s">
        <v>59</v>
      </c>
      <c r="AA304">
        <v>100</v>
      </c>
      <c r="AB304">
        <v>0</v>
      </c>
      <c r="AC304">
        <v>211397.25</v>
      </c>
      <c r="AD304">
        <v>14093.15</v>
      </c>
      <c r="AE304">
        <v>28186.3</v>
      </c>
      <c r="AF304">
        <v>28186.3</v>
      </c>
      <c r="AG304" t="s">
        <v>964</v>
      </c>
    </row>
    <row r="305" spans="1:33" ht="15" x14ac:dyDescent="0.2">
      <c r="A305" t="s">
        <v>74</v>
      </c>
      <c r="B305" t="s">
        <v>93</v>
      </c>
      <c r="C305" t="s">
        <v>248</v>
      </c>
      <c r="D305" t="s">
        <v>405</v>
      </c>
      <c r="E305" t="s">
        <v>249</v>
      </c>
      <c r="F305" t="s">
        <v>64</v>
      </c>
      <c r="G305" t="s">
        <v>966</v>
      </c>
      <c r="H305" t="s">
        <v>74</v>
      </c>
      <c r="J305" t="s">
        <v>967</v>
      </c>
      <c r="K305">
        <v>1</v>
      </c>
      <c r="L305">
        <v>0</v>
      </c>
      <c r="M305">
        <v>0</v>
      </c>
      <c r="N305">
        <v>0</v>
      </c>
      <c r="O305" t="s">
        <v>67</v>
      </c>
      <c r="P305" s="10">
        <v>534133</v>
      </c>
      <c r="Q305" s="10">
        <v>534133</v>
      </c>
      <c r="R305" s="10">
        <v>16024</v>
      </c>
      <c r="S305" s="10">
        <v>550157</v>
      </c>
      <c r="T305" t="s">
        <v>59</v>
      </c>
      <c r="U305" t="s">
        <v>58</v>
      </c>
      <c r="V305">
        <v>80</v>
      </c>
      <c r="W305">
        <v>76</v>
      </c>
      <c r="X305">
        <v>78</v>
      </c>
      <c r="Y305" t="s">
        <v>254</v>
      </c>
      <c r="Z305" t="s">
        <v>59</v>
      </c>
      <c r="AA305">
        <v>100</v>
      </c>
      <c r="AB305">
        <v>0</v>
      </c>
      <c r="AC305">
        <v>534133</v>
      </c>
      <c r="AD305">
        <v>0</v>
      </c>
      <c r="AE305">
        <v>0</v>
      </c>
      <c r="AF305">
        <v>0</v>
      </c>
      <c r="AG305" t="s">
        <v>966</v>
      </c>
    </row>
    <row r="306" spans="1:33" ht="15" x14ac:dyDescent="0.2">
      <c r="A306" t="s">
        <v>74</v>
      </c>
      <c r="B306" t="s">
        <v>93</v>
      </c>
      <c r="C306" t="s">
        <v>494</v>
      </c>
      <c r="D306" t="s">
        <v>495</v>
      </c>
      <c r="E306" t="s">
        <v>496</v>
      </c>
      <c r="F306" t="s">
        <v>52</v>
      </c>
      <c r="G306" t="s">
        <v>968</v>
      </c>
      <c r="H306" t="s">
        <v>74</v>
      </c>
      <c r="J306" t="s">
        <v>969</v>
      </c>
      <c r="K306">
        <v>0</v>
      </c>
      <c r="L306">
        <v>1</v>
      </c>
      <c r="M306">
        <v>0</v>
      </c>
      <c r="N306">
        <v>0</v>
      </c>
      <c r="O306" t="s">
        <v>56</v>
      </c>
      <c r="P306" s="10">
        <v>532050</v>
      </c>
      <c r="Q306" s="10">
        <v>532050</v>
      </c>
      <c r="R306" s="10">
        <v>10641</v>
      </c>
      <c r="S306" s="10">
        <v>542691</v>
      </c>
      <c r="T306" t="s">
        <v>59</v>
      </c>
      <c r="U306" t="s">
        <v>58</v>
      </c>
      <c r="V306">
        <v>80</v>
      </c>
      <c r="W306">
        <v>76</v>
      </c>
      <c r="X306">
        <v>78</v>
      </c>
      <c r="Y306" t="s">
        <v>254</v>
      </c>
      <c r="Z306" t="s">
        <v>59</v>
      </c>
      <c r="AA306">
        <v>100</v>
      </c>
      <c r="AB306">
        <v>0</v>
      </c>
      <c r="AC306">
        <v>0</v>
      </c>
      <c r="AD306">
        <v>532050</v>
      </c>
      <c r="AE306">
        <v>0</v>
      </c>
      <c r="AF306">
        <v>0</v>
      </c>
      <c r="AG306" t="s">
        <v>968</v>
      </c>
    </row>
    <row r="307" spans="1:33" ht="15" x14ac:dyDescent="0.2">
      <c r="A307" t="s">
        <v>74</v>
      </c>
      <c r="B307" t="s">
        <v>219</v>
      </c>
      <c r="C307" t="s">
        <v>220</v>
      </c>
      <c r="D307" t="s">
        <v>504</v>
      </c>
      <c r="E307" t="s">
        <v>221</v>
      </c>
      <c r="F307" t="s">
        <v>64</v>
      </c>
      <c r="G307" t="s">
        <v>970</v>
      </c>
      <c r="H307" t="s">
        <v>74</v>
      </c>
      <c r="J307" t="s">
        <v>971</v>
      </c>
      <c r="K307">
        <v>0</v>
      </c>
      <c r="L307">
        <v>0.5</v>
      </c>
      <c r="M307">
        <v>0.5</v>
      </c>
      <c r="N307">
        <v>0</v>
      </c>
      <c r="O307" t="s">
        <v>107</v>
      </c>
      <c r="P307" s="10">
        <v>522238</v>
      </c>
      <c r="Q307" s="10">
        <v>522238</v>
      </c>
      <c r="R307" s="10">
        <v>10445</v>
      </c>
      <c r="S307" s="10">
        <v>532683</v>
      </c>
      <c r="T307" t="s">
        <v>59</v>
      </c>
      <c r="U307" t="s">
        <v>58</v>
      </c>
      <c r="V307">
        <v>76</v>
      </c>
      <c r="W307">
        <v>80</v>
      </c>
      <c r="X307">
        <v>78</v>
      </c>
      <c r="Y307" t="s">
        <v>254</v>
      </c>
      <c r="Z307" t="s">
        <v>59</v>
      </c>
      <c r="AA307">
        <v>100</v>
      </c>
      <c r="AB307">
        <v>0</v>
      </c>
      <c r="AC307">
        <v>0</v>
      </c>
      <c r="AD307">
        <v>261119</v>
      </c>
      <c r="AE307">
        <v>261119</v>
      </c>
      <c r="AF307">
        <v>0</v>
      </c>
      <c r="AG307" t="s">
        <v>970</v>
      </c>
    </row>
    <row r="308" spans="1:33" ht="15" x14ac:dyDescent="0.2">
      <c r="A308" t="s">
        <v>74</v>
      </c>
      <c r="B308" t="s">
        <v>219</v>
      </c>
      <c r="C308" t="s">
        <v>220</v>
      </c>
      <c r="D308" t="s">
        <v>504</v>
      </c>
      <c r="E308" t="s">
        <v>221</v>
      </c>
      <c r="F308" t="s">
        <v>64</v>
      </c>
      <c r="G308" t="s">
        <v>972</v>
      </c>
      <c r="H308" t="s">
        <v>74</v>
      </c>
      <c r="J308" t="s">
        <v>973</v>
      </c>
      <c r="K308">
        <v>0.30099999999999999</v>
      </c>
      <c r="L308">
        <v>0.11700000000000001</v>
      </c>
      <c r="M308">
        <v>0.58199999999999996</v>
      </c>
      <c r="N308">
        <v>0</v>
      </c>
      <c r="O308" t="s">
        <v>120</v>
      </c>
      <c r="P308" s="10">
        <v>1813350</v>
      </c>
      <c r="Q308" s="10">
        <v>1813350</v>
      </c>
      <c r="R308" s="10">
        <v>36267</v>
      </c>
      <c r="S308" s="10">
        <v>1849617</v>
      </c>
      <c r="T308" t="s">
        <v>59</v>
      </c>
      <c r="U308" t="s">
        <v>58</v>
      </c>
      <c r="V308">
        <v>76</v>
      </c>
      <c r="W308">
        <v>80</v>
      </c>
      <c r="X308">
        <v>78</v>
      </c>
      <c r="Y308" t="s">
        <v>254</v>
      </c>
      <c r="Z308" t="s">
        <v>59</v>
      </c>
      <c r="AA308">
        <v>100</v>
      </c>
      <c r="AB308">
        <v>0</v>
      </c>
      <c r="AC308">
        <v>545818.35</v>
      </c>
      <c r="AD308">
        <v>212161.95</v>
      </c>
      <c r="AE308">
        <v>1055369.7</v>
      </c>
      <c r="AF308">
        <v>0</v>
      </c>
      <c r="AG308" t="s">
        <v>972</v>
      </c>
    </row>
    <row r="309" spans="1:33" ht="15" x14ac:dyDescent="0.2">
      <c r="A309" t="s">
        <v>74</v>
      </c>
      <c r="B309" t="s">
        <v>102</v>
      </c>
      <c r="C309" t="s">
        <v>162</v>
      </c>
      <c r="D309" t="s">
        <v>556</v>
      </c>
      <c r="E309" t="s">
        <v>163</v>
      </c>
      <c r="F309" t="s">
        <v>64</v>
      </c>
      <c r="G309" t="s">
        <v>974</v>
      </c>
      <c r="H309" t="s">
        <v>74</v>
      </c>
      <c r="J309" t="s">
        <v>975</v>
      </c>
      <c r="K309">
        <v>0.2</v>
      </c>
      <c r="L309">
        <v>0</v>
      </c>
      <c r="M309">
        <v>0.4</v>
      </c>
      <c r="N309">
        <v>0.4</v>
      </c>
      <c r="O309" t="s">
        <v>107</v>
      </c>
      <c r="P309" s="10">
        <v>316545.36</v>
      </c>
      <c r="Q309" s="10">
        <v>316545.32</v>
      </c>
      <c r="R309" s="10">
        <v>6330.91</v>
      </c>
      <c r="S309" s="10">
        <v>322876.23</v>
      </c>
      <c r="T309" t="s">
        <v>59</v>
      </c>
      <c r="U309" t="s">
        <v>58</v>
      </c>
      <c r="V309">
        <v>80</v>
      </c>
      <c r="W309">
        <v>76</v>
      </c>
      <c r="X309">
        <v>78</v>
      </c>
      <c r="Y309" t="s">
        <v>254</v>
      </c>
      <c r="Z309" t="s">
        <v>59</v>
      </c>
      <c r="AA309">
        <v>90</v>
      </c>
      <c r="AB309">
        <v>10</v>
      </c>
      <c r="AC309">
        <v>63309.072</v>
      </c>
      <c r="AD309">
        <v>0</v>
      </c>
      <c r="AE309">
        <v>126618.144</v>
      </c>
      <c r="AF309">
        <v>126618.144</v>
      </c>
      <c r="AG309" t="s">
        <v>974</v>
      </c>
    </row>
    <row r="310" spans="1:33" ht="15" x14ac:dyDescent="0.2">
      <c r="A310" t="s">
        <v>74</v>
      </c>
      <c r="B310" t="s">
        <v>85</v>
      </c>
      <c r="C310" t="s">
        <v>408</v>
      </c>
      <c r="D310" t="s">
        <v>409</v>
      </c>
      <c r="E310" t="s">
        <v>410</v>
      </c>
      <c r="F310" t="s">
        <v>64</v>
      </c>
      <c r="G310" t="s">
        <v>976</v>
      </c>
      <c r="H310" t="s">
        <v>74</v>
      </c>
      <c r="J310" t="s">
        <v>977</v>
      </c>
      <c r="K310">
        <v>0.2</v>
      </c>
      <c r="L310">
        <v>0.05</v>
      </c>
      <c r="M310">
        <v>0.65</v>
      </c>
      <c r="N310">
        <v>0.1</v>
      </c>
      <c r="O310" t="s">
        <v>120</v>
      </c>
      <c r="P310" s="10">
        <v>565109.30000000005</v>
      </c>
      <c r="Q310" s="10">
        <v>582062</v>
      </c>
      <c r="R310" s="10">
        <v>16953</v>
      </c>
      <c r="S310" s="10">
        <v>599015</v>
      </c>
      <c r="T310" t="s">
        <v>59</v>
      </c>
      <c r="U310" t="s">
        <v>58</v>
      </c>
      <c r="V310">
        <v>76</v>
      </c>
      <c r="W310">
        <v>80</v>
      </c>
      <c r="X310">
        <v>78</v>
      </c>
      <c r="Y310" t="s">
        <v>254</v>
      </c>
      <c r="Z310" t="s">
        <v>59</v>
      </c>
      <c r="AA310">
        <v>100</v>
      </c>
      <c r="AB310">
        <v>0</v>
      </c>
      <c r="AC310">
        <v>113021.86</v>
      </c>
      <c r="AD310">
        <v>28255.465</v>
      </c>
      <c r="AE310">
        <v>367321.04499999998</v>
      </c>
      <c r="AF310">
        <v>56510.93</v>
      </c>
      <c r="AG310" t="s">
        <v>976</v>
      </c>
    </row>
    <row r="311" spans="1:33" ht="15" x14ac:dyDescent="0.2">
      <c r="A311" t="s">
        <v>74</v>
      </c>
      <c r="B311" t="s">
        <v>102</v>
      </c>
      <c r="C311" t="s">
        <v>115</v>
      </c>
      <c r="D311" t="s">
        <v>823</v>
      </c>
      <c r="E311" t="s">
        <v>117</v>
      </c>
      <c r="F311" t="s">
        <v>52</v>
      </c>
      <c r="G311" t="s">
        <v>978</v>
      </c>
      <c r="H311" t="s">
        <v>74</v>
      </c>
      <c r="J311" t="s">
        <v>979</v>
      </c>
      <c r="K311">
        <v>0</v>
      </c>
      <c r="L311">
        <v>1</v>
      </c>
      <c r="M311">
        <v>0</v>
      </c>
      <c r="N311">
        <v>0</v>
      </c>
      <c r="O311" t="s">
        <v>56</v>
      </c>
      <c r="P311" s="10">
        <v>742265</v>
      </c>
      <c r="Q311" s="10" t="e">
        <f>#N/A</f>
        <v>#N/A</v>
      </c>
      <c r="R311" s="10" t="e">
        <f>#N/A</f>
        <v>#N/A</v>
      </c>
      <c r="S311" s="10" t="e">
        <f>#N/A</f>
        <v>#N/A</v>
      </c>
      <c r="T311" t="s">
        <v>57</v>
      </c>
      <c r="U311" t="s">
        <v>58</v>
      </c>
      <c r="V311">
        <v>80</v>
      </c>
      <c r="W311">
        <v>76</v>
      </c>
      <c r="X311">
        <v>78</v>
      </c>
      <c r="Y311" t="s">
        <v>512</v>
      </c>
      <c r="Z311" t="s">
        <v>57</v>
      </c>
      <c r="AA311">
        <v>0</v>
      </c>
      <c r="AB311">
        <v>100</v>
      </c>
      <c r="AC311">
        <v>0</v>
      </c>
      <c r="AD311">
        <v>742265</v>
      </c>
      <c r="AE311">
        <v>0</v>
      </c>
      <c r="AF311">
        <v>0</v>
      </c>
      <c r="AG311" t="e">
        <f>#N/A</f>
        <v>#N/A</v>
      </c>
    </row>
    <row r="312" spans="1:33" ht="15" x14ac:dyDescent="0.2">
      <c r="A312" t="s">
        <v>74</v>
      </c>
      <c r="B312" t="s">
        <v>102</v>
      </c>
      <c r="C312" t="s">
        <v>115</v>
      </c>
      <c r="D312" t="s">
        <v>823</v>
      </c>
      <c r="E312" t="s">
        <v>117</v>
      </c>
      <c r="F312" t="s">
        <v>64</v>
      </c>
      <c r="G312" t="s">
        <v>980</v>
      </c>
      <c r="H312" t="s">
        <v>74</v>
      </c>
      <c r="J312" t="s">
        <v>981</v>
      </c>
      <c r="K312">
        <v>0.2</v>
      </c>
      <c r="L312">
        <v>0.3</v>
      </c>
      <c r="M312">
        <v>0.3</v>
      </c>
      <c r="N312">
        <v>0.2</v>
      </c>
      <c r="O312" t="s">
        <v>107</v>
      </c>
      <c r="P312" s="10">
        <v>500000</v>
      </c>
      <c r="Q312" s="10" t="e">
        <f>#N/A</f>
        <v>#N/A</v>
      </c>
      <c r="R312" s="10" t="e">
        <f>#N/A</f>
        <v>#N/A</v>
      </c>
      <c r="S312" s="10" t="e">
        <f>#N/A</f>
        <v>#N/A</v>
      </c>
      <c r="T312" t="s">
        <v>57</v>
      </c>
      <c r="U312" t="s">
        <v>58</v>
      </c>
      <c r="V312">
        <v>84</v>
      </c>
      <c r="W312">
        <v>72</v>
      </c>
      <c r="X312">
        <v>78</v>
      </c>
      <c r="Y312" t="s">
        <v>512</v>
      </c>
      <c r="Z312" t="s">
        <v>57</v>
      </c>
      <c r="AA312">
        <v>0</v>
      </c>
      <c r="AB312">
        <v>100</v>
      </c>
      <c r="AC312">
        <v>100000</v>
      </c>
      <c r="AD312">
        <v>150000</v>
      </c>
      <c r="AE312">
        <v>150000</v>
      </c>
      <c r="AF312">
        <v>100000</v>
      </c>
      <c r="AG312" t="e">
        <f>#N/A</f>
        <v>#N/A</v>
      </c>
    </row>
    <row r="313" spans="1:33" ht="15" x14ac:dyDescent="0.2">
      <c r="A313" t="s">
        <v>74</v>
      </c>
      <c r="B313" t="s">
        <v>219</v>
      </c>
      <c r="C313" t="s">
        <v>276</v>
      </c>
      <c r="D313" t="s">
        <v>517</v>
      </c>
      <c r="E313" t="s">
        <v>277</v>
      </c>
      <c r="F313" t="s">
        <v>64</v>
      </c>
      <c r="G313" t="s">
        <v>982</v>
      </c>
      <c r="H313" t="s">
        <v>74</v>
      </c>
      <c r="J313" t="s">
        <v>983</v>
      </c>
      <c r="K313">
        <v>0.57999999999999996</v>
      </c>
      <c r="L313">
        <v>0</v>
      </c>
      <c r="M313">
        <v>0.42</v>
      </c>
      <c r="N313">
        <v>0</v>
      </c>
      <c r="O313" t="s">
        <v>67</v>
      </c>
      <c r="P313" s="10">
        <v>471763.43</v>
      </c>
      <c r="Q313" s="10">
        <v>471763</v>
      </c>
      <c r="R313" s="10">
        <v>9435</v>
      </c>
      <c r="S313" s="10">
        <v>481198</v>
      </c>
      <c r="T313" t="s">
        <v>59</v>
      </c>
      <c r="U313" t="s">
        <v>58</v>
      </c>
      <c r="V313">
        <v>84</v>
      </c>
      <c r="W313">
        <v>72</v>
      </c>
      <c r="X313">
        <v>78</v>
      </c>
      <c r="Y313" t="s">
        <v>254</v>
      </c>
      <c r="Z313" t="s">
        <v>59</v>
      </c>
      <c r="AA313">
        <v>100</v>
      </c>
      <c r="AB313">
        <v>0</v>
      </c>
      <c r="AC313">
        <v>273622.78940000001</v>
      </c>
      <c r="AD313">
        <v>0</v>
      </c>
      <c r="AE313">
        <v>198140.64060000001</v>
      </c>
      <c r="AF313">
        <v>0</v>
      </c>
      <c r="AG313" t="s">
        <v>982</v>
      </c>
    </row>
    <row r="314" spans="1:33" ht="15" x14ac:dyDescent="0.2">
      <c r="A314" t="s">
        <v>48</v>
      </c>
      <c r="B314" t="s">
        <v>48</v>
      </c>
      <c r="C314" t="s">
        <v>984</v>
      </c>
      <c r="D314" t="s">
        <v>70</v>
      </c>
      <c r="E314" t="s">
        <v>170</v>
      </c>
      <c r="F314" t="s">
        <v>52</v>
      </c>
      <c r="G314" t="s">
        <v>985</v>
      </c>
      <c r="H314" t="s">
        <v>48</v>
      </c>
      <c r="I314" t="s">
        <v>54</v>
      </c>
      <c r="J314" t="s">
        <v>986</v>
      </c>
      <c r="K314">
        <v>0</v>
      </c>
      <c r="L314">
        <v>0</v>
      </c>
      <c r="M314">
        <v>0</v>
      </c>
      <c r="N314">
        <v>1</v>
      </c>
      <c r="O314" t="s">
        <v>114</v>
      </c>
      <c r="P314" s="10">
        <v>474077</v>
      </c>
      <c r="Q314" s="11">
        <v>474077</v>
      </c>
      <c r="R314" s="10">
        <v>0</v>
      </c>
      <c r="S314" s="10">
        <v>474077</v>
      </c>
      <c r="T314" t="s">
        <v>57</v>
      </c>
      <c r="U314" t="s">
        <v>58</v>
      </c>
      <c r="V314">
        <v>80</v>
      </c>
      <c r="W314">
        <v>76</v>
      </c>
      <c r="X314">
        <v>78</v>
      </c>
      <c r="Y314" t="s">
        <v>48</v>
      </c>
      <c r="Z314" t="s">
        <v>59</v>
      </c>
      <c r="AA314">
        <v>0</v>
      </c>
      <c r="AB314">
        <v>0</v>
      </c>
      <c r="AC314">
        <v>0</v>
      </c>
      <c r="AD314">
        <v>0</v>
      </c>
      <c r="AE314">
        <v>0</v>
      </c>
      <c r="AF314">
        <v>474077</v>
      </c>
      <c r="AG314" t="s">
        <v>985</v>
      </c>
    </row>
    <row r="315" spans="1:33" ht="15" x14ac:dyDescent="0.2">
      <c r="A315" t="s">
        <v>48</v>
      </c>
      <c r="B315" t="s">
        <v>48</v>
      </c>
      <c r="C315" t="s">
        <v>987</v>
      </c>
      <c r="D315" t="s">
        <v>110</v>
      </c>
      <c r="E315" t="s">
        <v>988</v>
      </c>
      <c r="F315" t="s">
        <v>52</v>
      </c>
      <c r="G315" t="s">
        <v>989</v>
      </c>
      <c r="H315" t="s">
        <v>48</v>
      </c>
      <c r="I315" t="s">
        <v>54</v>
      </c>
      <c r="J315" t="s">
        <v>990</v>
      </c>
      <c r="K315">
        <v>0</v>
      </c>
      <c r="L315">
        <v>1</v>
      </c>
      <c r="M315">
        <v>0</v>
      </c>
      <c r="N315">
        <v>0</v>
      </c>
      <c r="O315" t="s">
        <v>56</v>
      </c>
      <c r="P315" s="10">
        <v>312500</v>
      </c>
      <c r="Q315" s="11">
        <v>312500</v>
      </c>
      <c r="R315" s="10">
        <v>0</v>
      </c>
      <c r="S315" s="10">
        <v>312500</v>
      </c>
      <c r="T315" t="s">
        <v>57</v>
      </c>
      <c r="U315" t="s">
        <v>58</v>
      </c>
      <c r="V315">
        <v>80</v>
      </c>
      <c r="W315">
        <v>76</v>
      </c>
      <c r="X315">
        <v>78</v>
      </c>
      <c r="Y315" t="s">
        <v>48</v>
      </c>
      <c r="AA315">
        <v>0</v>
      </c>
      <c r="AB315">
        <v>0</v>
      </c>
      <c r="AC315">
        <v>0</v>
      </c>
      <c r="AD315">
        <v>312500</v>
      </c>
      <c r="AE315">
        <v>0</v>
      </c>
      <c r="AF315">
        <v>0</v>
      </c>
      <c r="AG315" t="s">
        <v>989</v>
      </c>
    </row>
    <row r="316" spans="1:33" ht="15" x14ac:dyDescent="0.2">
      <c r="A316" t="s">
        <v>48</v>
      </c>
      <c r="B316" t="s">
        <v>48</v>
      </c>
      <c r="C316" t="s">
        <v>991</v>
      </c>
      <c r="D316" t="s">
        <v>116</v>
      </c>
      <c r="E316" t="s">
        <v>992</v>
      </c>
      <c r="F316" t="s">
        <v>64</v>
      </c>
      <c r="G316" t="s">
        <v>993</v>
      </c>
      <c r="H316" t="s">
        <v>48</v>
      </c>
      <c r="I316" t="s">
        <v>54</v>
      </c>
      <c r="J316" t="s">
        <v>994</v>
      </c>
      <c r="K316">
        <v>0.25</v>
      </c>
      <c r="L316">
        <v>0</v>
      </c>
      <c r="M316">
        <v>0.45</v>
      </c>
      <c r="N316">
        <v>0.3</v>
      </c>
      <c r="O316" t="s">
        <v>120</v>
      </c>
      <c r="P316" s="10">
        <v>619681</v>
      </c>
      <c r="Q316" s="11">
        <v>619681</v>
      </c>
      <c r="R316" s="10">
        <v>0</v>
      </c>
      <c r="S316" s="10">
        <v>619681</v>
      </c>
      <c r="T316" t="s">
        <v>57</v>
      </c>
      <c r="U316" t="s">
        <v>58</v>
      </c>
      <c r="V316">
        <v>80</v>
      </c>
      <c r="W316">
        <v>76</v>
      </c>
      <c r="X316">
        <v>78</v>
      </c>
      <c r="Y316" t="s">
        <v>48</v>
      </c>
      <c r="AA316">
        <v>0</v>
      </c>
      <c r="AB316">
        <v>0</v>
      </c>
      <c r="AC316">
        <v>154920.25</v>
      </c>
      <c r="AD316">
        <v>0</v>
      </c>
      <c r="AE316">
        <v>278856.45</v>
      </c>
      <c r="AF316">
        <v>185904.3</v>
      </c>
      <c r="AG316" t="s">
        <v>993</v>
      </c>
    </row>
    <row r="317" spans="1:33" ht="15" x14ac:dyDescent="0.2">
      <c r="A317" t="s">
        <v>48</v>
      </c>
      <c r="B317" t="s">
        <v>48</v>
      </c>
      <c r="C317" t="s">
        <v>995</v>
      </c>
      <c r="D317" t="s">
        <v>122</v>
      </c>
      <c r="E317" t="s">
        <v>996</v>
      </c>
      <c r="F317" t="s">
        <v>64</v>
      </c>
      <c r="G317" t="s">
        <v>997</v>
      </c>
      <c r="H317" t="s">
        <v>48</v>
      </c>
      <c r="I317" t="s">
        <v>54</v>
      </c>
      <c r="J317" t="s">
        <v>998</v>
      </c>
      <c r="K317">
        <v>0.1</v>
      </c>
      <c r="L317">
        <v>0.1</v>
      </c>
      <c r="M317">
        <v>0.6</v>
      </c>
      <c r="N317">
        <v>0.2</v>
      </c>
      <c r="O317" t="s">
        <v>120</v>
      </c>
      <c r="P317" s="10">
        <v>511329.91</v>
      </c>
      <c r="Q317" s="11">
        <v>511329.91</v>
      </c>
      <c r="R317" s="10">
        <v>0</v>
      </c>
      <c r="S317" s="10">
        <v>511329.91</v>
      </c>
      <c r="T317" t="s">
        <v>57</v>
      </c>
      <c r="U317" t="s">
        <v>58</v>
      </c>
      <c r="V317">
        <v>80</v>
      </c>
      <c r="W317">
        <v>76</v>
      </c>
      <c r="X317">
        <v>78</v>
      </c>
      <c r="Y317" t="s">
        <v>48</v>
      </c>
      <c r="Z317" t="s">
        <v>57</v>
      </c>
      <c r="AA317">
        <v>0</v>
      </c>
      <c r="AB317">
        <v>0</v>
      </c>
      <c r="AC317">
        <v>51132.991000000002</v>
      </c>
      <c r="AD317">
        <v>51132.991000000002</v>
      </c>
      <c r="AE317">
        <v>306797.946</v>
      </c>
      <c r="AF317">
        <v>102265.982</v>
      </c>
      <c r="AG317" t="s">
        <v>997</v>
      </c>
    </row>
    <row r="318" spans="1:33" ht="15" x14ac:dyDescent="0.2">
      <c r="A318" t="s">
        <v>60</v>
      </c>
      <c r="B318" t="s">
        <v>60</v>
      </c>
      <c r="C318" t="s">
        <v>255</v>
      </c>
      <c r="D318" t="s">
        <v>520</v>
      </c>
      <c r="E318" t="s">
        <v>256</v>
      </c>
      <c r="F318" t="s">
        <v>64</v>
      </c>
      <c r="G318" t="s">
        <v>999</v>
      </c>
      <c r="H318" t="s">
        <v>60</v>
      </c>
      <c r="J318" t="s">
        <v>1000</v>
      </c>
      <c r="K318">
        <v>0</v>
      </c>
      <c r="L318">
        <v>0.15</v>
      </c>
      <c r="M318">
        <v>0.85</v>
      </c>
      <c r="N318">
        <v>0</v>
      </c>
      <c r="O318" t="s">
        <v>120</v>
      </c>
      <c r="P318" s="10">
        <v>269856.32</v>
      </c>
      <c r="Q318" s="10">
        <v>256856.32000000001</v>
      </c>
      <c r="R318" s="10">
        <v>5937.13</v>
      </c>
      <c r="S318" s="10">
        <v>262793.45</v>
      </c>
      <c r="T318" t="s">
        <v>59</v>
      </c>
      <c r="U318" t="s">
        <v>58</v>
      </c>
      <c r="V318">
        <v>76</v>
      </c>
      <c r="W318">
        <v>80</v>
      </c>
      <c r="X318">
        <v>78</v>
      </c>
      <c r="Y318" t="s">
        <v>254</v>
      </c>
      <c r="Z318" t="s">
        <v>59</v>
      </c>
      <c r="AA318">
        <v>100</v>
      </c>
      <c r="AB318">
        <v>0</v>
      </c>
      <c r="AC318">
        <v>0</v>
      </c>
      <c r="AD318">
        <v>40478.447999999997</v>
      </c>
      <c r="AE318">
        <v>229377.872</v>
      </c>
      <c r="AF318">
        <v>0</v>
      </c>
      <c r="AG318" t="s">
        <v>999</v>
      </c>
    </row>
    <row r="319" spans="1:33" ht="15" x14ac:dyDescent="0.2">
      <c r="A319" t="s">
        <v>60</v>
      </c>
      <c r="B319" t="s">
        <v>60</v>
      </c>
      <c r="C319" t="s">
        <v>255</v>
      </c>
      <c r="D319" t="s">
        <v>520</v>
      </c>
      <c r="E319" t="s">
        <v>256</v>
      </c>
      <c r="F319" t="s">
        <v>64</v>
      </c>
      <c r="G319" t="s">
        <v>1001</v>
      </c>
      <c r="H319" t="s">
        <v>60</v>
      </c>
      <c r="J319" t="s">
        <v>1002</v>
      </c>
      <c r="K319">
        <v>0</v>
      </c>
      <c r="L319">
        <v>0</v>
      </c>
      <c r="M319">
        <v>1</v>
      </c>
      <c r="N319">
        <v>0</v>
      </c>
      <c r="O319" t="s">
        <v>120</v>
      </c>
      <c r="P319" s="10">
        <v>100000</v>
      </c>
      <c r="Q319" s="10">
        <v>10000</v>
      </c>
      <c r="R319" s="10">
        <v>2000</v>
      </c>
      <c r="S319" s="10">
        <v>12000</v>
      </c>
      <c r="T319" t="s">
        <v>59</v>
      </c>
      <c r="U319" t="s">
        <v>58</v>
      </c>
      <c r="V319">
        <v>76</v>
      </c>
      <c r="W319">
        <v>80</v>
      </c>
      <c r="X319">
        <v>78</v>
      </c>
      <c r="Y319" t="s">
        <v>254</v>
      </c>
      <c r="Z319" t="s">
        <v>59</v>
      </c>
      <c r="AA319">
        <v>100</v>
      </c>
      <c r="AB319">
        <v>0</v>
      </c>
      <c r="AC319">
        <v>0</v>
      </c>
      <c r="AD319">
        <v>0</v>
      </c>
      <c r="AE319">
        <v>100000</v>
      </c>
      <c r="AF319">
        <v>0</v>
      </c>
      <c r="AG319" t="s">
        <v>1001</v>
      </c>
    </row>
    <row r="320" spans="1:33" ht="15" x14ac:dyDescent="0.2">
      <c r="A320" t="s">
        <v>60</v>
      </c>
      <c r="B320" t="s">
        <v>60</v>
      </c>
      <c r="C320" t="s">
        <v>632</v>
      </c>
      <c r="D320" t="s">
        <v>633</v>
      </c>
      <c r="E320" t="s">
        <v>634</v>
      </c>
      <c r="F320" t="s">
        <v>64</v>
      </c>
      <c r="G320" t="s">
        <v>1003</v>
      </c>
      <c r="H320" t="s">
        <v>60</v>
      </c>
      <c r="J320" t="s">
        <v>1004</v>
      </c>
      <c r="K320">
        <v>0.55000000000000004</v>
      </c>
      <c r="L320">
        <v>0.05</v>
      </c>
      <c r="M320">
        <v>0</v>
      </c>
      <c r="N320">
        <v>0.4</v>
      </c>
      <c r="O320" t="s">
        <v>67</v>
      </c>
      <c r="P320" s="10">
        <v>274742</v>
      </c>
      <c r="Q320" s="10">
        <v>274742</v>
      </c>
      <c r="R320" s="10">
        <v>5495</v>
      </c>
      <c r="S320" s="10">
        <v>280237</v>
      </c>
      <c r="T320" t="s">
        <v>59</v>
      </c>
      <c r="U320" t="s">
        <v>58</v>
      </c>
      <c r="V320">
        <v>72</v>
      </c>
      <c r="W320">
        <v>84</v>
      </c>
      <c r="X320">
        <v>78</v>
      </c>
      <c r="Y320" t="s">
        <v>254</v>
      </c>
      <c r="Z320" t="s">
        <v>59</v>
      </c>
      <c r="AA320">
        <v>100</v>
      </c>
      <c r="AB320">
        <v>0</v>
      </c>
      <c r="AC320">
        <v>151108.1</v>
      </c>
      <c r="AD320">
        <v>13737.1</v>
      </c>
      <c r="AE320">
        <v>0</v>
      </c>
      <c r="AF320">
        <v>109896.8</v>
      </c>
      <c r="AG320" t="s">
        <v>1003</v>
      </c>
    </row>
    <row r="321" spans="1:33" ht="15" x14ac:dyDescent="0.2">
      <c r="A321" t="s">
        <v>60</v>
      </c>
      <c r="B321" t="s">
        <v>60</v>
      </c>
      <c r="C321" t="s">
        <v>693</v>
      </c>
      <c r="D321" t="s">
        <v>694</v>
      </c>
      <c r="E321" t="s">
        <v>695</v>
      </c>
      <c r="F321" t="s">
        <v>52</v>
      </c>
      <c r="G321" t="s">
        <v>1005</v>
      </c>
      <c r="H321" t="s">
        <v>60</v>
      </c>
      <c r="J321" t="s">
        <v>1006</v>
      </c>
      <c r="K321">
        <v>0</v>
      </c>
      <c r="L321">
        <v>1</v>
      </c>
      <c r="M321">
        <v>0</v>
      </c>
      <c r="N321">
        <v>0</v>
      </c>
      <c r="O321" t="s">
        <v>56</v>
      </c>
      <c r="P321" s="10">
        <v>445327</v>
      </c>
      <c r="Q321" s="10">
        <v>445327</v>
      </c>
      <c r="R321" s="10">
        <v>8907</v>
      </c>
      <c r="S321" s="10">
        <v>454234</v>
      </c>
      <c r="T321" t="s">
        <v>59</v>
      </c>
      <c r="U321" t="s">
        <v>58</v>
      </c>
      <c r="V321">
        <v>80</v>
      </c>
      <c r="W321">
        <v>76</v>
      </c>
      <c r="X321">
        <v>78</v>
      </c>
      <c r="Y321" t="s">
        <v>254</v>
      </c>
      <c r="Z321" t="s">
        <v>59</v>
      </c>
      <c r="AA321">
        <v>100</v>
      </c>
      <c r="AB321">
        <v>0</v>
      </c>
      <c r="AC321">
        <v>0</v>
      </c>
      <c r="AD321">
        <v>445327</v>
      </c>
      <c r="AE321">
        <v>0</v>
      </c>
      <c r="AF321">
        <v>0</v>
      </c>
      <c r="AG321" t="s">
        <v>1005</v>
      </c>
    </row>
    <row r="322" spans="1:33" ht="15" x14ac:dyDescent="0.2">
      <c r="A322" t="s">
        <v>60</v>
      </c>
      <c r="B322" t="s">
        <v>60</v>
      </c>
      <c r="C322" t="s">
        <v>1007</v>
      </c>
      <c r="D322" t="s">
        <v>1008</v>
      </c>
      <c r="E322" t="s">
        <v>1009</v>
      </c>
      <c r="F322" t="s">
        <v>64</v>
      </c>
      <c r="G322" t="s">
        <v>1010</v>
      </c>
      <c r="H322" t="s">
        <v>60</v>
      </c>
      <c r="J322" t="s">
        <v>1011</v>
      </c>
      <c r="K322">
        <v>1</v>
      </c>
      <c r="L322">
        <v>0</v>
      </c>
      <c r="M322">
        <v>0</v>
      </c>
      <c r="N322">
        <v>0</v>
      </c>
      <c r="O322" t="s">
        <v>67</v>
      </c>
      <c r="P322" s="10">
        <v>41612</v>
      </c>
      <c r="Q322" s="10" t="e">
        <f>#N/A</f>
        <v>#N/A</v>
      </c>
      <c r="R322" s="10" t="e">
        <f>#N/A</f>
        <v>#N/A</v>
      </c>
      <c r="S322" s="10" t="e">
        <f>#N/A</f>
        <v>#N/A</v>
      </c>
      <c r="T322" t="s">
        <v>57</v>
      </c>
      <c r="U322" t="s">
        <v>58</v>
      </c>
      <c r="V322">
        <v>76</v>
      </c>
      <c r="W322">
        <v>80</v>
      </c>
      <c r="X322">
        <v>78</v>
      </c>
      <c r="Y322" t="s">
        <v>512</v>
      </c>
      <c r="Z322" t="s">
        <v>57</v>
      </c>
      <c r="AA322">
        <v>0</v>
      </c>
      <c r="AB322">
        <v>100</v>
      </c>
      <c r="AC322">
        <v>41612</v>
      </c>
      <c r="AD322">
        <v>0</v>
      </c>
      <c r="AE322">
        <v>0</v>
      </c>
      <c r="AF322">
        <v>0</v>
      </c>
      <c r="AG322" t="e">
        <f>#N/A</f>
        <v>#N/A</v>
      </c>
    </row>
    <row r="323" spans="1:33" ht="15" x14ac:dyDescent="0.2">
      <c r="A323" t="s">
        <v>60</v>
      </c>
      <c r="B323" t="s">
        <v>60</v>
      </c>
      <c r="C323" t="s">
        <v>228</v>
      </c>
      <c r="D323" t="s">
        <v>1012</v>
      </c>
      <c r="E323" t="s">
        <v>229</v>
      </c>
      <c r="F323" t="s">
        <v>64</v>
      </c>
      <c r="G323" t="s">
        <v>1013</v>
      </c>
      <c r="H323" t="s">
        <v>60</v>
      </c>
      <c r="J323" t="s">
        <v>1014</v>
      </c>
      <c r="K323">
        <v>0.8</v>
      </c>
      <c r="L323">
        <v>0</v>
      </c>
      <c r="M323">
        <v>0.1</v>
      </c>
      <c r="N323">
        <v>0.1</v>
      </c>
      <c r="O323" t="s">
        <v>67</v>
      </c>
      <c r="P323" s="10">
        <v>169775</v>
      </c>
      <c r="Q323" s="10" t="e">
        <f>#N/A</f>
        <v>#N/A</v>
      </c>
      <c r="R323" s="10" t="e">
        <f>#N/A</f>
        <v>#N/A</v>
      </c>
      <c r="S323" s="10" t="e">
        <f>#N/A</f>
        <v>#N/A</v>
      </c>
      <c r="T323" t="s">
        <v>57</v>
      </c>
      <c r="U323" t="s">
        <v>58</v>
      </c>
      <c r="V323">
        <v>84</v>
      </c>
      <c r="W323">
        <v>72</v>
      </c>
      <c r="X323">
        <v>78</v>
      </c>
      <c r="Y323" t="s">
        <v>512</v>
      </c>
      <c r="Z323" t="s">
        <v>57</v>
      </c>
      <c r="AA323">
        <v>0</v>
      </c>
      <c r="AB323">
        <v>100</v>
      </c>
      <c r="AC323">
        <v>135820</v>
      </c>
      <c r="AD323">
        <v>0</v>
      </c>
      <c r="AE323">
        <v>16977.5</v>
      </c>
      <c r="AF323">
        <v>16977.5</v>
      </c>
      <c r="AG323" t="e">
        <f>#N/A</f>
        <v>#N/A</v>
      </c>
    </row>
    <row r="324" spans="1:33" ht="15" x14ac:dyDescent="0.2">
      <c r="A324" t="s">
        <v>60</v>
      </c>
      <c r="B324" t="s">
        <v>60</v>
      </c>
      <c r="C324" t="s">
        <v>131</v>
      </c>
      <c r="D324" t="s">
        <v>414</v>
      </c>
      <c r="E324" t="s">
        <v>132</v>
      </c>
      <c r="F324" t="s">
        <v>64</v>
      </c>
      <c r="G324" t="s">
        <v>1015</v>
      </c>
      <c r="H324" t="s">
        <v>60</v>
      </c>
      <c r="J324" t="s">
        <v>1016</v>
      </c>
      <c r="K324">
        <v>0.4</v>
      </c>
      <c r="L324">
        <v>0.4</v>
      </c>
      <c r="M324">
        <v>0.2</v>
      </c>
      <c r="N324">
        <v>0</v>
      </c>
      <c r="O324" t="s">
        <v>107</v>
      </c>
      <c r="P324" s="10">
        <v>172120</v>
      </c>
      <c r="Q324" s="10" t="e">
        <f>#N/A</f>
        <v>#N/A</v>
      </c>
      <c r="R324" s="10" t="e">
        <f>#N/A</f>
        <v>#N/A</v>
      </c>
      <c r="S324" s="10" t="e">
        <f>#N/A</f>
        <v>#N/A</v>
      </c>
      <c r="T324" t="s">
        <v>57</v>
      </c>
      <c r="U324" t="s">
        <v>58</v>
      </c>
      <c r="V324">
        <v>80</v>
      </c>
      <c r="W324">
        <v>76</v>
      </c>
      <c r="X324">
        <v>78</v>
      </c>
      <c r="Y324" t="s">
        <v>512</v>
      </c>
      <c r="Z324" t="s">
        <v>57</v>
      </c>
      <c r="AA324">
        <v>0</v>
      </c>
      <c r="AB324">
        <v>100</v>
      </c>
      <c r="AC324">
        <v>68848</v>
      </c>
      <c r="AD324">
        <v>68848</v>
      </c>
      <c r="AE324">
        <v>34424</v>
      </c>
      <c r="AF324">
        <v>0</v>
      </c>
      <c r="AG324" t="e">
        <f>#N/A</f>
        <v>#N/A</v>
      </c>
    </row>
    <row r="325" spans="1:33" ht="15" x14ac:dyDescent="0.2">
      <c r="A325" t="s">
        <v>60</v>
      </c>
      <c r="B325" t="s">
        <v>60</v>
      </c>
      <c r="C325" t="s">
        <v>1017</v>
      </c>
      <c r="D325" t="s">
        <v>1018</v>
      </c>
      <c r="E325" t="s">
        <v>1019</v>
      </c>
      <c r="F325" t="s">
        <v>64</v>
      </c>
      <c r="G325" t="s">
        <v>1020</v>
      </c>
      <c r="H325" t="s">
        <v>60</v>
      </c>
      <c r="J325" t="s">
        <v>1021</v>
      </c>
      <c r="K325">
        <v>0.7</v>
      </c>
      <c r="L325">
        <v>0.05</v>
      </c>
      <c r="M325">
        <v>0.1</v>
      </c>
      <c r="N325">
        <v>0.15</v>
      </c>
      <c r="O325" t="s">
        <v>67</v>
      </c>
      <c r="P325" s="10">
        <v>480000</v>
      </c>
      <c r="Q325" s="10">
        <v>480000</v>
      </c>
      <c r="R325" s="10">
        <v>0</v>
      </c>
      <c r="S325" s="10">
        <v>480000</v>
      </c>
      <c r="T325" t="s">
        <v>59</v>
      </c>
      <c r="U325" t="s">
        <v>58</v>
      </c>
      <c r="V325">
        <v>80</v>
      </c>
      <c r="W325">
        <v>76</v>
      </c>
      <c r="X325">
        <v>78</v>
      </c>
      <c r="Y325" t="s">
        <v>254</v>
      </c>
      <c r="Z325" t="s">
        <v>59</v>
      </c>
      <c r="AA325">
        <v>100</v>
      </c>
      <c r="AB325">
        <v>0</v>
      </c>
      <c r="AC325">
        <v>336000</v>
      </c>
      <c r="AD325">
        <v>24000</v>
      </c>
      <c r="AE325">
        <v>48000</v>
      </c>
      <c r="AF325">
        <v>72000</v>
      </c>
      <c r="AG325" t="s">
        <v>1020</v>
      </c>
    </row>
    <row r="326" spans="1:33" ht="15" x14ac:dyDescent="0.2">
      <c r="A326" t="s">
        <v>60</v>
      </c>
      <c r="B326" t="s">
        <v>60</v>
      </c>
      <c r="C326" t="s">
        <v>173</v>
      </c>
      <c r="D326" t="s">
        <v>380</v>
      </c>
      <c r="E326" t="s">
        <v>175</v>
      </c>
      <c r="F326" t="s">
        <v>64</v>
      </c>
      <c r="G326" t="s">
        <v>1022</v>
      </c>
      <c r="H326" t="s">
        <v>60</v>
      </c>
      <c r="J326" t="s">
        <v>1023</v>
      </c>
      <c r="K326">
        <v>0</v>
      </c>
      <c r="L326">
        <v>0.5</v>
      </c>
      <c r="M326">
        <v>0.5</v>
      </c>
      <c r="N326">
        <v>0</v>
      </c>
      <c r="O326" t="s">
        <v>107</v>
      </c>
      <c r="P326" s="10">
        <v>199649</v>
      </c>
      <c r="Q326" s="10">
        <v>199649</v>
      </c>
      <c r="R326" s="10">
        <v>3992</v>
      </c>
      <c r="S326" s="10">
        <v>203641</v>
      </c>
      <c r="T326" t="s">
        <v>59</v>
      </c>
      <c r="U326" t="s">
        <v>58</v>
      </c>
      <c r="V326">
        <v>76</v>
      </c>
      <c r="W326">
        <v>80</v>
      </c>
      <c r="X326">
        <v>78</v>
      </c>
      <c r="Y326" t="s">
        <v>254</v>
      </c>
      <c r="Z326" t="s">
        <v>59</v>
      </c>
      <c r="AA326">
        <v>100</v>
      </c>
      <c r="AB326">
        <v>0</v>
      </c>
      <c r="AC326">
        <v>0</v>
      </c>
      <c r="AD326">
        <v>99824.5</v>
      </c>
      <c r="AE326">
        <v>99824.5</v>
      </c>
      <c r="AF326">
        <v>0</v>
      </c>
      <c r="AG326" t="s">
        <v>1022</v>
      </c>
    </row>
    <row r="327" spans="1:33" ht="15" x14ac:dyDescent="0.2">
      <c r="A327" t="s">
        <v>60</v>
      </c>
      <c r="B327" t="s">
        <v>60</v>
      </c>
      <c r="C327" t="s">
        <v>642</v>
      </c>
      <c r="D327" t="s">
        <v>643</v>
      </c>
      <c r="E327" t="s">
        <v>644</v>
      </c>
      <c r="F327" t="s">
        <v>64</v>
      </c>
      <c r="G327" t="s">
        <v>1024</v>
      </c>
      <c r="H327" t="s">
        <v>60</v>
      </c>
      <c r="J327" t="s">
        <v>1025</v>
      </c>
      <c r="K327">
        <v>1</v>
      </c>
      <c r="L327">
        <v>0</v>
      </c>
      <c r="M327">
        <v>0</v>
      </c>
      <c r="N327">
        <v>0</v>
      </c>
      <c r="O327" t="s">
        <v>67</v>
      </c>
      <c r="P327" s="10">
        <v>157700</v>
      </c>
      <c r="Q327" s="10">
        <v>157700</v>
      </c>
      <c r="R327" s="10">
        <v>3154</v>
      </c>
      <c r="S327" s="10">
        <v>160854</v>
      </c>
      <c r="T327" t="s">
        <v>59</v>
      </c>
      <c r="U327" t="s">
        <v>58</v>
      </c>
      <c r="V327">
        <v>76</v>
      </c>
      <c r="W327">
        <v>80</v>
      </c>
      <c r="X327">
        <v>78</v>
      </c>
      <c r="Y327" t="s">
        <v>254</v>
      </c>
      <c r="Z327" t="s">
        <v>59</v>
      </c>
      <c r="AA327">
        <v>100</v>
      </c>
      <c r="AB327">
        <v>0</v>
      </c>
      <c r="AC327">
        <v>157700</v>
      </c>
      <c r="AD327">
        <v>0</v>
      </c>
      <c r="AE327">
        <v>0</v>
      </c>
      <c r="AF327">
        <v>0</v>
      </c>
      <c r="AG327" t="s">
        <v>1024</v>
      </c>
    </row>
    <row r="328" spans="1:33" ht="15" x14ac:dyDescent="0.2">
      <c r="A328" t="s">
        <v>60</v>
      </c>
      <c r="B328" t="s">
        <v>60</v>
      </c>
      <c r="C328" t="s">
        <v>863</v>
      </c>
      <c r="D328" t="s">
        <v>864</v>
      </c>
      <c r="E328" t="s">
        <v>865</v>
      </c>
      <c r="F328" t="s">
        <v>64</v>
      </c>
      <c r="G328" t="s">
        <v>1026</v>
      </c>
      <c r="H328" t="s">
        <v>60</v>
      </c>
      <c r="J328" t="s">
        <v>1027</v>
      </c>
      <c r="K328">
        <v>0.7</v>
      </c>
      <c r="L328">
        <v>7.4999999999999997E-2</v>
      </c>
      <c r="M328">
        <v>0.15</v>
      </c>
      <c r="N328">
        <v>7.4999999999999997E-2</v>
      </c>
      <c r="O328" t="s">
        <v>67</v>
      </c>
      <c r="P328" s="10">
        <v>515500</v>
      </c>
      <c r="Q328" s="10">
        <v>515500</v>
      </c>
      <c r="R328" s="10">
        <v>0</v>
      </c>
      <c r="S328" s="10">
        <v>515500</v>
      </c>
      <c r="T328" t="s">
        <v>59</v>
      </c>
      <c r="U328" t="s">
        <v>58</v>
      </c>
      <c r="V328">
        <v>76</v>
      </c>
      <c r="W328">
        <v>80</v>
      </c>
      <c r="X328">
        <v>78</v>
      </c>
      <c r="Y328" t="s">
        <v>254</v>
      </c>
      <c r="Z328" t="s">
        <v>59</v>
      </c>
      <c r="AA328">
        <v>100</v>
      </c>
      <c r="AB328">
        <v>0</v>
      </c>
      <c r="AC328">
        <v>360850</v>
      </c>
      <c r="AD328">
        <v>38662.5</v>
      </c>
      <c r="AE328">
        <v>77325</v>
      </c>
      <c r="AF328">
        <v>38662.5</v>
      </c>
      <c r="AG328" t="s">
        <v>1026</v>
      </c>
    </row>
    <row r="329" spans="1:33" ht="15" x14ac:dyDescent="0.2">
      <c r="A329" t="s">
        <v>148</v>
      </c>
      <c r="B329" t="s">
        <v>148</v>
      </c>
      <c r="C329" t="s">
        <v>1028</v>
      </c>
      <c r="D329" t="s">
        <v>1029</v>
      </c>
      <c r="E329" t="s">
        <v>1030</v>
      </c>
      <c r="F329" t="s">
        <v>64</v>
      </c>
      <c r="G329" t="s">
        <v>1031</v>
      </c>
      <c r="H329" t="s">
        <v>148</v>
      </c>
      <c r="J329" t="s">
        <v>1032</v>
      </c>
      <c r="K329">
        <v>0.86</v>
      </c>
      <c r="L329">
        <v>0</v>
      </c>
      <c r="M329">
        <v>0.14000000000000001</v>
      </c>
      <c r="N329">
        <v>0</v>
      </c>
      <c r="O329" t="s">
        <v>67</v>
      </c>
      <c r="P329" s="10">
        <v>210531.78</v>
      </c>
      <c r="Q329" s="10">
        <v>215531</v>
      </c>
      <c r="R329" s="10">
        <v>4311</v>
      </c>
      <c r="S329" s="10">
        <v>219842</v>
      </c>
      <c r="T329" t="s">
        <v>59</v>
      </c>
      <c r="U329" t="s">
        <v>58</v>
      </c>
      <c r="V329">
        <v>76</v>
      </c>
      <c r="W329">
        <v>80</v>
      </c>
      <c r="X329">
        <v>78</v>
      </c>
      <c r="Y329" t="s">
        <v>254</v>
      </c>
      <c r="Z329" t="s">
        <v>59</v>
      </c>
      <c r="AA329">
        <v>100</v>
      </c>
      <c r="AB329">
        <v>0</v>
      </c>
      <c r="AC329">
        <v>181057.3308</v>
      </c>
      <c r="AD329">
        <v>0</v>
      </c>
      <c r="AE329">
        <v>29474.449199999999</v>
      </c>
      <c r="AF329">
        <v>0</v>
      </c>
      <c r="AG329" t="s">
        <v>1031</v>
      </c>
    </row>
    <row r="330" spans="1:33" ht="15" x14ac:dyDescent="0.2">
      <c r="A330" t="s">
        <v>148</v>
      </c>
      <c r="B330" t="s">
        <v>148</v>
      </c>
      <c r="C330" t="s">
        <v>282</v>
      </c>
      <c r="D330" t="s">
        <v>542</v>
      </c>
      <c r="E330" t="s">
        <v>283</v>
      </c>
      <c r="F330" t="s">
        <v>64</v>
      </c>
      <c r="G330" t="s">
        <v>1033</v>
      </c>
      <c r="H330" t="s">
        <v>148</v>
      </c>
      <c r="J330" t="s">
        <v>1034</v>
      </c>
      <c r="K330">
        <v>0</v>
      </c>
      <c r="L330">
        <v>0</v>
      </c>
      <c r="M330">
        <v>0</v>
      </c>
      <c r="N330">
        <v>1</v>
      </c>
      <c r="O330" t="s">
        <v>114</v>
      </c>
      <c r="P330" s="10">
        <v>140140</v>
      </c>
      <c r="Q330" s="10">
        <v>140140</v>
      </c>
      <c r="R330" s="10">
        <v>2802.8</v>
      </c>
      <c r="S330" s="10">
        <v>142942.79999999999</v>
      </c>
      <c r="T330" t="s">
        <v>59</v>
      </c>
      <c r="U330" t="s">
        <v>58</v>
      </c>
      <c r="V330">
        <v>76</v>
      </c>
      <c r="W330">
        <v>80</v>
      </c>
      <c r="X330">
        <v>78</v>
      </c>
      <c r="Y330" t="s">
        <v>254</v>
      </c>
      <c r="Z330" t="s">
        <v>59</v>
      </c>
      <c r="AA330">
        <v>100</v>
      </c>
      <c r="AB330">
        <v>0</v>
      </c>
      <c r="AC330">
        <v>0</v>
      </c>
      <c r="AD330">
        <v>0</v>
      </c>
      <c r="AE330">
        <v>0</v>
      </c>
      <c r="AF330">
        <v>140140</v>
      </c>
      <c r="AG330" t="s">
        <v>1033</v>
      </c>
    </row>
    <row r="331" spans="1:33" ht="15" x14ac:dyDescent="0.2">
      <c r="A331" t="s">
        <v>148</v>
      </c>
      <c r="B331" t="s">
        <v>148</v>
      </c>
      <c r="C331" t="s">
        <v>1035</v>
      </c>
      <c r="D331" t="s">
        <v>1036</v>
      </c>
      <c r="E331" t="s">
        <v>1037</v>
      </c>
      <c r="F331" t="s">
        <v>64</v>
      </c>
      <c r="G331" t="s">
        <v>1038</v>
      </c>
      <c r="H331" t="s">
        <v>148</v>
      </c>
      <c r="J331" t="s">
        <v>1039</v>
      </c>
      <c r="K331">
        <v>0.4</v>
      </c>
      <c r="L331">
        <v>0</v>
      </c>
      <c r="M331">
        <v>0.4</v>
      </c>
      <c r="N331">
        <v>0.2</v>
      </c>
      <c r="O331" t="s">
        <v>107</v>
      </c>
      <c r="P331" s="10">
        <v>66300</v>
      </c>
      <c r="Q331" s="10">
        <v>66300</v>
      </c>
      <c r="R331" s="10">
        <v>1326</v>
      </c>
      <c r="S331" s="10">
        <v>67626</v>
      </c>
      <c r="T331" t="s">
        <v>59</v>
      </c>
      <c r="U331" t="s">
        <v>58</v>
      </c>
      <c r="V331">
        <v>76</v>
      </c>
      <c r="W331">
        <v>80</v>
      </c>
      <c r="X331">
        <v>78</v>
      </c>
      <c r="Y331" t="s">
        <v>254</v>
      </c>
      <c r="Z331" t="s">
        <v>59</v>
      </c>
      <c r="AA331">
        <v>100</v>
      </c>
      <c r="AB331">
        <v>0</v>
      </c>
      <c r="AC331">
        <v>26520</v>
      </c>
      <c r="AD331">
        <v>0</v>
      </c>
      <c r="AE331">
        <v>26520</v>
      </c>
      <c r="AF331">
        <v>13260</v>
      </c>
      <c r="AG331" t="s">
        <v>1038</v>
      </c>
    </row>
    <row r="332" spans="1:33" ht="15" x14ac:dyDescent="0.2">
      <c r="A332" t="s">
        <v>148</v>
      </c>
      <c r="B332" t="s">
        <v>148</v>
      </c>
      <c r="C332" t="s">
        <v>184</v>
      </c>
      <c r="D332" t="s">
        <v>1040</v>
      </c>
      <c r="E332" t="s">
        <v>185</v>
      </c>
      <c r="F332" t="s">
        <v>64</v>
      </c>
      <c r="G332" t="s">
        <v>1041</v>
      </c>
      <c r="H332" t="s">
        <v>148</v>
      </c>
      <c r="J332" t="s">
        <v>1042</v>
      </c>
      <c r="K332">
        <v>0</v>
      </c>
      <c r="L332">
        <v>0.25</v>
      </c>
      <c r="M332">
        <v>0.55000000000000004</v>
      </c>
      <c r="N332">
        <v>0.2</v>
      </c>
      <c r="O332" t="s">
        <v>120</v>
      </c>
      <c r="P332" s="10">
        <v>331409.96000000002</v>
      </c>
      <c r="Q332" s="10">
        <v>331409.96000000002</v>
      </c>
      <c r="R332" s="10">
        <v>6628.2</v>
      </c>
      <c r="S332" s="10">
        <v>338038.16000000003</v>
      </c>
      <c r="T332" t="s">
        <v>59</v>
      </c>
      <c r="U332" t="s">
        <v>58</v>
      </c>
      <c r="V332">
        <v>76</v>
      </c>
      <c r="W332">
        <v>80</v>
      </c>
      <c r="X332">
        <v>78</v>
      </c>
      <c r="Y332" t="s">
        <v>254</v>
      </c>
      <c r="Z332" t="s">
        <v>59</v>
      </c>
      <c r="AA332">
        <v>100</v>
      </c>
      <c r="AB332">
        <v>0</v>
      </c>
      <c r="AC332">
        <v>0</v>
      </c>
      <c r="AD332">
        <v>82852.490000000005</v>
      </c>
      <c r="AE332">
        <v>182275.478</v>
      </c>
      <c r="AF332">
        <v>66281.991999999998</v>
      </c>
      <c r="AG332" t="s">
        <v>1041</v>
      </c>
    </row>
    <row r="333" spans="1:33" ht="15" x14ac:dyDescent="0.2">
      <c r="A333" t="s">
        <v>148</v>
      </c>
      <c r="B333" t="s">
        <v>148</v>
      </c>
      <c r="C333" t="s">
        <v>1043</v>
      </c>
      <c r="D333" t="s">
        <v>1044</v>
      </c>
      <c r="E333" t="s">
        <v>1045</v>
      </c>
      <c r="F333" t="s">
        <v>52</v>
      </c>
      <c r="G333" t="s">
        <v>1046</v>
      </c>
      <c r="H333" t="s">
        <v>148</v>
      </c>
      <c r="J333" t="s">
        <v>1047</v>
      </c>
      <c r="K333">
        <v>0</v>
      </c>
      <c r="L333">
        <v>1</v>
      </c>
      <c r="M333">
        <v>0</v>
      </c>
      <c r="N333">
        <v>0</v>
      </c>
      <c r="O333" t="s">
        <v>56</v>
      </c>
      <c r="P333" s="10">
        <v>343221</v>
      </c>
      <c r="Q333" s="10">
        <v>343221</v>
      </c>
      <c r="R333" s="10">
        <v>10297</v>
      </c>
      <c r="S333" s="10">
        <v>353518</v>
      </c>
      <c r="T333" t="s">
        <v>59</v>
      </c>
      <c r="U333" t="s">
        <v>58</v>
      </c>
      <c r="V333">
        <v>80</v>
      </c>
      <c r="W333">
        <v>76</v>
      </c>
      <c r="X333">
        <v>78</v>
      </c>
      <c r="Y333" t="s">
        <v>254</v>
      </c>
      <c r="Z333" t="s">
        <v>59</v>
      </c>
      <c r="AA333">
        <v>100</v>
      </c>
      <c r="AB333">
        <v>0</v>
      </c>
      <c r="AC333">
        <v>0</v>
      </c>
      <c r="AD333">
        <v>343221</v>
      </c>
      <c r="AE333">
        <v>0</v>
      </c>
      <c r="AF333">
        <v>0</v>
      </c>
      <c r="AG333" t="s">
        <v>1046</v>
      </c>
    </row>
    <row r="334" spans="1:33" ht="15" x14ac:dyDescent="0.2">
      <c r="A334" t="s">
        <v>148</v>
      </c>
      <c r="B334" t="s">
        <v>148</v>
      </c>
      <c r="C334" t="s">
        <v>286</v>
      </c>
      <c r="D334" t="s">
        <v>347</v>
      </c>
      <c r="E334" t="s">
        <v>287</v>
      </c>
      <c r="F334" t="s">
        <v>64</v>
      </c>
      <c r="G334" t="s">
        <v>1048</v>
      </c>
      <c r="H334" t="s">
        <v>148</v>
      </c>
      <c r="J334" t="s">
        <v>1049</v>
      </c>
      <c r="K334">
        <v>0.3</v>
      </c>
      <c r="L334">
        <v>0</v>
      </c>
      <c r="M334">
        <v>0.1</v>
      </c>
      <c r="N334">
        <v>0.6</v>
      </c>
      <c r="O334" t="s">
        <v>114</v>
      </c>
      <c r="P334" s="10">
        <v>543871.80000000005</v>
      </c>
      <c r="Q334" s="10">
        <v>543871.80000000005</v>
      </c>
      <c r="R334" s="10">
        <v>10877.44</v>
      </c>
      <c r="S334" s="10">
        <v>554749.24</v>
      </c>
      <c r="T334" t="s">
        <v>59</v>
      </c>
      <c r="U334" t="s">
        <v>58</v>
      </c>
      <c r="V334">
        <v>80</v>
      </c>
      <c r="W334">
        <v>76</v>
      </c>
      <c r="X334">
        <v>78</v>
      </c>
      <c r="Y334" t="s">
        <v>254</v>
      </c>
      <c r="Z334" t="s">
        <v>59</v>
      </c>
      <c r="AA334">
        <v>100</v>
      </c>
      <c r="AB334">
        <v>0</v>
      </c>
      <c r="AC334">
        <v>163161.54</v>
      </c>
      <c r="AD334">
        <v>0</v>
      </c>
      <c r="AE334">
        <v>54387.18</v>
      </c>
      <c r="AF334">
        <v>326323.08</v>
      </c>
      <c r="AG334" t="s">
        <v>1048</v>
      </c>
    </row>
    <row r="335" spans="1:33" ht="15" x14ac:dyDescent="0.2">
      <c r="A335" t="s">
        <v>148</v>
      </c>
      <c r="B335" t="s">
        <v>148</v>
      </c>
      <c r="C335" t="s">
        <v>342</v>
      </c>
      <c r="D335" t="s">
        <v>343</v>
      </c>
      <c r="E335" t="s">
        <v>344</v>
      </c>
      <c r="F335" t="s">
        <v>64</v>
      </c>
      <c r="G335" t="s">
        <v>1050</v>
      </c>
      <c r="H335" t="s">
        <v>148</v>
      </c>
      <c r="J335" t="s">
        <v>1051</v>
      </c>
      <c r="K335">
        <v>0.6</v>
      </c>
      <c r="L335">
        <v>0</v>
      </c>
      <c r="M335">
        <v>0</v>
      </c>
      <c r="N335">
        <v>0.4</v>
      </c>
      <c r="O335" t="s">
        <v>67</v>
      </c>
      <c r="P335" s="10">
        <v>163722</v>
      </c>
      <c r="Q335" s="10">
        <v>163722</v>
      </c>
      <c r="R335" s="10">
        <v>3341</v>
      </c>
      <c r="S335" s="10">
        <v>167063</v>
      </c>
      <c r="T335" t="s">
        <v>57</v>
      </c>
      <c r="U335" t="s">
        <v>58</v>
      </c>
      <c r="V335">
        <v>84</v>
      </c>
      <c r="W335">
        <v>72</v>
      </c>
      <c r="X335">
        <v>78</v>
      </c>
      <c r="Y335" t="s">
        <v>512</v>
      </c>
      <c r="Z335" t="s">
        <v>57</v>
      </c>
      <c r="AA335">
        <v>0</v>
      </c>
      <c r="AB335">
        <v>100</v>
      </c>
      <c r="AC335">
        <v>98233.2</v>
      </c>
      <c r="AD335">
        <v>0</v>
      </c>
      <c r="AE335">
        <v>0</v>
      </c>
      <c r="AF335">
        <v>65488.800000000003</v>
      </c>
      <c r="AG335" t="s">
        <v>1050</v>
      </c>
    </row>
    <row r="336" spans="1:33" ht="15" x14ac:dyDescent="0.2">
      <c r="A336" t="s">
        <v>74</v>
      </c>
      <c r="B336" t="s">
        <v>139</v>
      </c>
      <c r="C336" t="s">
        <v>140</v>
      </c>
      <c r="D336" t="s">
        <v>454</v>
      </c>
      <c r="E336" t="s">
        <v>141</v>
      </c>
      <c r="F336" t="s">
        <v>52</v>
      </c>
      <c r="G336" t="s">
        <v>1052</v>
      </c>
      <c r="H336" t="s">
        <v>74</v>
      </c>
      <c r="J336" t="s">
        <v>1053</v>
      </c>
      <c r="K336">
        <v>0.09</v>
      </c>
      <c r="L336">
        <v>0.76</v>
      </c>
      <c r="M336">
        <v>0.15</v>
      </c>
      <c r="N336">
        <v>0</v>
      </c>
      <c r="O336" t="s">
        <v>56</v>
      </c>
      <c r="P336" s="10">
        <v>570637</v>
      </c>
      <c r="Q336" s="10">
        <v>570637</v>
      </c>
      <c r="R336" s="10">
        <v>11412.74</v>
      </c>
      <c r="S336" s="10">
        <v>582049.74</v>
      </c>
      <c r="T336" t="s">
        <v>59</v>
      </c>
      <c r="U336" t="s">
        <v>58</v>
      </c>
      <c r="V336">
        <v>75</v>
      </c>
      <c r="W336">
        <v>80</v>
      </c>
      <c r="X336">
        <v>77.5</v>
      </c>
      <c r="Y336" t="s">
        <v>254</v>
      </c>
      <c r="Z336" t="s">
        <v>59</v>
      </c>
      <c r="AA336">
        <v>100</v>
      </c>
      <c r="AB336">
        <v>0</v>
      </c>
      <c r="AC336">
        <v>51357.33</v>
      </c>
      <c r="AD336">
        <v>433684.12</v>
      </c>
      <c r="AE336">
        <v>85595.55</v>
      </c>
      <c r="AF336">
        <v>0</v>
      </c>
      <c r="AG336" t="s">
        <v>1052</v>
      </c>
    </row>
    <row r="337" spans="1:33" ht="15" x14ac:dyDescent="0.2">
      <c r="A337" t="s">
        <v>74</v>
      </c>
      <c r="B337" t="s">
        <v>75</v>
      </c>
      <c r="C337" t="s">
        <v>80</v>
      </c>
      <c r="D337" t="s">
        <v>371</v>
      </c>
      <c r="E337" t="s">
        <v>81</v>
      </c>
      <c r="F337" t="s">
        <v>52</v>
      </c>
      <c r="G337" t="s">
        <v>1054</v>
      </c>
      <c r="H337" t="s">
        <v>74</v>
      </c>
      <c r="J337" t="s">
        <v>1055</v>
      </c>
      <c r="K337">
        <v>0</v>
      </c>
      <c r="L337">
        <v>0.9</v>
      </c>
      <c r="M337">
        <v>0.1</v>
      </c>
      <c r="N337">
        <v>0</v>
      </c>
      <c r="O337" t="s">
        <v>56</v>
      </c>
      <c r="P337" s="10">
        <v>998668</v>
      </c>
      <c r="Q337" s="10">
        <v>998668</v>
      </c>
      <c r="R337" s="10">
        <v>19973</v>
      </c>
      <c r="S337" s="10">
        <v>1018641</v>
      </c>
      <c r="T337" t="s">
        <v>59</v>
      </c>
      <c r="U337" t="s">
        <v>58</v>
      </c>
      <c r="V337">
        <v>75</v>
      </c>
      <c r="W337">
        <v>80</v>
      </c>
      <c r="X337">
        <v>77.5</v>
      </c>
      <c r="Y337" t="s">
        <v>254</v>
      </c>
      <c r="Z337" t="s">
        <v>59</v>
      </c>
      <c r="AA337">
        <v>51</v>
      </c>
      <c r="AB337">
        <v>49</v>
      </c>
      <c r="AC337">
        <v>0</v>
      </c>
      <c r="AD337">
        <v>898801.2</v>
      </c>
      <c r="AE337">
        <v>99866.8</v>
      </c>
      <c r="AF337">
        <v>0</v>
      </c>
      <c r="AG337" t="s">
        <v>1054</v>
      </c>
    </row>
    <row r="338" spans="1:33" ht="15" x14ac:dyDescent="0.2">
      <c r="A338" t="s">
        <v>74</v>
      </c>
      <c r="B338" t="s">
        <v>85</v>
      </c>
      <c r="C338" t="s">
        <v>408</v>
      </c>
      <c r="D338" t="s">
        <v>409</v>
      </c>
      <c r="E338" t="s">
        <v>410</v>
      </c>
      <c r="F338" t="s">
        <v>52</v>
      </c>
      <c r="G338" t="s">
        <v>1056</v>
      </c>
      <c r="H338" t="s">
        <v>74</v>
      </c>
      <c r="J338" t="s">
        <v>1057</v>
      </c>
      <c r="L338">
        <v>1</v>
      </c>
      <c r="O338" t="s">
        <v>56</v>
      </c>
      <c r="P338" s="10">
        <v>75649</v>
      </c>
      <c r="Q338" s="10">
        <v>77162</v>
      </c>
      <c r="R338" s="10">
        <v>1513</v>
      </c>
      <c r="S338" s="10">
        <v>78675</v>
      </c>
      <c r="T338" t="s">
        <v>59</v>
      </c>
      <c r="U338" t="s">
        <v>58</v>
      </c>
      <c r="V338">
        <v>75</v>
      </c>
      <c r="W338">
        <v>80</v>
      </c>
      <c r="X338">
        <v>77.5</v>
      </c>
      <c r="Y338" t="s">
        <v>254</v>
      </c>
      <c r="Z338" t="s">
        <v>59</v>
      </c>
      <c r="AA338">
        <v>100</v>
      </c>
      <c r="AB338">
        <v>0</v>
      </c>
      <c r="AD338">
        <v>75649</v>
      </c>
      <c r="AG338" t="s">
        <v>1056</v>
      </c>
    </row>
    <row r="339" spans="1:33" ht="15" x14ac:dyDescent="0.2">
      <c r="A339" t="s">
        <v>148</v>
      </c>
      <c r="B339" t="s">
        <v>148</v>
      </c>
      <c r="C339" t="s">
        <v>213</v>
      </c>
      <c r="D339" t="s">
        <v>882</v>
      </c>
      <c r="E339" t="s">
        <v>214</v>
      </c>
      <c r="F339" t="s">
        <v>52</v>
      </c>
      <c r="G339" t="s">
        <v>1058</v>
      </c>
      <c r="H339" t="s">
        <v>148</v>
      </c>
      <c r="J339" t="s">
        <v>1059</v>
      </c>
      <c r="K339">
        <v>0.1</v>
      </c>
      <c r="L339">
        <v>0.4</v>
      </c>
      <c r="M339">
        <v>0.4</v>
      </c>
      <c r="N339">
        <v>0.1</v>
      </c>
      <c r="O339" t="s">
        <v>56</v>
      </c>
      <c r="P339" s="10">
        <v>808772</v>
      </c>
      <c r="Q339" s="10">
        <v>808772</v>
      </c>
      <c r="R339" s="10">
        <v>16175.44</v>
      </c>
      <c r="S339" s="10">
        <v>824947.44</v>
      </c>
      <c r="T339" t="s">
        <v>59</v>
      </c>
      <c r="U339" t="s">
        <v>58</v>
      </c>
      <c r="V339">
        <v>75</v>
      </c>
      <c r="W339">
        <v>80</v>
      </c>
      <c r="X339">
        <v>77.5</v>
      </c>
      <c r="Y339" t="s">
        <v>254</v>
      </c>
      <c r="Z339" t="s">
        <v>59</v>
      </c>
      <c r="AA339">
        <v>100</v>
      </c>
      <c r="AB339">
        <v>0</v>
      </c>
      <c r="AC339">
        <v>80877.2</v>
      </c>
      <c r="AD339">
        <v>323508.8</v>
      </c>
      <c r="AE339">
        <v>323508.8</v>
      </c>
      <c r="AF339">
        <v>80877.2</v>
      </c>
      <c r="AG339" t="s">
        <v>1058</v>
      </c>
    </row>
    <row r="340" spans="1:33" ht="15" x14ac:dyDescent="0.2">
      <c r="A340" t="s">
        <v>74</v>
      </c>
      <c r="B340" t="s">
        <v>139</v>
      </c>
      <c r="C340" t="s">
        <v>232</v>
      </c>
      <c r="D340" t="s">
        <v>921</v>
      </c>
      <c r="E340" t="s">
        <v>233</v>
      </c>
      <c r="F340" t="s">
        <v>64</v>
      </c>
      <c r="G340" t="s">
        <v>1060</v>
      </c>
      <c r="H340" t="s">
        <v>74</v>
      </c>
      <c r="J340" t="s">
        <v>1061</v>
      </c>
      <c r="K340">
        <v>0.7</v>
      </c>
      <c r="L340">
        <v>0.05</v>
      </c>
      <c r="M340">
        <v>0.1</v>
      </c>
      <c r="N340">
        <v>0.15</v>
      </c>
      <c r="O340" t="s">
        <v>67</v>
      </c>
      <c r="P340" s="10">
        <v>13339</v>
      </c>
      <c r="Q340" s="10">
        <v>13339</v>
      </c>
      <c r="R340" s="10">
        <v>268</v>
      </c>
      <c r="S340" s="10">
        <v>13607</v>
      </c>
      <c r="T340" t="s">
        <v>59</v>
      </c>
      <c r="U340" t="s">
        <v>58</v>
      </c>
      <c r="V340">
        <v>68</v>
      </c>
      <c r="W340">
        <v>85</v>
      </c>
      <c r="X340">
        <v>76.5</v>
      </c>
      <c r="Y340" t="s">
        <v>254</v>
      </c>
      <c r="Z340" t="s">
        <v>59</v>
      </c>
      <c r="AA340">
        <v>100</v>
      </c>
      <c r="AB340">
        <v>0</v>
      </c>
      <c r="AC340">
        <v>9337.2999999999993</v>
      </c>
      <c r="AD340">
        <v>666.95</v>
      </c>
      <c r="AE340">
        <v>1333.9</v>
      </c>
      <c r="AF340">
        <v>2000.85</v>
      </c>
      <c r="AG340" t="s">
        <v>1060</v>
      </c>
    </row>
    <row r="341" spans="1:33" ht="15" x14ac:dyDescent="0.2">
      <c r="A341" t="s">
        <v>74</v>
      </c>
      <c r="B341" t="s">
        <v>102</v>
      </c>
      <c r="C341" t="s">
        <v>714</v>
      </c>
      <c r="D341" t="s">
        <v>715</v>
      </c>
      <c r="E341" t="s">
        <v>716</v>
      </c>
      <c r="F341" t="s">
        <v>52</v>
      </c>
      <c r="G341" t="s">
        <v>1062</v>
      </c>
      <c r="H341" t="s">
        <v>74</v>
      </c>
      <c r="J341" t="s">
        <v>1063</v>
      </c>
      <c r="K341">
        <v>0</v>
      </c>
      <c r="L341">
        <v>1</v>
      </c>
      <c r="M341">
        <v>0</v>
      </c>
      <c r="N341">
        <v>0</v>
      </c>
      <c r="O341" t="s">
        <v>56</v>
      </c>
      <c r="P341" s="10">
        <v>40872</v>
      </c>
      <c r="Q341" s="10" t="e">
        <f>#N/A</f>
        <v>#N/A</v>
      </c>
      <c r="R341" s="10" t="e">
        <f>#N/A</f>
        <v>#N/A</v>
      </c>
      <c r="S341" s="10" t="e">
        <f>#N/A</f>
        <v>#N/A</v>
      </c>
      <c r="T341" t="s">
        <v>57</v>
      </c>
      <c r="U341" t="s">
        <v>58</v>
      </c>
      <c r="V341">
        <v>85</v>
      </c>
      <c r="W341">
        <v>68</v>
      </c>
      <c r="X341">
        <v>76.5</v>
      </c>
      <c r="Y341" t="s">
        <v>512</v>
      </c>
      <c r="Z341" t="s">
        <v>57</v>
      </c>
      <c r="AA341">
        <v>0</v>
      </c>
      <c r="AB341">
        <v>100</v>
      </c>
      <c r="AC341">
        <v>0</v>
      </c>
      <c r="AD341">
        <v>40872</v>
      </c>
      <c r="AE341">
        <v>0</v>
      </c>
      <c r="AF341">
        <v>0</v>
      </c>
      <c r="AG341" t="e">
        <f>#N/A</f>
        <v>#N/A</v>
      </c>
    </row>
    <row r="342" spans="1:33" ht="15" x14ac:dyDescent="0.2">
      <c r="A342" t="s">
        <v>74</v>
      </c>
      <c r="B342" t="s">
        <v>75</v>
      </c>
      <c r="C342" t="s">
        <v>76</v>
      </c>
      <c r="D342" t="s">
        <v>1064</v>
      </c>
      <c r="E342" t="s">
        <v>77</v>
      </c>
      <c r="F342" t="s">
        <v>52</v>
      </c>
      <c r="G342" t="s">
        <v>1065</v>
      </c>
      <c r="H342" t="s">
        <v>74</v>
      </c>
      <c r="J342" t="s">
        <v>1066</v>
      </c>
      <c r="K342">
        <v>0.1</v>
      </c>
      <c r="L342">
        <v>0.35</v>
      </c>
      <c r="M342">
        <v>0.2</v>
      </c>
      <c r="N342">
        <v>0.35</v>
      </c>
      <c r="O342" t="s">
        <v>107</v>
      </c>
      <c r="P342" s="10">
        <v>554365</v>
      </c>
      <c r="Q342" s="10" t="e">
        <f>#N/A</f>
        <v>#N/A</v>
      </c>
      <c r="R342" s="10" t="e">
        <f>#N/A</f>
        <v>#N/A</v>
      </c>
      <c r="S342" s="10" t="e">
        <f>#N/A</f>
        <v>#N/A</v>
      </c>
      <c r="T342" t="s">
        <v>57</v>
      </c>
      <c r="U342" t="s">
        <v>58</v>
      </c>
      <c r="V342">
        <v>85</v>
      </c>
      <c r="W342">
        <v>68</v>
      </c>
      <c r="X342">
        <v>76.5</v>
      </c>
      <c r="Y342" t="s">
        <v>512</v>
      </c>
      <c r="Z342" t="s">
        <v>57</v>
      </c>
      <c r="AA342">
        <v>0</v>
      </c>
      <c r="AB342">
        <v>100</v>
      </c>
      <c r="AC342">
        <v>55436.5</v>
      </c>
      <c r="AD342">
        <v>194027.75</v>
      </c>
      <c r="AE342">
        <v>110873</v>
      </c>
      <c r="AF342">
        <v>194027.75</v>
      </c>
      <c r="AG342" t="e">
        <f>#N/A</f>
        <v>#N/A</v>
      </c>
    </row>
    <row r="343" spans="1:33" ht="15" x14ac:dyDescent="0.2">
      <c r="A343" t="s">
        <v>74</v>
      </c>
      <c r="B343" t="s">
        <v>75</v>
      </c>
      <c r="C343" t="s">
        <v>80</v>
      </c>
      <c r="D343" t="s">
        <v>371</v>
      </c>
      <c r="E343" t="s">
        <v>81</v>
      </c>
      <c r="F343" t="s">
        <v>52</v>
      </c>
      <c r="G343" t="s">
        <v>1067</v>
      </c>
      <c r="H343" t="s">
        <v>74</v>
      </c>
      <c r="J343" t="s">
        <v>1068</v>
      </c>
      <c r="K343">
        <v>0</v>
      </c>
      <c r="L343">
        <v>1</v>
      </c>
      <c r="M343">
        <v>0</v>
      </c>
      <c r="N343">
        <v>0</v>
      </c>
      <c r="O343" t="s">
        <v>56</v>
      </c>
      <c r="P343" s="10">
        <v>1363023</v>
      </c>
      <c r="Q343" s="10">
        <v>1363023</v>
      </c>
      <c r="R343" s="10">
        <v>27260</v>
      </c>
      <c r="S343" s="10">
        <v>1390283</v>
      </c>
      <c r="T343" t="s">
        <v>59</v>
      </c>
      <c r="U343" t="s">
        <v>58</v>
      </c>
      <c r="V343">
        <v>85</v>
      </c>
      <c r="W343">
        <v>68</v>
      </c>
      <c r="X343">
        <v>76.5</v>
      </c>
      <c r="Y343" t="s">
        <v>254</v>
      </c>
      <c r="Z343" t="s">
        <v>59</v>
      </c>
      <c r="AA343">
        <v>100</v>
      </c>
      <c r="AB343">
        <v>0</v>
      </c>
      <c r="AC343">
        <v>0</v>
      </c>
      <c r="AD343">
        <v>1363023</v>
      </c>
      <c r="AE343">
        <v>0</v>
      </c>
      <c r="AF343">
        <v>0</v>
      </c>
      <c r="AG343" t="s">
        <v>1067</v>
      </c>
    </row>
    <row r="344" spans="1:33" ht="15" x14ac:dyDescent="0.2">
      <c r="A344" t="s">
        <v>74</v>
      </c>
      <c r="B344" t="s">
        <v>139</v>
      </c>
      <c r="C344" t="s">
        <v>465</v>
      </c>
      <c r="D344" t="s">
        <v>466</v>
      </c>
      <c r="E344" t="s">
        <v>467</v>
      </c>
      <c r="F344" t="s">
        <v>64</v>
      </c>
      <c r="G344" t="s">
        <v>1069</v>
      </c>
      <c r="H344" t="s">
        <v>74</v>
      </c>
      <c r="J344" t="s">
        <v>1061</v>
      </c>
      <c r="K344">
        <v>0.7</v>
      </c>
      <c r="L344">
        <v>0.05</v>
      </c>
      <c r="M344">
        <v>0.1</v>
      </c>
      <c r="N344">
        <v>0.15</v>
      </c>
      <c r="O344" t="s">
        <v>67</v>
      </c>
      <c r="P344" s="10">
        <v>41136.57</v>
      </c>
      <c r="Q344" s="10">
        <v>41137</v>
      </c>
      <c r="R344" s="10">
        <v>822</v>
      </c>
      <c r="S344" s="10">
        <v>41959</v>
      </c>
      <c r="T344" t="s">
        <v>59</v>
      </c>
      <c r="U344" t="s">
        <v>58</v>
      </c>
      <c r="V344">
        <v>68</v>
      </c>
      <c r="W344">
        <v>85</v>
      </c>
      <c r="X344">
        <v>76.5</v>
      </c>
      <c r="Y344" t="s">
        <v>254</v>
      </c>
      <c r="Z344" t="s">
        <v>59</v>
      </c>
      <c r="AA344">
        <v>100</v>
      </c>
      <c r="AB344">
        <v>0</v>
      </c>
      <c r="AC344">
        <v>28795.598999999998</v>
      </c>
      <c r="AD344">
        <v>2056.8285000000001</v>
      </c>
      <c r="AE344">
        <v>4113.6570000000002</v>
      </c>
      <c r="AF344">
        <v>6170.4854999999998</v>
      </c>
      <c r="AG344" t="s">
        <v>1069</v>
      </c>
    </row>
    <row r="345" spans="1:33" ht="15" x14ac:dyDescent="0.2">
      <c r="A345" t="s">
        <v>74</v>
      </c>
      <c r="B345" t="s">
        <v>75</v>
      </c>
      <c r="C345" t="s">
        <v>1070</v>
      </c>
      <c r="D345" t="s">
        <v>1071</v>
      </c>
      <c r="E345" t="s">
        <v>1072</v>
      </c>
      <c r="F345" t="s">
        <v>52</v>
      </c>
      <c r="G345" t="s">
        <v>1073</v>
      </c>
      <c r="H345" t="s">
        <v>74</v>
      </c>
      <c r="J345" t="s">
        <v>1074</v>
      </c>
      <c r="K345">
        <v>0</v>
      </c>
      <c r="L345">
        <v>0.75</v>
      </c>
      <c r="M345">
        <v>0.1</v>
      </c>
      <c r="N345">
        <v>0.15</v>
      </c>
      <c r="O345" t="s">
        <v>56</v>
      </c>
      <c r="P345" s="10">
        <v>500000</v>
      </c>
      <c r="Q345" s="10" t="e">
        <f>#N/A</f>
        <v>#N/A</v>
      </c>
      <c r="R345" s="10" t="e">
        <f>#N/A</f>
        <v>#N/A</v>
      </c>
      <c r="S345" s="10" t="e">
        <f>#N/A</f>
        <v>#N/A</v>
      </c>
      <c r="T345" t="s">
        <v>57</v>
      </c>
      <c r="U345" t="s">
        <v>58</v>
      </c>
      <c r="V345">
        <v>85</v>
      </c>
      <c r="W345">
        <v>68</v>
      </c>
      <c r="X345">
        <v>76.5</v>
      </c>
      <c r="Y345" t="s">
        <v>512</v>
      </c>
      <c r="Z345" t="s">
        <v>57</v>
      </c>
      <c r="AA345">
        <v>0</v>
      </c>
      <c r="AB345">
        <v>100</v>
      </c>
      <c r="AC345">
        <v>0</v>
      </c>
      <c r="AD345">
        <v>375000</v>
      </c>
      <c r="AE345">
        <v>50000</v>
      </c>
      <c r="AF345">
        <v>75000</v>
      </c>
      <c r="AG345" t="e">
        <f>#N/A</f>
        <v>#N/A</v>
      </c>
    </row>
    <row r="346" spans="1:33" ht="15" x14ac:dyDescent="0.2">
      <c r="A346" t="s">
        <v>74</v>
      </c>
      <c r="B346" t="s">
        <v>102</v>
      </c>
      <c r="C346" t="s">
        <v>924</v>
      </c>
      <c r="D346" t="s">
        <v>925</v>
      </c>
      <c r="E346" t="s">
        <v>926</v>
      </c>
      <c r="F346" t="s">
        <v>64</v>
      </c>
      <c r="G346" t="s">
        <v>1075</v>
      </c>
      <c r="H346" t="s">
        <v>74</v>
      </c>
      <c r="J346" t="s">
        <v>1076</v>
      </c>
      <c r="K346">
        <v>0.2</v>
      </c>
      <c r="L346">
        <v>0</v>
      </c>
      <c r="M346">
        <v>0.1</v>
      </c>
      <c r="N346">
        <v>0.7</v>
      </c>
      <c r="O346" t="s">
        <v>114</v>
      </c>
      <c r="P346" s="10">
        <v>558303</v>
      </c>
      <c r="Q346" s="10">
        <v>558303</v>
      </c>
      <c r="R346" s="10">
        <v>11166</v>
      </c>
      <c r="S346" s="10">
        <v>569469</v>
      </c>
      <c r="T346" t="s">
        <v>59</v>
      </c>
      <c r="U346" t="s">
        <v>58</v>
      </c>
      <c r="V346">
        <v>80</v>
      </c>
      <c r="W346">
        <v>72</v>
      </c>
      <c r="X346">
        <v>76</v>
      </c>
      <c r="Y346" t="s">
        <v>254</v>
      </c>
      <c r="Z346" t="s">
        <v>59</v>
      </c>
      <c r="AA346">
        <v>100</v>
      </c>
      <c r="AB346">
        <v>0</v>
      </c>
      <c r="AC346">
        <v>111660.6</v>
      </c>
      <c r="AD346">
        <v>0</v>
      </c>
      <c r="AE346">
        <v>55830.3</v>
      </c>
      <c r="AF346">
        <v>390812.1</v>
      </c>
      <c r="AG346" t="e">
        <f>#N/A</f>
        <v>#N/A</v>
      </c>
    </row>
    <row r="347" spans="1:33" ht="15" x14ac:dyDescent="0.2">
      <c r="A347" t="s">
        <v>74</v>
      </c>
      <c r="B347" t="s">
        <v>75</v>
      </c>
      <c r="C347" t="s">
        <v>388</v>
      </c>
      <c r="D347" t="s">
        <v>389</v>
      </c>
      <c r="E347" t="s">
        <v>390</v>
      </c>
      <c r="F347" t="s">
        <v>64</v>
      </c>
      <c r="G347" t="s">
        <v>1077</v>
      </c>
      <c r="H347" t="s">
        <v>74</v>
      </c>
      <c r="J347" t="s">
        <v>1078</v>
      </c>
      <c r="K347">
        <v>0.1</v>
      </c>
      <c r="L347">
        <v>0.4</v>
      </c>
      <c r="M347">
        <v>0.4</v>
      </c>
      <c r="N347">
        <v>0.1</v>
      </c>
      <c r="O347" t="s">
        <v>107</v>
      </c>
      <c r="P347" s="10">
        <v>497243</v>
      </c>
      <c r="Q347" s="10">
        <v>497243</v>
      </c>
      <c r="R347" s="10">
        <v>9944</v>
      </c>
      <c r="S347" s="10">
        <v>507187</v>
      </c>
      <c r="T347" t="s">
        <v>59</v>
      </c>
      <c r="U347" t="s">
        <v>58</v>
      </c>
      <c r="V347">
        <v>80</v>
      </c>
      <c r="W347">
        <v>72</v>
      </c>
      <c r="X347">
        <v>76</v>
      </c>
      <c r="Y347" t="s">
        <v>254</v>
      </c>
      <c r="Z347" t="s">
        <v>59</v>
      </c>
      <c r="AA347">
        <v>90</v>
      </c>
      <c r="AB347">
        <v>10</v>
      </c>
      <c r="AC347">
        <v>49724.3</v>
      </c>
      <c r="AD347">
        <v>198897.2</v>
      </c>
      <c r="AE347">
        <v>198897.2</v>
      </c>
      <c r="AF347">
        <v>49724.3</v>
      </c>
      <c r="AG347" t="e">
        <f>#N/A</f>
        <v>#N/A</v>
      </c>
    </row>
    <row r="348" spans="1:33" ht="15" x14ac:dyDescent="0.2">
      <c r="A348" t="s">
        <v>74</v>
      </c>
      <c r="B348" t="s">
        <v>360</v>
      </c>
      <c r="C348" t="s">
        <v>361</v>
      </c>
      <c r="D348" t="s">
        <v>362</v>
      </c>
      <c r="E348" t="s">
        <v>363</v>
      </c>
      <c r="F348" t="s">
        <v>64</v>
      </c>
      <c r="G348" t="s">
        <v>1079</v>
      </c>
      <c r="H348" t="s">
        <v>74</v>
      </c>
      <c r="J348" t="s">
        <v>1080</v>
      </c>
      <c r="K348">
        <v>0</v>
      </c>
      <c r="L348">
        <v>0.5</v>
      </c>
      <c r="M348">
        <v>0.5</v>
      </c>
      <c r="N348">
        <v>0</v>
      </c>
      <c r="O348" t="s">
        <v>107</v>
      </c>
      <c r="P348" s="10">
        <v>579902.56000000006</v>
      </c>
      <c r="Q348" s="10" t="e">
        <f>#N/A</f>
        <v>#N/A</v>
      </c>
      <c r="R348" s="10" t="e">
        <f>#N/A</f>
        <v>#N/A</v>
      </c>
      <c r="S348" s="10" t="e">
        <f>#N/A</f>
        <v>#N/A</v>
      </c>
      <c r="T348" t="s">
        <v>57</v>
      </c>
      <c r="U348" t="s">
        <v>58</v>
      </c>
      <c r="V348">
        <v>76</v>
      </c>
      <c r="W348">
        <v>76</v>
      </c>
      <c r="X348">
        <v>76</v>
      </c>
      <c r="Y348" t="s">
        <v>512</v>
      </c>
      <c r="Z348" t="s">
        <v>57</v>
      </c>
      <c r="AA348">
        <v>0</v>
      </c>
      <c r="AB348">
        <v>100</v>
      </c>
      <c r="AC348">
        <v>0</v>
      </c>
      <c r="AD348">
        <v>289951.28000000003</v>
      </c>
      <c r="AE348">
        <v>289951.28000000003</v>
      </c>
      <c r="AF348">
        <v>0</v>
      </c>
      <c r="AG348" t="e">
        <f>#N/A</f>
        <v>#N/A</v>
      </c>
    </row>
    <row r="349" spans="1:33" ht="15" x14ac:dyDescent="0.2">
      <c r="A349" t="s">
        <v>74</v>
      </c>
      <c r="B349" t="s">
        <v>360</v>
      </c>
      <c r="C349" t="s">
        <v>361</v>
      </c>
      <c r="D349" t="s">
        <v>362</v>
      </c>
      <c r="E349" t="s">
        <v>363</v>
      </c>
      <c r="F349" t="s">
        <v>52</v>
      </c>
      <c r="G349" t="s">
        <v>1081</v>
      </c>
      <c r="H349" t="s">
        <v>74</v>
      </c>
      <c r="J349" t="s">
        <v>1082</v>
      </c>
      <c r="K349">
        <v>0</v>
      </c>
      <c r="L349">
        <v>0.6</v>
      </c>
      <c r="M349">
        <v>0.4</v>
      </c>
      <c r="N349">
        <v>0</v>
      </c>
      <c r="O349" t="s">
        <v>56</v>
      </c>
      <c r="P349" s="10">
        <v>500000</v>
      </c>
      <c r="Q349" s="10" t="e">
        <f>#N/A</f>
        <v>#N/A</v>
      </c>
      <c r="R349" s="10" t="e">
        <f>#N/A</f>
        <v>#N/A</v>
      </c>
      <c r="S349" s="10" t="e">
        <f>#N/A</f>
        <v>#N/A</v>
      </c>
      <c r="T349" t="s">
        <v>57</v>
      </c>
      <c r="U349" t="s">
        <v>58</v>
      </c>
      <c r="V349">
        <v>80</v>
      </c>
      <c r="W349">
        <v>72</v>
      </c>
      <c r="X349">
        <v>76</v>
      </c>
      <c r="Y349" t="s">
        <v>512</v>
      </c>
      <c r="Z349" t="s">
        <v>57</v>
      </c>
      <c r="AA349">
        <v>0</v>
      </c>
      <c r="AB349">
        <v>100</v>
      </c>
      <c r="AC349">
        <v>0</v>
      </c>
      <c r="AD349">
        <v>300000</v>
      </c>
      <c r="AE349">
        <v>200000</v>
      </c>
      <c r="AF349">
        <v>0</v>
      </c>
      <c r="AG349" t="e">
        <f>#N/A</f>
        <v>#N/A</v>
      </c>
    </row>
    <row r="350" spans="1:33" ht="15" x14ac:dyDescent="0.2">
      <c r="A350" t="s">
        <v>74</v>
      </c>
      <c r="B350" t="s">
        <v>360</v>
      </c>
      <c r="C350" t="s">
        <v>361</v>
      </c>
      <c r="D350" t="s">
        <v>362</v>
      </c>
      <c r="E350" t="s">
        <v>363</v>
      </c>
      <c r="F350" t="s">
        <v>64</v>
      </c>
      <c r="G350" t="s">
        <v>1083</v>
      </c>
      <c r="H350" t="s">
        <v>74</v>
      </c>
      <c r="J350" t="s">
        <v>1084</v>
      </c>
      <c r="K350">
        <v>0</v>
      </c>
      <c r="L350">
        <v>0.3</v>
      </c>
      <c r="M350">
        <v>0.7</v>
      </c>
      <c r="N350">
        <v>0</v>
      </c>
      <c r="O350" t="s">
        <v>120</v>
      </c>
      <c r="P350" s="10">
        <v>502309.53</v>
      </c>
      <c r="Q350" s="10" t="e">
        <f>#N/A</f>
        <v>#N/A</v>
      </c>
      <c r="R350" s="10" t="e">
        <f>#N/A</f>
        <v>#N/A</v>
      </c>
      <c r="S350" s="10" t="e">
        <f>#N/A</f>
        <v>#N/A</v>
      </c>
      <c r="T350" t="s">
        <v>57</v>
      </c>
      <c r="U350" t="s">
        <v>58</v>
      </c>
      <c r="V350">
        <v>76</v>
      </c>
      <c r="W350">
        <v>76</v>
      </c>
      <c r="X350">
        <v>76</v>
      </c>
      <c r="Y350" t="s">
        <v>512</v>
      </c>
      <c r="Z350" t="s">
        <v>57</v>
      </c>
      <c r="AA350">
        <v>0</v>
      </c>
      <c r="AB350">
        <v>100</v>
      </c>
      <c r="AC350">
        <v>0</v>
      </c>
      <c r="AD350">
        <v>150692.859</v>
      </c>
      <c r="AE350">
        <v>351616.67099999997</v>
      </c>
      <c r="AF350">
        <v>0</v>
      </c>
      <c r="AG350" t="e">
        <f>#N/A</f>
        <v>#N/A</v>
      </c>
    </row>
    <row r="351" spans="1:33" ht="15" x14ac:dyDescent="0.2">
      <c r="A351" t="s">
        <v>74</v>
      </c>
      <c r="B351" t="s">
        <v>360</v>
      </c>
      <c r="C351" t="s">
        <v>361</v>
      </c>
      <c r="D351" t="s">
        <v>362</v>
      </c>
      <c r="E351" t="s">
        <v>363</v>
      </c>
      <c r="F351" t="s">
        <v>64</v>
      </c>
      <c r="G351" t="s">
        <v>1085</v>
      </c>
      <c r="H351" t="s">
        <v>74</v>
      </c>
      <c r="J351" t="s">
        <v>1086</v>
      </c>
      <c r="K351">
        <v>0</v>
      </c>
      <c r="L351">
        <v>0.2</v>
      </c>
      <c r="M351">
        <v>0</v>
      </c>
      <c r="N351">
        <v>0.8</v>
      </c>
      <c r="O351" t="s">
        <v>114</v>
      </c>
      <c r="P351" s="10">
        <v>500000</v>
      </c>
      <c r="Q351" s="10" t="e">
        <f>#N/A</f>
        <v>#N/A</v>
      </c>
      <c r="R351" s="10" t="e">
        <f>#N/A</f>
        <v>#N/A</v>
      </c>
      <c r="S351" s="10" t="e">
        <f>#N/A</f>
        <v>#N/A</v>
      </c>
      <c r="T351" t="s">
        <v>57</v>
      </c>
      <c r="U351" t="s">
        <v>58</v>
      </c>
      <c r="V351">
        <v>84</v>
      </c>
      <c r="W351">
        <v>68</v>
      </c>
      <c r="X351">
        <v>76</v>
      </c>
      <c r="Y351" t="s">
        <v>512</v>
      </c>
      <c r="Z351" t="s">
        <v>57</v>
      </c>
      <c r="AA351">
        <v>0</v>
      </c>
      <c r="AB351">
        <v>100</v>
      </c>
      <c r="AC351">
        <v>0</v>
      </c>
      <c r="AD351">
        <v>100000</v>
      </c>
      <c r="AE351">
        <v>0</v>
      </c>
      <c r="AF351">
        <v>400000</v>
      </c>
      <c r="AG351" t="e">
        <f>#N/A</f>
        <v>#N/A</v>
      </c>
    </row>
    <row r="352" spans="1:33" ht="15" x14ac:dyDescent="0.2">
      <c r="A352" t="s">
        <v>74</v>
      </c>
      <c r="B352" t="s">
        <v>360</v>
      </c>
      <c r="C352" t="s">
        <v>361</v>
      </c>
      <c r="D352" t="s">
        <v>362</v>
      </c>
      <c r="E352" t="s">
        <v>363</v>
      </c>
      <c r="F352" t="s">
        <v>64</v>
      </c>
      <c r="G352" t="s">
        <v>1087</v>
      </c>
      <c r="H352" t="s">
        <v>74</v>
      </c>
      <c r="J352" t="s">
        <v>1088</v>
      </c>
      <c r="K352">
        <v>0.52</v>
      </c>
      <c r="L352">
        <v>0.45</v>
      </c>
      <c r="M352">
        <v>0.19</v>
      </c>
      <c r="N352">
        <v>0.13</v>
      </c>
      <c r="O352" t="s">
        <v>67</v>
      </c>
      <c r="P352" s="10">
        <v>1277602.5</v>
      </c>
      <c r="Q352" s="10" t="e">
        <f>#N/A</f>
        <v>#N/A</v>
      </c>
      <c r="R352" s="10" t="e">
        <f>#N/A</f>
        <v>#N/A</v>
      </c>
      <c r="S352" s="10" t="e">
        <f>#N/A</f>
        <v>#N/A</v>
      </c>
      <c r="T352" t="s">
        <v>57</v>
      </c>
      <c r="U352" t="s">
        <v>58</v>
      </c>
      <c r="V352">
        <v>80</v>
      </c>
      <c r="W352">
        <v>72</v>
      </c>
      <c r="X352">
        <v>76</v>
      </c>
      <c r="Y352" t="s">
        <v>512</v>
      </c>
      <c r="Z352" t="s">
        <v>57</v>
      </c>
      <c r="AA352">
        <v>0</v>
      </c>
      <c r="AB352">
        <v>100</v>
      </c>
      <c r="AC352">
        <v>664353.30000000005</v>
      </c>
      <c r="AD352">
        <v>574921.125</v>
      </c>
      <c r="AE352">
        <v>242744.47500000001</v>
      </c>
      <c r="AF352">
        <v>166088.32500000001</v>
      </c>
      <c r="AG352" t="e">
        <f>#N/A</f>
        <v>#N/A</v>
      </c>
    </row>
    <row r="353" spans="1:33" ht="15" x14ac:dyDescent="0.2">
      <c r="A353" t="s">
        <v>74</v>
      </c>
      <c r="B353" t="s">
        <v>360</v>
      </c>
      <c r="C353" t="s">
        <v>361</v>
      </c>
      <c r="D353" t="s">
        <v>362</v>
      </c>
      <c r="E353" t="s">
        <v>363</v>
      </c>
      <c r="F353" t="s">
        <v>64</v>
      </c>
      <c r="G353" t="s">
        <v>1089</v>
      </c>
      <c r="H353" t="s">
        <v>74</v>
      </c>
      <c r="J353" t="s">
        <v>1090</v>
      </c>
      <c r="K353">
        <v>0.93</v>
      </c>
      <c r="L353">
        <v>0</v>
      </c>
      <c r="M353">
        <v>0</v>
      </c>
      <c r="N353">
        <v>7.0000000000000007E-2</v>
      </c>
      <c r="O353" t="s">
        <v>67</v>
      </c>
      <c r="P353" s="10">
        <v>667705.21</v>
      </c>
      <c r="Q353" s="10" t="e">
        <f>#N/A</f>
        <v>#N/A</v>
      </c>
      <c r="R353" s="10" t="e">
        <f>#N/A</f>
        <v>#N/A</v>
      </c>
      <c r="S353" s="10" t="e">
        <f>#N/A</f>
        <v>#N/A</v>
      </c>
      <c r="T353" t="s">
        <v>57</v>
      </c>
      <c r="U353" t="s">
        <v>58</v>
      </c>
      <c r="V353">
        <v>80</v>
      </c>
      <c r="W353">
        <v>72</v>
      </c>
      <c r="X353">
        <v>76</v>
      </c>
      <c r="Y353" t="s">
        <v>512</v>
      </c>
      <c r="Z353" t="s">
        <v>57</v>
      </c>
      <c r="AA353">
        <v>0</v>
      </c>
      <c r="AB353">
        <v>100</v>
      </c>
      <c r="AC353">
        <v>620965.84530000004</v>
      </c>
      <c r="AD353">
        <v>0</v>
      </c>
      <c r="AE353">
        <v>0</v>
      </c>
      <c r="AF353">
        <v>46739.364699999998</v>
      </c>
      <c r="AG353" t="e">
        <f>#N/A</f>
        <v>#N/A</v>
      </c>
    </row>
    <row r="354" spans="1:33" ht="15" x14ac:dyDescent="0.2">
      <c r="A354" t="s">
        <v>74</v>
      </c>
      <c r="B354" t="s">
        <v>139</v>
      </c>
      <c r="C354" t="s">
        <v>140</v>
      </c>
      <c r="D354" t="s">
        <v>454</v>
      </c>
      <c r="E354" t="s">
        <v>141</v>
      </c>
      <c r="F354" t="s">
        <v>64</v>
      </c>
      <c r="G354" t="s">
        <v>1091</v>
      </c>
      <c r="H354" t="s">
        <v>74</v>
      </c>
      <c r="J354" t="s">
        <v>1092</v>
      </c>
      <c r="K354">
        <v>0.03</v>
      </c>
      <c r="L354">
        <v>0</v>
      </c>
      <c r="M354">
        <v>0.12</v>
      </c>
      <c r="N354">
        <v>0.85</v>
      </c>
      <c r="O354" t="s">
        <v>114</v>
      </c>
      <c r="P354" s="10">
        <v>724734</v>
      </c>
      <c r="Q354" s="10">
        <v>724734</v>
      </c>
      <c r="R354" s="10">
        <v>14494.68</v>
      </c>
      <c r="S354" s="10">
        <v>739228.68</v>
      </c>
      <c r="T354" t="s">
        <v>59</v>
      </c>
      <c r="U354" t="s">
        <v>58</v>
      </c>
      <c r="V354">
        <v>72</v>
      </c>
      <c r="W354">
        <v>80</v>
      </c>
      <c r="X354">
        <v>76</v>
      </c>
      <c r="Y354" t="s">
        <v>254</v>
      </c>
      <c r="Z354" t="s">
        <v>59</v>
      </c>
      <c r="AA354">
        <v>80</v>
      </c>
      <c r="AB354">
        <v>20</v>
      </c>
      <c r="AC354">
        <v>21742.02</v>
      </c>
      <c r="AD354">
        <v>0</v>
      </c>
      <c r="AE354">
        <v>86968.08</v>
      </c>
      <c r="AF354">
        <v>616023.9</v>
      </c>
      <c r="AG354" t="e">
        <f>#N/A</f>
        <v>#N/A</v>
      </c>
    </row>
    <row r="355" spans="1:33" ht="15" x14ac:dyDescent="0.2">
      <c r="A355" t="s">
        <v>74</v>
      </c>
      <c r="B355" t="s">
        <v>139</v>
      </c>
      <c r="C355" t="s">
        <v>140</v>
      </c>
      <c r="D355" t="s">
        <v>454</v>
      </c>
      <c r="E355" t="s">
        <v>141</v>
      </c>
      <c r="F355" t="s">
        <v>64</v>
      </c>
      <c r="G355" t="s">
        <v>1093</v>
      </c>
      <c r="H355" t="s">
        <v>74</v>
      </c>
      <c r="J355" t="s">
        <v>1094</v>
      </c>
      <c r="K355">
        <v>0.68600000000000005</v>
      </c>
      <c r="L355">
        <v>4.5999999999999999E-2</v>
      </c>
      <c r="M355">
        <v>0.109</v>
      </c>
      <c r="N355">
        <v>0.159</v>
      </c>
      <c r="O355" t="s">
        <v>67</v>
      </c>
      <c r="P355" s="10">
        <v>1582455</v>
      </c>
      <c r="Q355" s="10">
        <v>1582455</v>
      </c>
      <c r="R355" s="10">
        <v>31649.1</v>
      </c>
      <c r="S355" s="10">
        <v>1614104.1</v>
      </c>
      <c r="T355" t="s">
        <v>59</v>
      </c>
      <c r="U355" t="s">
        <v>58</v>
      </c>
      <c r="V355">
        <v>88</v>
      </c>
      <c r="W355">
        <v>64</v>
      </c>
      <c r="X355">
        <v>76</v>
      </c>
      <c r="Y355" t="s">
        <v>254</v>
      </c>
      <c r="Z355" t="s">
        <v>59</v>
      </c>
      <c r="AA355">
        <v>78.5</v>
      </c>
      <c r="AB355">
        <v>21.5</v>
      </c>
      <c r="AC355">
        <v>1085564.1299999999</v>
      </c>
      <c r="AD355">
        <v>72792.929999999993</v>
      </c>
      <c r="AE355">
        <v>172487.595</v>
      </c>
      <c r="AF355">
        <v>251610.345</v>
      </c>
      <c r="AG355" t="e">
        <f>#N/A</f>
        <v>#N/A</v>
      </c>
    </row>
    <row r="356" spans="1:33" ht="15" x14ac:dyDescent="0.2">
      <c r="A356" t="s">
        <v>74</v>
      </c>
      <c r="B356" t="s">
        <v>75</v>
      </c>
      <c r="C356" t="s">
        <v>80</v>
      </c>
      <c r="D356" t="s">
        <v>371</v>
      </c>
      <c r="E356" t="s">
        <v>81</v>
      </c>
      <c r="F356" t="s">
        <v>64</v>
      </c>
      <c r="G356" t="s">
        <v>1095</v>
      </c>
      <c r="H356" t="s">
        <v>74</v>
      </c>
      <c r="J356" t="s">
        <v>1096</v>
      </c>
      <c r="K356">
        <v>0.5</v>
      </c>
      <c r="L356">
        <v>0.15</v>
      </c>
      <c r="M356">
        <v>0.25</v>
      </c>
      <c r="N356">
        <v>0.1</v>
      </c>
      <c r="O356" t="s">
        <v>67</v>
      </c>
      <c r="P356" s="10">
        <v>425000</v>
      </c>
      <c r="Q356" s="10" t="e">
        <f>#N/A</f>
        <v>#N/A</v>
      </c>
      <c r="R356" s="10" t="e">
        <f>#N/A</f>
        <v>#N/A</v>
      </c>
      <c r="S356" s="10" t="e">
        <f>#N/A</f>
        <v>#N/A</v>
      </c>
      <c r="T356" t="s">
        <v>57</v>
      </c>
      <c r="U356" t="s">
        <v>58</v>
      </c>
      <c r="V356">
        <v>76</v>
      </c>
      <c r="W356">
        <v>76</v>
      </c>
      <c r="X356">
        <v>76</v>
      </c>
      <c r="Y356" t="s">
        <v>512</v>
      </c>
      <c r="Z356" t="s">
        <v>57</v>
      </c>
      <c r="AA356">
        <v>0</v>
      </c>
      <c r="AB356">
        <v>100</v>
      </c>
      <c r="AC356">
        <v>212500</v>
      </c>
      <c r="AD356">
        <v>63750</v>
      </c>
      <c r="AE356">
        <v>106250</v>
      </c>
      <c r="AF356">
        <v>42500</v>
      </c>
      <c r="AG356" t="e">
        <f>#N/A</f>
        <v>#N/A</v>
      </c>
    </row>
    <row r="357" spans="1:33" ht="15" x14ac:dyDescent="0.2">
      <c r="A357" t="s">
        <v>74</v>
      </c>
      <c r="B357" t="s">
        <v>75</v>
      </c>
      <c r="C357" t="s">
        <v>80</v>
      </c>
      <c r="D357" t="s">
        <v>371</v>
      </c>
      <c r="E357" t="s">
        <v>81</v>
      </c>
      <c r="F357" t="s">
        <v>64</v>
      </c>
      <c r="G357" t="s">
        <v>1097</v>
      </c>
      <c r="H357" t="s">
        <v>74</v>
      </c>
      <c r="J357" t="s">
        <v>1098</v>
      </c>
      <c r="K357">
        <v>0.2</v>
      </c>
      <c r="L357">
        <v>0</v>
      </c>
      <c r="M357">
        <v>0.2</v>
      </c>
      <c r="N357">
        <v>0.6</v>
      </c>
      <c r="O357" t="s">
        <v>114</v>
      </c>
      <c r="P357" s="10">
        <v>982693</v>
      </c>
      <c r="Q357" s="10">
        <v>982693</v>
      </c>
      <c r="R357" s="10">
        <v>19654</v>
      </c>
      <c r="S357" s="10">
        <v>1002347</v>
      </c>
      <c r="T357" t="s">
        <v>59</v>
      </c>
      <c r="U357" t="s">
        <v>58</v>
      </c>
      <c r="V357">
        <v>80</v>
      </c>
      <c r="W357">
        <v>72</v>
      </c>
      <c r="X357">
        <v>76</v>
      </c>
      <c r="Y357" t="s">
        <v>254</v>
      </c>
      <c r="Z357" t="s">
        <v>59</v>
      </c>
      <c r="AA357">
        <v>100</v>
      </c>
      <c r="AB357">
        <v>0</v>
      </c>
      <c r="AC357">
        <v>196538.6</v>
      </c>
      <c r="AD357">
        <v>0</v>
      </c>
      <c r="AE357">
        <v>196538.6</v>
      </c>
      <c r="AF357">
        <v>589615.80000000005</v>
      </c>
      <c r="AG357" t="e">
        <f>#N/A</f>
        <v>#N/A</v>
      </c>
    </row>
    <row r="358" spans="1:33" ht="15" x14ac:dyDescent="0.2">
      <c r="A358" t="s">
        <v>74</v>
      </c>
      <c r="B358" t="s">
        <v>139</v>
      </c>
      <c r="C358" t="s">
        <v>465</v>
      </c>
      <c r="D358" t="s">
        <v>466</v>
      </c>
      <c r="E358" t="s">
        <v>467</v>
      </c>
      <c r="F358" t="s">
        <v>64</v>
      </c>
      <c r="G358" t="s">
        <v>1099</v>
      </c>
      <c r="H358" t="s">
        <v>74</v>
      </c>
      <c r="J358" t="s">
        <v>1100</v>
      </c>
      <c r="K358">
        <v>0</v>
      </c>
      <c r="L358">
        <v>0</v>
      </c>
      <c r="M358">
        <v>0</v>
      </c>
      <c r="N358">
        <v>1</v>
      </c>
      <c r="O358" t="s">
        <v>114</v>
      </c>
      <c r="P358" s="10">
        <v>317450</v>
      </c>
      <c r="Q358" s="10">
        <v>317450</v>
      </c>
      <c r="R358" s="10">
        <v>6350</v>
      </c>
      <c r="S358" s="10">
        <v>323800</v>
      </c>
      <c r="T358" t="s">
        <v>59</v>
      </c>
      <c r="U358" t="s">
        <v>58</v>
      </c>
      <c r="V358">
        <v>76</v>
      </c>
      <c r="W358">
        <v>76</v>
      </c>
      <c r="X358">
        <v>76</v>
      </c>
      <c r="Y358" t="s">
        <v>254</v>
      </c>
      <c r="Z358" t="s">
        <v>59</v>
      </c>
      <c r="AA358">
        <v>60</v>
      </c>
      <c r="AB358">
        <v>40</v>
      </c>
      <c r="AC358">
        <v>0</v>
      </c>
      <c r="AD358">
        <v>0</v>
      </c>
      <c r="AE358">
        <v>0</v>
      </c>
      <c r="AF358">
        <v>317450</v>
      </c>
      <c r="AG358" t="e">
        <f>#N/A</f>
        <v>#N/A</v>
      </c>
    </row>
    <row r="359" spans="1:33" ht="15" x14ac:dyDescent="0.2">
      <c r="A359" t="s">
        <v>74</v>
      </c>
      <c r="B359" t="s">
        <v>139</v>
      </c>
      <c r="C359" t="s">
        <v>295</v>
      </c>
      <c r="D359" t="s">
        <v>473</v>
      </c>
      <c r="E359" t="s">
        <v>296</v>
      </c>
      <c r="F359" t="s">
        <v>64</v>
      </c>
      <c r="G359" t="s">
        <v>1101</v>
      </c>
      <c r="H359" t="s">
        <v>74</v>
      </c>
      <c r="J359" t="s">
        <v>1102</v>
      </c>
      <c r="K359">
        <v>0.14000000000000001</v>
      </c>
      <c r="L359">
        <v>0</v>
      </c>
      <c r="M359">
        <v>0.15</v>
      </c>
      <c r="N359">
        <v>0.71</v>
      </c>
      <c r="O359" t="s">
        <v>114</v>
      </c>
      <c r="P359" s="10">
        <v>513379.59</v>
      </c>
      <c r="Q359" s="10" t="e">
        <f>#N/A</f>
        <v>#N/A</v>
      </c>
      <c r="R359" s="10" t="e">
        <f>#N/A</f>
        <v>#N/A</v>
      </c>
      <c r="S359" s="10" t="e">
        <f>#N/A</f>
        <v>#N/A</v>
      </c>
      <c r="T359" t="s">
        <v>57</v>
      </c>
      <c r="U359" t="s">
        <v>58</v>
      </c>
      <c r="V359">
        <v>76</v>
      </c>
      <c r="W359">
        <v>76</v>
      </c>
      <c r="X359">
        <v>76</v>
      </c>
      <c r="Y359" t="s">
        <v>512</v>
      </c>
      <c r="Z359" t="s">
        <v>57</v>
      </c>
      <c r="AA359">
        <v>50</v>
      </c>
      <c r="AB359">
        <v>50</v>
      </c>
      <c r="AC359">
        <v>71873.142600000006</v>
      </c>
      <c r="AD359">
        <v>0</v>
      </c>
      <c r="AE359">
        <v>77006.938500000004</v>
      </c>
      <c r="AF359">
        <v>364499.50890000002</v>
      </c>
      <c r="AG359" t="e">
        <f>#N/A</f>
        <v>#N/A</v>
      </c>
    </row>
    <row r="360" spans="1:33" ht="15" x14ac:dyDescent="0.2">
      <c r="A360" t="s">
        <v>74</v>
      </c>
      <c r="B360" t="s">
        <v>157</v>
      </c>
      <c r="C360" t="s">
        <v>400</v>
      </c>
      <c r="D360" t="s">
        <v>401</v>
      </c>
      <c r="E360" t="s">
        <v>402</v>
      </c>
      <c r="F360" t="s">
        <v>64</v>
      </c>
      <c r="G360" t="s">
        <v>1103</v>
      </c>
      <c r="H360" t="s">
        <v>74</v>
      </c>
      <c r="J360" t="s">
        <v>1104</v>
      </c>
      <c r="K360">
        <v>1</v>
      </c>
      <c r="L360">
        <v>0</v>
      </c>
      <c r="M360">
        <v>0</v>
      </c>
      <c r="N360">
        <v>0</v>
      </c>
      <c r="O360" t="s">
        <v>67</v>
      </c>
      <c r="P360" s="10">
        <v>740072</v>
      </c>
      <c r="Q360" s="10">
        <v>740072</v>
      </c>
      <c r="R360" s="10">
        <v>14801.44</v>
      </c>
      <c r="S360" s="10">
        <v>754873.44</v>
      </c>
      <c r="T360" t="s">
        <v>59</v>
      </c>
      <c r="U360" t="s">
        <v>58</v>
      </c>
      <c r="V360">
        <v>76</v>
      </c>
      <c r="W360">
        <v>76</v>
      </c>
      <c r="X360">
        <v>76</v>
      </c>
      <c r="Y360" t="s">
        <v>254</v>
      </c>
      <c r="Z360" t="s">
        <v>59</v>
      </c>
      <c r="AA360">
        <v>85</v>
      </c>
      <c r="AB360">
        <v>15</v>
      </c>
      <c r="AC360">
        <v>740072</v>
      </c>
      <c r="AD360">
        <v>0</v>
      </c>
      <c r="AE360">
        <v>0</v>
      </c>
      <c r="AF360">
        <v>0</v>
      </c>
      <c r="AG360" t="e">
        <f>#N/A</f>
        <v>#N/A</v>
      </c>
    </row>
    <row r="361" spans="1:33" ht="15" x14ac:dyDescent="0.2">
      <c r="A361" t="s">
        <v>74</v>
      </c>
      <c r="B361" t="s">
        <v>219</v>
      </c>
      <c r="C361" t="s">
        <v>768</v>
      </c>
      <c r="D361" t="s">
        <v>769</v>
      </c>
      <c r="E361" t="s">
        <v>770</v>
      </c>
      <c r="F361" t="s">
        <v>64</v>
      </c>
      <c r="G361" t="s">
        <v>1105</v>
      </c>
      <c r="H361" t="s">
        <v>74</v>
      </c>
      <c r="J361" t="s">
        <v>1106</v>
      </c>
      <c r="K361">
        <v>0.75</v>
      </c>
      <c r="L361">
        <v>0</v>
      </c>
      <c r="M361">
        <v>0</v>
      </c>
      <c r="N361">
        <v>0.25</v>
      </c>
      <c r="O361" t="s">
        <v>67</v>
      </c>
      <c r="P361" s="10">
        <v>343495</v>
      </c>
      <c r="Q361" s="10">
        <v>343495</v>
      </c>
      <c r="R361" s="10">
        <v>0</v>
      </c>
      <c r="S361" s="10">
        <v>343495</v>
      </c>
      <c r="T361" t="s">
        <v>59</v>
      </c>
      <c r="U361" t="s">
        <v>58</v>
      </c>
      <c r="V361">
        <v>80</v>
      </c>
      <c r="W361">
        <v>72</v>
      </c>
      <c r="X361">
        <v>76</v>
      </c>
      <c r="Y361" t="s">
        <v>254</v>
      </c>
      <c r="Z361" t="s">
        <v>59</v>
      </c>
      <c r="AA361">
        <v>65</v>
      </c>
      <c r="AB361">
        <v>35</v>
      </c>
      <c r="AC361">
        <v>257621.25</v>
      </c>
      <c r="AD361">
        <v>0</v>
      </c>
      <c r="AE361">
        <v>0</v>
      </c>
      <c r="AF361">
        <v>85873.75</v>
      </c>
      <c r="AG361" t="e">
        <f>#N/A</f>
        <v>#N/A</v>
      </c>
    </row>
    <row r="362" spans="1:33" ht="15" x14ac:dyDescent="0.2">
      <c r="A362" t="s">
        <v>74</v>
      </c>
      <c r="B362" t="s">
        <v>75</v>
      </c>
      <c r="C362" t="s">
        <v>196</v>
      </c>
      <c r="D362" t="s">
        <v>1107</v>
      </c>
      <c r="E362" t="s">
        <v>198</v>
      </c>
      <c r="F362" t="s">
        <v>64</v>
      </c>
      <c r="G362" t="s">
        <v>1108</v>
      </c>
      <c r="H362" t="s">
        <v>74</v>
      </c>
      <c r="J362" t="s">
        <v>1109</v>
      </c>
      <c r="K362">
        <v>0.2</v>
      </c>
      <c r="L362">
        <v>0.3</v>
      </c>
      <c r="M362">
        <v>0.4</v>
      </c>
      <c r="N362">
        <v>0.1</v>
      </c>
      <c r="O362" t="s">
        <v>120</v>
      </c>
      <c r="P362" s="10">
        <v>500000</v>
      </c>
      <c r="Q362" s="10" t="e">
        <f>#N/A</f>
        <v>#N/A</v>
      </c>
      <c r="R362" s="10" t="e">
        <f>#N/A</f>
        <v>#N/A</v>
      </c>
      <c r="S362" s="10" t="e">
        <f>#N/A</f>
        <v>#N/A</v>
      </c>
      <c r="T362" t="s">
        <v>57</v>
      </c>
      <c r="U362" t="s">
        <v>58</v>
      </c>
      <c r="V362">
        <v>76</v>
      </c>
      <c r="W362">
        <v>76</v>
      </c>
      <c r="X362">
        <v>76</v>
      </c>
      <c r="Y362" t="s">
        <v>512</v>
      </c>
      <c r="Z362" t="s">
        <v>57</v>
      </c>
      <c r="AA362">
        <v>0</v>
      </c>
      <c r="AB362">
        <v>100</v>
      </c>
      <c r="AC362">
        <v>100000</v>
      </c>
      <c r="AD362">
        <v>150000</v>
      </c>
      <c r="AE362">
        <v>200000</v>
      </c>
      <c r="AF362">
        <v>50000</v>
      </c>
      <c r="AG362" t="e">
        <f>#N/A</f>
        <v>#N/A</v>
      </c>
    </row>
    <row r="363" spans="1:33" ht="15" x14ac:dyDescent="0.2">
      <c r="A363" t="s">
        <v>74</v>
      </c>
      <c r="B363" t="s">
        <v>102</v>
      </c>
      <c r="C363" t="s">
        <v>322</v>
      </c>
      <c r="D363" t="s">
        <v>323</v>
      </c>
      <c r="E363" t="s">
        <v>324</v>
      </c>
      <c r="F363" t="s">
        <v>64</v>
      </c>
      <c r="G363" t="s">
        <v>1110</v>
      </c>
      <c r="H363" t="s">
        <v>74</v>
      </c>
      <c r="J363" t="s">
        <v>1111</v>
      </c>
      <c r="K363">
        <v>0.3</v>
      </c>
      <c r="L363">
        <v>0</v>
      </c>
      <c r="M363">
        <v>0</v>
      </c>
      <c r="N363">
        <v>0.7</v>
      </c>
      <c r="O363" t="s">
        <v>114</v>
      </c>
      <c r="P363" s="10">
        <v>548874</v>
      </c>
      <c r="Q363" s="10" t="e">
        <f>#N/A</f>
        <v>#N/A</v>
      </c>
      <c r="R363" s="10" t="e">
        <f>#N/A</f>
        <v>#N/A</v>
      </c>
      <c r="S363" s="10" t="e">
        <f>#N/A</f>
        <v>#N/A</v>
      </c>
      <c r="T363" t="s">
        <v>57</v>
      </c>
      <c r="U363" t="s">
        <v>58</v>
      </c>
      <c r="V363">
        <v>72</v>
      </c>
      <c r="W363">
        <v>80</v>
      </c>
      <c r="X363">
        <v>76</v>
      </c>
      <c r="Y363" t="s">
        <v>512</v>
      </c>
      <c r="Z363" t="s">
        <v>57</v>
      </c>
      <c r="AA363">
        <v>0</v>
      </c>
      <c r="AB363">
        <v>100</v>
      </c>
      <c r="AC363">
        <v>164662.20000000001</v>
      </c>
      <c r="AD363">
        <v>0</v>
      </c>
      <c r="AE363">
        <v>0</v>
      </c>
      <c r="AF363">
        <v>384211.8</v>
      </c>
      <c r="AG363" t="e">
        <f>#N/A</f>
        <v>#N/A</v>
      </c>
    </row>
    <row r="364" spans="1:33" ht="15" x14ac:dyDescent="0.2">
      <c r="A364" t="s">
        <v>74</v>
      </c>
      <c r="B364" t="s">
        <v>102</v>
      </c>
      <c r="C364" t="s">
        <v>322</v>
      </c>
      <c r="D364" t="s">
        <v>323</v>
      </c>
      <c r="E364" t="s">
        <v>324</v>
      </c>
      <c r="F364" t="s">
        <v>64</v>
      </c>
      <c r="G364" t="s">
        <v>1112</v>
      </c>
      <c r="H364" t="s">
        <v>74</v>
      </c>
      <c r="J364" t="s">
        <v>1113</v>
      </c>
      <c r="K364">
        <v>0</v>
      </c>
      <c r="L364">
        <v>0.32</v>
      </c>
      <c r="M364">
        <v>0.68</v>
      </c>
      <c r="N364">
        <v>0</v>
      </c>
      <c r="O364" t="s">
        <v>120</v>
      </c>
      <c r="P364" s="10">
        <v>505000</v>
      </c>
      <c r="Q364" s="10" t="e">
        <f>#N/A</f>
        <v>#N/A</v>
      </c>
      <c r="R364" s="10" t="e">
        <f>#N/A</f>
        <v>#N/A</v>
      </c>
      <c r="S364" s="10" t="e">
        <f>#N/A</f>
        <v>#N/A</v>
      </c>
      <c r="T364" t="s">
        <v>57</v>
      </c>
      <c r="U364" t="s">
        <v>58</v>
      </c>
      <c r="V364">
        <v>80</v>
      </c>
      <c r="W364">
        <v>72</v>
      </c>
      <c r="X364">
        <v>76</v>
      </c>
      <c r="Y364" t="s">
        <v>512</v>
      </c>
      <c r="Z364" t="s">
        <v>57</v>
      </c>
      <c r="AA364">
        <v>0</v>
      </c>
      <c r="AB364">
        <v>100</v>
      </c>
      <c r="AC364">
        <v>0</v>
      </c>
      <c r="AD364">
        <v>161600</v>
      </c>
      <c r="AE364">
        <v>343400</v>
      </c>
      <c r="AF364">
        <v>0</v>
      </c>
      <c r="AG364" t="e">
        <f>#N/A</f>
        <v>#N/A</v>
      </c>
    </row>
    <row r="365" spans="1:33" ht="15" x14ac:dyDescent="0.2">
      <c r="A365" t="s">
        <v>74</v>
      </c>
      <c r="B365" t="s">
        <v>85</v>
      </c>
      <c r="C365" t="s">
        <v>605</v>
      </c>
      <c r="D365" t="s">
        <v>606</v>
      </c>
      <c r="E365" t="s">
        <v>607</v>
      </c>
      <c r="F365" t="s">
        <v>52</v>
      </c>
      <c r="G365" t="s">
        <v>1114</v>
      </c>
      <c r="H365" t="s">
        <v>74</v>
      </c>
      <c r="J365" t="s">
        <v>1115</v>
      </c>
      <c r="K365">
        <v>0</v>
      </c>
      <c r="L365">
        <v>1</v>
      </c>
      <c r="M365">
        <v>0</v>
      </c>
      <c r="N365">
        <v>0</v>
      </c>
      <c r="O365" t="s">
        <v>56</v>
      </c>
      <c r="P365" s="10">
        <v>333388</v>
      </c>
      <c r="Q365" s="10">
        <v>333388</v>
      </c>
      <c r="R365" s="10">
        <v>6668</v>
      </c>
      <c r="S365" s="10">
        <v>340056</v>
      </c>
      <c r="T365" t="s">
        <v>59</v>
      </c>
      <c r="U365" t="s">
        <v>58</v>
      </c>
      <c r="V365">
        <v>80</v>
      </c>
      <c r="W365">
        <v>72</v>
      </c>
      <c r="X365">
        <v>76</v>
      </c>
      <c r="Y365" t="s">
        <v>254</v>
      </c>
      <c r="Z365" t="s">
        <v>59</v>
      </c>
      <c r="AA365">
        <v>100</v>
      </c>
      <c r="AB365">
        <v>0</v>
      </c>
      <c r="AC365">
        <v>0</v>
      </c>
      <c r="AD365">
        <v>333388</v>
      </c>
      <c r="AE365">
        <v>0</v>
      </c>
      <c r="AF365">
        <v>0</v>
      </c>
      <c r="AG365" t="e">
        <f>#N/A</f>
        <v>#N/A</v>
      </c>
    </row>
    <row r="366" spans="1:33" ht="15" x14ac:dyDescent="0.2">
      <c r="A366" t="s">
        <v>74</v>
      </c>
      <c r="B366" t="s">
        <v>102</v>
      </c>
      <c r="C366" t="s">
        <v>115</v>
      </c>
      <c r="D366" t="s">
        <v>823</v>
      </c>
      <c r="E366" t="s">
        <v>117</v>
      </c>
      <c r="F366" t="s">
        <v>52</v>
      </c>
      <c r="G366" t="s">
        <v>1116</v>
      </c>
      <c r="H366" t="s">
        <v>74</v>
      </c>
      <c r="J366" t="s">
        <v>1117</v>
      </c>
      <c r="K366">
        <v>0.27</v>
      </c>
      <c r="L366">
        <v>0.4</v>
      </c>
      <c r="M366">
        <v>0.24</v>
      </c>
      <c r="N366">
        <v>0.09</v>
      </c>
      <c r="O366" t="s">
        <v>56</v>
      </c>
      <c r="P366" s="10">
        <v>501945</v>
      </c>
      <c r="Q366" s="10" t="e">
        <f>#N/A</f>
        <v>#N/A</v>
      </c>
      <c r="R366" s="10" t="e">
        <f>#N/A</f>
        <v>#N/A</v>
      </c>
      <c r="S366" s="10" t="e">
        <f>#N/A</f>
        <v>#N/A</v>
      </c>
      <c r="T366" t="s">
        <v>57</v>
      </c>
      <c r="U366" t="s">
        <v>58</v>
      </c>
      <c r="V366">
        <v>80</v>
      </c>
      <c r="W366">
        <v>72</v>
      </c>
      <c r="X366">
        <v>76</v>
      </c>
      <c r="Y366" t="s">
        <v>512</v>
      </c>
      <c r="Z366" t="s">
        <v>57</v>
      </c>
      <c r="AA366">
        <v>0</v>
      </c>
      <c r="AB366">
        <v>100</v>
      </c>
      <c r="AC366">
        <v>135525.15</v>
      </c>
      <c r="AD366">
        <v>200778</v>
      </c>
      <c r="AE366">
        <v>120466.8</v>
      </c>
      <c r="AF366">
        <v>45175.05</v>
      </c>
      <c r="AG366" t="e">
        <f>#N/A</f>
        <v>#N/A</v>
      </c>
    </row>
    <row r="367" spans="1:33" ht="15" x14ac:dyDescent="0.2">
      <c r="A367" t="s">
        <v>74</v>
      </c>
      <c r="B367" t="s">
        <v>75</v>
      </c>
      <c r="C367" t="s">
        <v>1118</v>
      </c>
      <c r="D367" t="s">
        <v>1119</v>
      </c>
      <c r="E367" t="s">
        <v>1120</v>
      </c>
      <c r="F367" t="s">
        <v>64</v>
      </c>
      <c r="G367" t="s">
        <v>1121</v>
      </c>
      <c r="H367" t="s">
        <v>74</v>
      </c>
      <c r="J367" t="s">
        <v>1122</v>
      </c>
      <c r="K367">
        <v>0.4</v>
      </c>
      <c r="L367">
        <v>0.3</v>
      </c>
      <c r="M367">
        <v>0.2</v>
      </c>
      <c r="N367">
        <v>0.1</v>
      </c>
      <c r="O367" t="s">
        <v>67</v>
      </c>
      <c r="P367" s="10">
        <v>602500</v>
      </c>
      <c r="Q367" s="10" t="e">
        <f>#N/A</f>
        <v>#N/A</v>
      </c>
      <c r="R367" s="10" t="e">
        <f>#N/A</f>
        <v>#N/A</v>
      </c>
      <c r="S367" s="10" t="e">
        <f>#N/A</f>
        <v>#N/A</v>
      </c>
      <c r="T367" t="s">
        <v>57</v>
      </c>
      <c r="U367" t="s">
        <v>58</v>
      </c>
      <c r="V367">
        <v>80</v>
      </c>
      <c r="W367">
        <v>72</v>
      </c>
      <c r="X367">
        <v>76</v>
      </c>
      <c r="Y367" t="s">
        <v>512</v>
      </c>
      <c r="Z367" t="s">
        <v>57</v>
      </c>
      <c r="AA367">
        <v>0</v>
      </c>
      <c r="AB367">
        <v>100</v>
      </c>
      <c r="AC367">
        <v>241000</v>
      </c>
      <c r="AD367">
        <v>180750</v>
      </c>
      <c r="AE367">
        <v>120500</v>
      </c>
      <c r="AF367">
        <v>60250</v>
      </c>
      <c r="AG367" t="e">
        <f>#N/A</f>
        <v>#N/A</v>
      </c>
    </row>
    <row r="368" spans="1:33" ht="15" x14ac:dyDescent="0.2">
      <c r="A368" t="s">
        <v>74</v>
      </c>
      <c r="B368" t="s">
        <v>219</v>
      </c>
      <c r="C368" t="s">
        <v>276</v>
      </c>
      <c r="D368" t="s">
        <v>517</v>
      </c>
      <c r="E368" t="s">
        <v>277</v>
      </c>
      <c r="F368" t="s">
        <v>52</v>
      </c>
      <c r="G368" t="s">
        <v>1123</v>
      </c>
      <c r="H368" t="s">
        <v>74</v>
      </c>
      <c r="J368" t="s">
        <v>1124</v>
      </c>
      <c r="L368">
        <v>1</v>
      </c>
      <c r="M368">
        <v>0</v>
      </c>
      <c r="N368">
        <v>0</v>
      </c>
      <c r="O368" t="s">
        <v>56</v>
      </c>
      <c r="P368" s="10">
        <v>427635</v>
      </c>
      <c r="Q368" s="10" t="e">
        <f>#N/A</f>
        <v>#N/A</v>
      </c>
      <c r="R368" s="10" t="e">
        <f>#N/A</f>
        <v>#N/A</v>
      </c>
      <c r="S368" s="10" t="e">
        <f>#N/A</f>
        <v>#N/A</v>
      </c>
      <c r="T368" t="s">
        <v>57</v>
      </c>
      <c r="U368" t="s">
        <v>58</v>
      </c>
      <c r="V368">
        <v>80</v>
      </c>
      <c r="W368">
        <v>72</v>
      </c>
      <c r="X368">
        <v>76</v>
      </c>
      <c r="Y368" t="s">
        <v>512</v>
      </c>
      <c r="Z368" t="s">
        <v>57</v>
      </c>
      <c r="AA368">
        <v>0</v>
      </c>
      <c r="AB368">
        <v>100</v>
      </c>
      <c r="AD368">
        <v>427635</v>
      </c>
      <c r="AE368">
        <v>0</v>
      </c>
      <c r="AF368">
        <v>0</v>
      </c>
      <c r="AG368" t="e">
        <f>#N/A</f>
        <v>#N/A</v>
      </c>
    </row>
    <row r="369" spans="1:33" ht="15" x14ac:dyDescent="0.2">
      <c r="A369" t="s">
        <v>48</v>
      </c>
      <c r="B369" t="s">
        <v>48</v>
      </c>
      <c r="C369" t="s">
        <v>1125</v>
      </c>
      <c r="D369" t="s">
        <v>127</v>
      </c>
      <c r="E369" t="s">
        <v>1126</v>
      </c>
      <c r="F369" t="s">
        <v>64</v>
      </c>
      <c r="G369" t="s">
        <v>1127</v>
      </c>
      <c r="H369" t="s">
        <v>48</v>
      </c>
      <c r="I369" t="s">
        <v>54</v>
      </c>
      <c r="J369" t="s">
        <v>1128</v>
      </c>
      <c r="K369">
        <v>0</v>
      </c>
      <c r="L369">
        <v>0</v>
      </c>
      <c r="M369">
        <v>0</v>
      </c>
      <c r="N369">
        <v>1</v>
      </c>
      <c r="O369" t="s">
        <v>114</v>
      </c>
      <c r="P369" s="10">
        <v>426150</v>
      </c>
      <c r="Q369" s="11">
        <v>426150</v>
      </c>
      <c r="R369" s="10">
        <v>0</v>
      </c>
      <c r="S369" s="10">
        <v>426150</v>
      </c>
      <c r="T369" t="s">
        <v>57</v>
      </c>
      <c r="U369" t="s">
        <v>58</v>
      </c>
      <c r="V369">
        <v>80</v>
      </c>
      <c r="W369">
        <v>72</v>
      </c>
      <c r="X369">
        <v>76</v>
      </c>
      <c r="Y369" t="s">
        <v>48</v>
      </c>
      <c r="AA369">
        <v>0</v>
      </c>
      <c r="AB369">
        <v>0</v>
      </c>
      <c r="AC369">
        <v>0</v>
      </c>
      <c r="AD369">
        <v>0</v>
      </c>
      <c r="AE369">
        <v>0</v>
      </c>
      <c r="AF369">
        <v>426150</v>
      </c>
      <c r="AG369" t="s">
        <v>1127</v>
      </c>
    </row>
    <row r="370" spans="1:33" ht="15" x14ac:dyDescent="0.2">
      <c r="A370" t="s">
        <v>60</v>
      </c>
      <c r="B370" t="s">
        <v>60</v>
      </c>
      <c r="C370" t="s">
        <v>259</v>
      </c>
      <c r="D370" t="s">
        <v>1129</v>
      </c>
      <c r="E370" t="s">
        <v>260</v>
      </c>
      <c r="F370" t="s">
        <v>64</v>
      </c>
      <c r="G370" t="s">
        <v>1130</v>
      </c>
      <c r="H370" t="s">
        <v>60</v>
      </c>
      <c r="J370" t="s">
        <v>1131</v>
      </c>
      <c r="K370">
        <v>0.4</v>
      </c>
      <c r="L370">
        <v>0.1</v>
      </c>
      <c r="M370">
        <v>0.4</v>
      </c>
      <c r="N370">
        <v>0.1</v>
      </c>
      <c r="O370" t="s">
        <v>107</v>
      </c>
      <c r="P370" s="10">
        <v>720150</v>
      </c>
      <c r="Q370" s="10">
        <v>720150</v>
      </c>
      <c r="R370" s="10">
        <v>21604.5</v>
      </c>
      <c r="S370" s="10">
        <v>741754.5</v>
      </c>
      <c r="T370" t="s">
        <v>59</v>
      </c>
      <c r="U370" t="s">
        <v>58</v>
      </c>
      <c r="V370">
        <v>76</v>
      </c>
      <c r="W370">
        <v>76</v>
      </c>
      <c r="X370">
        <v>76</v>
      </c>
      <c r="Y370" t="s">
        <v>254</v>
      </c>
      <c r="Z370" t="s">
        <v>59</v>
      </c>
      <c r="AA370">
        <v>100</v>
      </c>
      <c r="AB370">
        <v>0</v>
      </c>
      <c r="AC370">
        <v>288060</v>
      </c>
      <c r="AD370">
        <v>72015</v>
      </c>
      <c r="AE370">
        <v>288060</v>
      </c>
      <c r="AF370">
        <v>72015</v>
      </c>
      <c r="AG370" t="s">
        <v>1130</v>
      </c>
    </row>
    <row r="371" spans="1:33" ht="15" x14ac:dyDescent="0.2">
      <c r="A371" t="s">
        <v>60</v>
      </c>
      <c r="B371" t="s">
        <v>60</v>
      </c>
      <c r="C371" t="s">
        <v>131</v>
      </c>
      <c r="D371" t="s">
        <v>414</v>
      </c>
      <c r="E371" t="s">
        <v>132</v>
      </c>
      <c r="F371" t="s">
        <v>64</v>
      </c>
      <c r="G371" t="s">
        <v>1132</v>
      </c>
      <c r="H371" t="s">
        <v>60</v>
      </c>
      <c r="J371" t="s">
        <v>1133</v>
      </c>
      <c r="K371">
        <v>0.3</v>
      </c>
      <c r="L371">
        <v>0.1</v>
      </c>
      <c r="M371">
        <v>0.4</v>
      </c>
      <c r="N371">
        <v>0.2</v>
      </c>
      <c r="O371" t="s">
        <v>120</v>
      </c>
      <c r="P371" s="10">
        <v>558430</v>
      </c>
      <c r="Q371" s="10" t="e">
        <f>#N/A</f>
        <v>#N/A</v>
      </c>
      <c r="R371" s="10" t="e">
        <f>#N/A</f>
        <v>#N/A</v>
      </c>
      <c r="S371" s="10" t="e">
        <f>#N/A</f>
        <v>#N/A</v>
      </c>
      <c r="T371" t="s">
        <v>57</v>
      </c>
      <c r="U371" t="s">
        <v>58</v>
      </c>
      <c r="V371">
        <v>76</v>
      </c>
      <c r="W371">
        <v>76</v>
      </c>
      <c r="X371">
        <v>76</v>
      </c>
      <c r="Y371" t="s">
        <v>512</v>
      </c>
      <c r="Z371" t="s">
        <v>57</v>
      </c>
      <c r="AA371">
        <v>0</v>
      </c>
      <c r="AB371">
        <v>100</v>
      </c>
      <c r="AC371">
        <v>167529</v>
      </c>
      <c r="AD371">
        <v>55843</v>
      </c>
      <c r="AE371">
        <v>223372</v>
      </c>
      <c r="AF371">
        <v>111686</v>
      </c>
      <c r="AG371" t="e">
        <f>#N/A</f>
        <v>#N/A</v>
      </c>
    </row>
    <row r="372" spans="1:33" ht="15" x14ac:dyDescent="0.2">
      <c r="A372" t="s">
        <v>60</v>
      </c>
      <c r="B372" t="s">
        <v>60</v>
      </c>
      <c r="C372" t="s">
        <v>854</v>
      </c>
      <c r="D372" t="s">
        <v>855</v>
      </c>
      <c r="E372" t="s">
        <v>856</v>
      </c>
      <c r="F372" t="s">
        <v>64</v>
      </c>
      <c r="G372" t="s">
        <v>1134</v>
      </c>
      <c r="H372" t="s">
        <v>60</v>
      </c>
      <c r="J372" t="s">
        <v>1135</v>
      </c>
      <c r="K372">
        <v>0</v>
      </c>
      <c r="L372">
        <v>0.35</v>
      </c>
      <c r="M372">
        <v>0.27</v>
      </c>
      <c r="N372">
        <v>0.38</v>
      </c>
      <c r="O372" t="s">
        <v>114</v>
      </c>
      <c r="P372" s="10">
        <v>300490</v>
      </c>
      <c r="Q372" s="10">
        <v>300490</v>
      </c>
      <c r="R372" s="10">
        <v>5910.02</v>
      </c>
      <c r="S372" s="10">
        <v>306400.02</v>
      </c>
      <c r="T372" t="s">
        <v>59</v>
      </c>
      <c r="U372" t="s">
        <v>58</v>
      </c>
      <c r="V372">
        <v>80</v>
      </c>
      <c r="W372">
        <v>72</v>
      </c>
      <c r="X372">
        <v>76</v>
      </c>
      <c r="Y372" t="s">
        <v>254</v>
      </c>
      <c r="Z372" t="s">
        <v>59</v>
      </c>
      <c r="AA372">
        <v>100</v>
      </c>
      <c r="AB372">
        <v>0</v>
      </c>
      <c r="AC372">
        <v>0</v>
      </c>
      <c r="AD372">
        <v>105171.5</v>
      </c>
      <c r="AE372">
        <v>81132.3</v>
      </c>
      <c r="AF372">
        <v>114186.2</v>
      </c>
      <c r="AG372" t="s">
        <v>1134</v>
      </c>
    </row>
    <row r="373" spans="1:33" ht="15" x14ac:dyDescent="0.2">
      <c r="A373" t="s">
        <v>60</v>
      </c>
      <c r="B373" t="s">
        <v>60</v>
      </c>
      <c r="C373" t="s">
        <v>270</v>
      </c>
      <c r="D373" t="s">
        <v>1136</v>
      </c>
      <c r="E373" t="s">
        <v>271</v>
      </c>
      <c r="F373" t="s">
        <v>64</v>
      </c>
      <c r="G373" t="s">
        <v>1137</v>
      </c>
      <c r="H373" t="s">
        <v>60</v>
      </c>
      <c r="J373" t="s">
        <v>1138</v>
      </c>
      <c r="K373">
        <v>0.436</v>
      </c>
      <c r="L373">
        <v>0</v>
      </c>
      <c r="M373">
        <v>0.41</v>
      </c>
      <c r="N373">
        <v>0.154</v>
      </c>
      <c r="O373" t="s">
        <v>67</v>
      </c>
      <c r="P373" s="10">
        <v>69640</v>
      </c>
      <c r="Q373" s="10">
        <v>69640</v>
      </c>
      <c r="R373" s="10">
        <v>1392.8</v>
      </c>
      <c r="S373" s="10">
        <v>71032.800000000003</v>
      </c>
      <c r="T373" t="s">
        <v>59</v>
      </c>
      <c r="U373" t="s">
        <v>58</v>
      </c>
      <c r="V373">
        <v>76</v>
      </c>
      <c r="W373">
        <v>76</v>
      </c>
      <c r="X373">
        <v>76</v>
      </c>
      <c r="Y373" t="s">
        <v>254</v>
      </c>
      <c r="Z373" t="s">
        <v>59</v>
      </c>
      <c r="AA373">
        <v>100</v>
      </c>
      <c r="AB373">
        <v>0</v>
      </c>
      <c r="AC373">
        <v>30363.040000000001</v>
      </c>
      <c r="AD373">
        <v>0</v>
      </c>
      <c r="AE373">
        <v>28552.400000000001</v>
      </c>
      <c r="AF373">
        <v>10724.56</v>
      </c>
      <c r="AG373" t="s">
        <v>1137</v>
      </c>
    </row>
    <row r="374" spans="1:33" ht="15" x14ac:dyDescent="0.2">
      <c r="A374" t="s">
        <v>148</v>
      </c>
      <c r="B374" t="s">
        <v>148</v>
      </c>
      <c r="C374" t="s">
        <v>337</v>
      </c>
      <c r="D374" t="s">
        <v>338</v>
      </c>
      <c r="E374" t="s">
        <v>339</v>
      </c>
      <c r="F374" t="s">
        <v>64</v>
      </c>
      <c r="G374" t="s">
        <v>1139</v>
      </c>
      <c r="H374" t="s">
        <v>148</v>
      </c>
      <c r="J374" t="s">
        <v>1140</v>
      </c>
      <c r="K374">
        <v>0.1</v>
      </c>
      <c r="L374">
        <v>0.3</v>
      </c>
      <c r="M374">
        <v>0.4</v>
      </c>
      <c r="N374">
        <v>0.2</v>
      </c>
      <c r="O374" t="s">
        <v>120</v>
      </c>
      <c r="P374" s="10">
        <v>226500</v>
      </c>
      <c r="Q374" s="10">
        <v>226500</v>
      </c>
      <c r="R374" s="10">
        <v>4530</v>
      </c>
      <c r="S374" s="10">
        <v>231030</v>
      </c>
      <c r="T374" t="s">
        <v>59</v>
      </c>
      <c r="U374" t="s">
        <v>58</v>
      </c>
      <c r="V374">
        <v>72</v>
      </c>
      <c r="W374">
        <v>80</v>
      </c>
      <c r="X374">
        <v>76</v>
      </c>
      <c r="Y374" t="s">
        <v>254</v>
      </c>
      <c r="Z374" t="s">
        <v>59</v>
      </c>
      <c r="AA374">
        <v>100</v>
      </c>
      <c r="AB374">
        <v>0</v>
      </c>
      <c r="AC374">
        <v>22650</v>
      </c>
      <c r="AD374">
        <v>67950</v>
      </c>
      <c r="AE374">
        <v>90600</v>
      </c>
      <c r="AF374">
        <v>45300</v>
      </c>
      <c r="AG374" t="s">
        <v>1139</v>
      </c>
    </row>
    <row r="375" spans="1:33" ht="15" x14ac:dyDescent="0.2">
      <c r="A375" t="s">
        <v>148</v>
      </c>
      <c r="B375" t="s">
        <v>148</v>
      </c>
      <c r="C375" t="s">
        <v>1028</v>
      </c>
      <c r="D375" t="s">
        <v>1029</v>
      </c>
      <c r="E375" t="s">
        <v>1030</v>
      </c>
      <c r="F375" t="s">
        <v>64</v>
      </c>
      <c r="G375" t="s">
        <v>1141</v>
      </c>
      <c r="H375" t="s">
        <v>148</v>
      </c>
      <c r="J375" t="s">
        <v>1142</v>
      </c>
      <c r="K375">
        <v>0.15</v>
      </c>
      <c r="L375">
        <v>0.35</v>
      </c>
      <c r="M375">
        <v>0.5</v>
      </c>
      <c r="N375">
        <v>0</v>
      </c>
      <c r="O375" t="s">
        <v>120</v>
      </c>
      <c r="P375" s="10">
        <v>263003.09999999998</v>
      </c>
      <c r="Q375" s="10">
        <v>263003</v>
      </c>
      <c r="R375" s="10">
        <v>7890</v>
      </c>
      <c r="S375" s="10">
        <v>270893</v>
      </c>
      <c r="T375" t="s">
        <v>59</v>
      </c>
      <c r="U375" t="s">
        <v>58</v>
      </c>
      <c r="V375">
        <v>76</v>
      </c>
      <c r="W375">
        <v>76</v>
      </c>
      <c r="X375">
        <v>76</v>
      </c>
      <c r="Y375" t="s">
        <v>254</v>
      </c>
      <c r="Z375" t="s">
        <v>59</v>
      </c>
      <c r="AA375">
        <v>100</v>
      </c>
      <c r="AB375">
        <v>0</v>
      </c>
      <c r="AC375">
        <v>39450.464999999997</v>
      </c>
      <c r="AD375">
        <v>92051.085000000006</v>
      </c>
      <c r="AE375">
        <v>131501.54999999999</v>
      </c>
      <c r="AF375">
        <v>0</v>
      </c>
      <c r="AG375" t="s">
        <v>1141</v>
      </c>
    </row>
    <row r="376" spans="1:33" ht="15" x14ac:dyDescent="0.2">
      <c r="A376" t="s">
        <v>148</v>
      </c>
      <c r="B376" t="s">
        <v>148</v>
      </c>
      <c r="C376" t="s">
        <v>671</v>
      </c>
      <c r="D376" t="s">
        <v>672</v>
      </c>
      <c r="E376" t="s">
        <v>673</v>
      </c>
      <c r="F376" t="s">
        <v>64</v>
      </c>
      <c r="G376" t="s">
        <v>1143</v>
      </c>
      <c r="H376" t="s">
        <v>148</v>
      </c>
      <c r="J376" t="s">
        <v>1144</v>
      </c>
      <c r="K376">
        <v>1</v>
      </c>
      <c r="L376">
        <v>0</v>
      </c>
      <c r="M376">
        <v>0</v>
      </c>
      <c r="N376">
        <v>0</v>
      </c>
      <c r="O376" t="s">
        <v>67</v>
      </c>
      <c r="P376" s="10">
        <v>483103</v>
      </c>
      <c r="Q376" s="10">
        <v>438103</v>
      </c>
      <c r="R376" s="10">
        <v>8762.06</v>
      </c>
      <c r="S376" s="10">
        <v>446865.06</v>
      </c>
      <c r="T376" t="s">
        <v>59</v>
      </c>
      <c r="U376" t="s">
        <v>58</v>
      </c>
      <c r="V376">
        <v>76</v>
      </c>
      <c r="W376">
        <v>76</v>
      </c>
      <c r="X376">
        <v>76</v>
      </c>
      <c r="Y376" t="s">
        <v>254</v>
      </c>
      <c r="Z376" t="s">
        <v>59</v>
      </c>
      <c r="AA376">
        <v>100</v>
      </c>
      <c r="AB376">
        <v>0</v>
      </c>
      <c r="AC376">
        <v>483103</v>
      </c>
      <c r="AD376">
        <v>0</v>
      </c>
      <c r="AE376">
        <v>0</v>
      </c>
      <c r="AF376">
        <v>0</v>
      </c>
      <c r="AG376" t="s">
        <v>1143</v>
      </c>
    </row>
    <row r="377" spans="1:33" ht="15" x14ac:dyDescent="0.2">
      <c r="A377" t="s">
        <v>148</v>
      </c>
      <c r="B377" t="s">
        <v>148</v>
      </c>
      <c r="C377" t="s">
        <v>1035</v>
      </c>
      <c r="D377" t="s">
        <v>1036</v>
      </c>
      <c r="E377" t="s">
        <v>1037</v>
      </c>
      <c r="F377" t="s">
        <v>64</v>
      </c>
      <c r="G377" t="s">
        <v>1145</v>
      </c>
      <c r="H377" t="s">
        <v>148</v>
      </c>
      <c r="J377" t="s">
        <v>1146</v>
      </c>
      <c r="K377">
        <v>0.38990000000000002</v>
      </c>
      <c r="L377">
        <v>0</v>
      </c>
      <c r="M377">
        <v>0.27150000000000002</v>
      </c>
      <c r="N377">
        <v>0.33860000000000001</v>
      </c>
      <c r="O377" t="s">
        <v>67</v>
      </c>
      <c r="P377" s="10">
        <v>611883.06000000006</v>
      </c>
      <c r="Q377" s="10">
        <v>611883.06000000006</v>
      </c>
      <c r="R377" s="10">
        <v>12237.66</v>
      </c>
      <c r="S377" s="10">
        <v>624120.72000000009</v>
      </c>
      <c r="T377" t="s">
        <v>59</v>
      </c>
      <c r="U377" t="s">
        <v>58</v>
      </c>
      <c r="V377">
        <v>76</v>
      </c>
      <c r="W377">
        <v>76</v>
      </c>
      <c r="X377">
        <v>76</v>
      </c>
      <c r="Y377" t="s">
        <v>254</v>
      </c>
      <c r="Z377" t="s">
        <v>59</v>
      </c>
      <c r="AA377">
        <v>100</v>
      </c>
      <c r="AB377">
        <v>0</v>
      </c>
      <c r="AC377">
        <v>238573.205094</v>
      </c>
      <c r="AD377">
        <v>0</v>
      </c>
      <c r="AE377">
        <v>166126.25078999999</v>
      </c>
      <c r="AF377">
        <v>207183.604116</v>
      </c>
      <c r="AG377" t="s">
        <v>1145</v>
      </c>
    </row>
    <row r="378" spans="1:33" ht="15" x14ac:dyDescent="0.2">
      <c r="A378" t="s">
        <v>148</v>
      </c>
      <c r="B378" t="s">
        <v>148</v>
      </c>
      <c r="C378" t="s">
        <v>337</v>
      </c>
      <c r="D378" t="s">
        <v>338</v>
      </c>
      <c r="E378" t="s">
        <v>339</v>
      </c>
      <c r="F378" t="s">
        <v>64</v>
      </c>
      <c r="G378" t="s">
        <v>1147</v>
      </c>
      <c r="H378" t="s">
        <v>148</v>
      </c>
      <c r="J378" t="s">
        <v>1148</v>
      </c>
      <c r="K378">
        <v>0.1</v>
      </c>
      <c r="L378">
        <v>0.1</v>
      </c>
      <c r="M378">
        <v>0.1</v>
      </c>
      <c r="N378">
        <v>0.7</v>
      </c>
      <c r="O378" t="s">
        <v>114</v>
      </c>
      <c r="P378" s="10">
        <v>441500</v>
      </c>
      <c r="Q378" s="10">
        <v>441500</v>
      </c>
      <c r="R378" s="10">
        <v>8830</v>
      </c>
      <c r="S378" s="10">
        <v>450330</v>
      </c>
      <c r="T378" t="s">
        <v>59</v>
      </c>
      <c r="U378" t="s">
        <v>58</v>
      </c>
      <c r="V378">
        <v>80</v>
      </c>
      <c r="W378">
        <v>72</v>
      </c>
      <c r="X378">
        <v>76</v>
      </c>
      <c r="Y378" t="s">
        <v>254</v>
      </c>
      <c r="Z378" t="s">
        <v>59</v>
      </c>
      <c r="AA378">
        <v>100</v>
      </c>
      <c r="AB378">
        <v>0</v>
      </c>
      <c r="AC378">
        <v>44150</v>
      </c>
      <c r="AD378">
        <v>44150</v>
      </c>
      <c r="AE378">
        <v>44150</v>
      </c>
      <c r="AF378">
        <v>309050</v>
      </c>
      <c r="AG378" t="s">
        <v>1147</v>
      </c>
    </row>
    <row r="379" spans="1:33" ht="15" x14ac:dyDescent="0.2">
      <c r="A379" t="s">
        <v>148</v>
      </c>
      <c r="B379" t="s">
        <v>148</v>
      </c>
      <c r="C379" t="s">
        <v>337</v>
      </c>
      <c r="D379" t="s">
        <v>338</v>
      </c>
      <c r="E379" t="s">
        <v>339</v>
      </c>
      <c r="F379" t="s">
        <v>64</v>
      </c>
      <c r="G379" t="s">
        <v>1149</v>
      </c>
      <c r="H379" t="s">
        <v>148</v>
      </c>
      <c r="J379" t="s">
        <v>1150</v>
      </c>
      <c r="K379">
        <v>0</v>
      </c>
      <c r="L379">
        <v>0</v>
      </c>
      <c r="M379">
        <v>0.3</v>
      </c>
      <c r="N379">
        <v>0.7</v>
      </c>
      <c r="O379" t="s">
        <v>114</v>
      </c>
      <c r="P379" s="10">
        <v>197500</v>
      </c>
      <c r="Q379" s="10">
        <v>214050</v>
      </c>
      <c r="R379" s="10">
        <v>4281</v>
      </c>
      <c r="S379" s="10">
        <v>218331</v>
      </c>
      <c r="T379" t="s">
        <v>59</v>
      </c>
      <c r="U379" t="s">
        <v>58</v>
      </c>
      <c r="V379">
        <v>84</v>
      </c>
      <c r="W379">
        <v>68</v>
      </c>
      <c r="X379">
        <v>76</v>
      </c>
      <c r="Y379" t="s">
        <v>254</v>
      </c>
      <c r="Z379" t="s">
        <v>59</v>
      </c>
      <c r="AA379">
        <v>100</v>
      </c>
      <c r="AB379">
        <v>0</v>
      </c>
      <c r="AC379">
        <v>0</v>
      </c>
      <c r="AD379">
        <v>0</v>
      </c>
      <c r="AE379">
        <v>59250</v>
      </c>
      <c r="AF379">
        <v>138250</v>
      </c>
      <c r="AG379" t="s">
        <v>1149</v>
      </c>
    </row>
    <row r="380" spans="1:33" ht="15" x14ac:dyDescent="0.2">
      <c r="A380" t="s">
        <v>148</v>
      </c>
      <c r="B380" t="s">
        <v>148</v>
      </c>
      <c r="C380" t="s">
        <v>342</v>
      </c>
      <c r="D380" t="s">
        <v>343</v>
      </c>
      <c r="E380" t="s">
        <v>344</v>
      </c>
      <c r="F380" t="s">
        <v>64</v>
      </c>
      <c r="G380" t="s">
        <v>1151</v>
      </c>
      <c r="H380" t="s">
        <v>148</v>
      </c>
      <c r="J380" t="s">
        <v>1152</v>
      </c>
      <c r="K380">
        <v>0.35</v>
      </c>
      <c r="L380">
        <v>0</v>
      </c>
      <c r="M380">
        <v>0.65</v>
      </c>
      <c r="N380">
        <v>0</v>
      </c>
      <c r="O380" t="s">
        <v>120</v>
      </c>
      <c r="P380" s="10">
        <v>134000</v>
      </c>
      <c r="Q380" s="10">
        <v>134000</v>
      </c>
      <c r="R380" s="10">
        <v>2680</v>
      </c>
      <c r="S380" s="10">
        <v>136680</v>
      </c>
      <c r="T380" t="s">
        <v>57</v>
      </c>
      <c r="U380" t="s">
        <v>58</v>
      </c>
      <c r="V380">
        <v>84</v>
      </c>
      <c r="W380">
        <v>68</v>
      </c>
      <c r="X380">
        <v>76</v>
      </c>
      <c r="Y380" t="s">
        <v>512</v>
      </c>
      <c r="Z380" t="s">
        <v>57</v>
      </c>
      <c r="AA380">
        <v>20</v>
      </c>
      <c r="AB380">
        <v>80</v>
      </c>
      <c r="AC380">
        <v>46900</v>
      </c>
      <c r="AD380">
        <v>0</v>
      </c>
      <c r="AE380">
        <v>87100</v>
      </c>
      <c r="AF380">
        <v>0</v>
      </c>
      <c r="AG380" t="s">
        <v>1151</v>
      </c>
    </row>
    <row r="381" spans="1:33" ht="15" x14ac:dyDescent="0.2">
      <c r="A381" t="s">
        <v>74</v>
      </c>
      <c r="B381" t="s">
        <v>139</v>
      </c>
      <c r="C381" t="s">
        <v>232</v>
      </c>
      <c r="D381" t="s">
        <v>921</v>
      </c>
      <c r="E381" t="s">
        <v>233</v>
      </c>
      <c r="F381" t="s">
        <v>52</v>
      </c>
      <c r="G381" t="s">
        <v>1153</v>
      </c>
      <c r="H381" t="s">
        <v>74</v>
      </c>
      <c r="J381" t="s">
        <v>1154</v>
      </c>
      <c r="K381">
        <v>0</v>
      </c>
      <c r="L381">
        <v>1</v>
      </c>
      <c r="M381">
        <v>0</v>
      </c>
      <c r="N381">
        <v>0</v>
      </c>
      <c r="O381" t="s">
        <v>56</v>
      </c>
      <c r="P381" s="10">
        <v>504744</v>
      </c>
      <c r="Q381" s="10">
        <v>504744</v>
      </c>
      <c r="R381" s="10">
        <v>10094</v>
      </c>
      <c r="S381" s="10">
        <v>514838</v>
      </c>
      <c r="T381" t="s">
        <v>59</v>
      </c>
      <c r="U381" t="s">
        <v>58</v>
      </c>
      <c r="V381">
        <v>75</v>
      </c>
      <c r="W381">
        <v>76</v>
      </c>
      <c r="X381">
        <v>75.5</v>
      </c>
      <c r="Y381" t="s">
        <v>254</v>
      </c>
      <c r="Z381" t="s">
        <v>59</v>
      </c>
      <c r="AA381">
        <v>100</v>
      </c>
      <c r="AB381">
        <v>0</v>
      </c>
      <c r="AC381">
        <v>0</v>
      </c>
      <c r="AD381">
        <v>504744</v>
      </c>
      <c r="AE381">
        <v>0</v>
      </c>
      <c r="AF381">
        <v>0</v>
      </c>
      <c r="AG381" t="e">
        <f>#N/A</f>
        <v>#N/A</v>
      </c>
    </row>
    <row r="382" spans="1:33" ht="15" x14ac:dyDescent="0.2">
      <c r="A382" t="s">
        <v>74</v>
      </c>
      <c r="B382" t="s">
        <v>85</v>
      </c>
      <c r="C382" t="s">
        <v>263</v>
      </c>
      <c r="D382" t="s">
        <v>457</v>
      </c>
      <c r="E382" t="s">
        <v>264</v>
      </c>
      <c r="F382" t="s">
        <v>64</v>
      </c>
      <c r="G382" t="s">
        <v>1155</v>
      </c>
      <c r="H382" t="s">
        <v>74</v>
      </c>
      <c r="J382" t="s">
        <v>1156</v>
      </c>
      <c r="K382">
        <v>1</v>
      </c>
      <c r="L382">
        <v>0</v>
      </c>
      <c r="M382">
        <v>0</v>
      </c>
      <c r="N382">
        <v>0</v>
      </c>
      <c r="O382" t="s">
        <v>67</v>
      </c>
      <c r="P382" s="10">
        <v>36172.800000000003</v>
      </c>
      <c r="Q382" s="10">
        <v>36173</v>
      </c>
      <c r="R382" s="10">
        <v>723.46</v>
      </c>
      <c r="S382" s="10">
        <v>36896.46</v>
      </c>
      <c r="T382" t="s">
        <v>59</v>
      </c>
      <c r="U382" t="s">
        <v>58</v>
      </c>
      <c r="V382">
        <v>76</v>
      </c>
      <c r="W382">
        <v>75</v>
      </c>
      <c r="X382">
        <v>75.5</v>
      </c>
      <c r="Y382" t="s">
        <v>254</v>
      </c>
      <c r="Z382" t="s">
        <v>59</v>
      </c>
      <c r="AA382">
        <v>100</v>
      </c>
      <c r="AB382">
        <v>0</v>
      </c>
      <c r="AC382">
        <v>36172.800000000003</v>
      </c>
      <c r="AD382">
        <v>0</v>
      </c>
      <c r="AE382">
        <v>0</v>
      </c>
      <c r="AF382">
        <v>0</v>
      </c>
      <c r="AG382" t="e">
        <f>#N/A</f>
        <v>#N/A</v>
      </c>
    </row>
    <row r="383" spans="1:33" ht="15" x14ac:dyDescent="0.2">
      <c r="A383" t="s">
        <v>74</v>
      </c>
      <c r="B383" t="s">
        <v>85</v>
      </c>
      <c r="C383" t="s">
        <v>86</v>
      </c>
      <c r="D383" t="s">
        <v>85</v>
      </c>
      <c r="E383" t="s">
        <v>87</v>
      </c>
      <c r="F383" t="s">
        <v>52</v>
      </c>
      <c r="G383" t="s">
        <v>1157</v>
      </c>
      <c r="H383" t="s">
        <v>74</v>
      </c>
      <c r="J383" t="s">
        <v>1158</v>
      </c>
      <c r="K383">
        <v>0</v>
      </c>
      <c r="L383">
        <v>1</v>
      </c>
      <c r="M383">
        <v>0</v>
      </c>
      <c r="N383">
        <v>0</v>
      </c>
      <c r="O383" t="s">
        <v>56</v>
      </c>
      <c r="P383" s="10">
        <v>512691</v>
      </c>
      <c r="Q383" s="10">
        <v>512691</v>
      </c>
      <c r="R383" s="10">
        <v>10253.82</v>
      </c>
      <c r="S383" s="10">
        <v>522944.82</v>
      </c>
      <c r="T383" t="s">
        <v>59</v>
      </c>
      <c r="U383" t="s">
        <v>58</v>
      </c>
      <c r="V383">
        <v>75</v>
      </c>
      <c r="W383">
        <v>76</v>
      </c>
      <c r="X383">
        <v>75.5</v>
      </c>
      <c r="Y383" t="s">
        <v>254</v>
      </c>
      <c r="Z383" t="s">
        <v>59</v>
      </c>
      <c r="AA383">
        <v>100</v>
      </c>
      <c r="AB383">
        <v>0</v>
      </c>
      <c r="AC383">
        <v>0</v>
      </c>
      <c r="AD383">
        <v>512691</v>
      </c>
      <c r="AE383">
        <v>0</v>
      </c>
      <c r="AF383">
        <v>0</v>
      </c>
      <c r="AG383" t="e">
        <f>#N/A</f>
        <v>#N/A</v>
      </c>
    </row>
    <row r="384" spans="1:33" ht="15" x14ac:dyDescent="0.2">
      <c r="A384" t="s">
        <v>74</v>
      </c>
      <c r="B384" t="s">
        <v>85</v>
      </c>
      <c r="C384" t="s">
        <v>86</v>
      </c>
      <c r="D384" t="s">
        <v>85</v>
      </c>
      <c r="E384" t="s">
        <v>87</v>
      </c>
      <c r="F384" t="s">
        <v>52</v>
      </c>
      <c r="G384" t="s">
        <v>1159</v>
      </c>
      <c r="H384" t="s">
        <v>74</v>
      </c>
      <c r="J384" t="s">
        <v>1160</v>
      </c>
      <c r="K384">
        <v>0</v>
      </c>
      <c r="L384">
        <v>1</v>
      </c>
      <c r="M384">
        <v>0</v>
      </c>
      <c r="N384">
        <v>0</v>
      </c>
      <c r="O384" t="s">
        <v>56</v>
      </c>
      <c r="P384" s="10">
        <v>913095.93</v>
      </c>
      <c r="Q384" s="10">
        <v>913092</v>
      </c>
      <c r="R384" s="10">
        <v>18261.84</v>
      </c>
      <c r="S384" s="10">
        <v>931353.84</v>
      </c>
      <c r="T384" t="s">
        <v>59</v>
      </c>
      <c r="U384" t="s">
        <v>58</v>
      </c>
      <c r="V384">
        <v>75</v>
      </c>
      <c r="W384">
        <v>76</v>
      </c>
      <c r="X384">
        <v>75.5</v>
      </c>
      <c r="Y384" t="s">
        <v>254</v>
      </c>
      <c r="Z384" t="s">
        <v>59</v>
      </c>
      <c r="AA384">
        <v>100</v>
      </c>
      <c r="AB384">
        <v>0</v>
      </c>
      <c r="AC384">
        <v>0</v>
      </c>
      <c r="AD384">
        <v>913095.93</v>
      </c>
      <c r="AE384">
        <v>0</v>
      </c>
      <c r="AF384">
        <v>0</v>
      </c>
      <c r="AG384" t="e">
        <f>#N/A</f>
        <v>#N/A</v>
      </c>
    </row>
    <row r="385" spans="1:33" ht="15" x14ac:dyDescent="0.2">
      <c r="A385" t="s">
        <v>60</v>
      </c>
      <c r="B385" t="s">
        <v>60</v>
      </c>
      <c r="C385" t="s">
        <v>255</v>
      </c>
      <c r="D385" t="s">
        <v>520</v>
      </c>
      <c r="E385" t="s">
        <v>256</v>
      </c>
      <c r="F385" t="s">
        <v>64</v>
      </c>
      <c r="G385" t="s">
        <v>1161</v>
      </c>
      <c r="H385" t="s">
        <v>60</v>
      </c>
      <c r="J385" t="s">
        <v>1162</v>
      </c>
      <c r="K385">
        <v>1</v>
      </c>
      <c r="L385">
        <v>0</v>
      </c>
      <c r="M385">
        <v>0</v>
      </c>
      <c r="N385">
        <v>0</v>
      </c>
      <c r="O385" t="s">
        <v>67</v>
      </c>
      <c r="P385" s="10">
        <v>257250</v>
      </c>
      <c r="Q385" s="10">
        <v>257250</v>
      </c>
      <c r="R385" s="10">
        <v>5145</v>
      </c>
      <c r="S385" s="10">
        <v>262395</v>
      </c>
      <c r="T385" t="s">
        <v>59</v>
      </c>
      <c r="U385" t="s">
        <v>58</v>
      </c>
      <c r="V385">
        <v>76</v>
      </c>
      <c r="W385">
        <v>75</v>
      </c>
      <c r="X385">
        <v>75.5</v>
      </c>
      <c r="Y385" t="s">
        <v>254</v>
      </c>
      <c r="Z385" t="s">
        <v>59</v>
      </c>
      <c r="AA385">
        <v>100</v>
      </c>
      <c r="AB385">
        <v>0</v>
      </c>
      <c r="AC385">
        <v>257250</v>
      </c>
      <c r="AD385">
        <v>0</v>
      </c>
      <c r="AE385">
        <v>0</v>
      </c>
      <c r="AF385">
        <v>0</v>
      </c>
      <c r="AG385" t="s">
        <v>1161</v>
      </c>
    </row>
    <row r="386" spans="1:33" ht="15" x14ac:dyDescent="0.2">
      <c r="A386" t="s">
        <v>60</v>
      </c>
      <c r="B386" t="s">
        <v>60</v>
      </c>
      <c r="C386" t="s">
        <v>854</v>
      </c>
      <c r="D386" t="s">
        <v>855</v>
      </c>
      <c r="E386" t="s">
        <v>856</v>
      </c>
      <c r="F386" t="s">
        <v>52</v>
      </c>
      <c r="G386" t="s">
        <v>1163</v>
      </c>
      <c r="H386" t="s">
        <v>60</v>
      </c>
      <c r="J386" t="s">
        <v>331</v>
      </c>
      <c r="K386">
        <v>0</v>
      </c>
      <c r="L386">
        <v>0.41</v>
      </c>
      <c r="M386">
        <v>0.33</v>
      </c>
      <c r="N386">
        <v>0.26</v>
      </c>
      <c r="O386" t="s">
        <v>56</v>
      </c>
      <c r="P386" s="10">
        <v>213794</v>
      </c>
      <c r="Q386" s="10">
        <v>213514</v>
      </c>
      <c r="R386" s="10">
        <v>4270</v>
      </c>
      <c r="S386" s="10">
        <v>217784</v>
      </c>
      <c r="T386" t="s">
        <v>59</v>
      </c>
      <c r="U386" t="s">
        <v>58</v>
      </c>
      <c r="V386">
        <v>75</v>
      </c>
      <c r="W386">
        <v>76</v>
      </c>
      <c r="X386">
        <v>75.5</v>
      </c>
      <c r="Y386" t="s">
        <v>254</v>
      </c>
      <c r="Z386" t="s">
        <v>59</v>
      </c>
      <c r="AA386">
        <v>100</v>
      </c>
      <c r="AB386">
        <v>0</v>
      </c>
      <c r="AC386">
        <v>0</v>
      </c>
      <c r="AD386">
        <v>87655.54</v>
      </c>
      <c r="AE386">
        <v>70552.02</v>
      </c>
      <c r="AF386">
        <v>55586.44</v>
      </c>
      <c r="AG386" t="s">
        <v>1163</v>
      </c>
    </row>
    <row r="387" spans="1:33" ht="15" x14ac:dyDescent="0.2">
      <c r="A387" t="s">
        <v>60</v>
      </c>
      <c r="B387" t="s">
        <v>60</v>
      </c>
      <c r="C387" t="s">
        <v>642</v>
      </c>
      <c r="D387" t="s">
        <v>643</v>
      </c>
      <c r="E387" t="s">
        <v>644</v>
      </c>
      <c r="F387" t="s">
        <v>64</v>
      </c>
      <c r="G387" t="s">
        <v>1164</v>
      </c>
      <c r="H387" t="s">
        <v>60</v>
      </c>
      <c r="J387" t="s">
        <v>1165</v>
      </c>
      <c r="K387">
        <v>1</v>
      </c>
      <c r="L387">
        <v>0</v>
      </c>
      <c r="M387">
        <v>0</v>
      </c>
      <c r="N387">
        <v>0</v>
      </c>
      <c r="O387" t="s">
        <v>67</v>
      </c>
      <c r="P387" s="10">
        <v>88960</v>
      </c>
      <c r="Q387" s="10">
        <v>88960</v>
      </c>
      <c r="R387" s="10">
        <v>1779.2</v>
      </c>
      <c r="S387" s="10">
        <v>90739.199999999997</v>
      </c>
      <c r="T387" t="s">
        <v>59</v>
      </c>
      <c r="U387" t="s">
        <v>58</v>
      </c>
      <c r="V387">
        <v>76</v>
      </c>
      <c r="W387">
        <v>75</v>
      </c>
      <c r="X387">
        <v>75.5</v>
      </c>
      <c r="Y387" t="s">
        <v>254</v>
      </c>
      <c r="Z387" t="s">
        <v>59</v>
      </c>
      <c r="AA387">
        <v>100</v>
      </c>
      <c r="AB387">
        <v>0</v>
      </c>
      <c r="AC387">
        <v>88960</v>
      </c>
      <c r="AD387">
        <v>0</v>
      </c>
      <c r="AE387">
        <v>0</v>
      </c>
      <c r="AF387">
        <v>0</v>
      </c>
      <c r="AG387" t="s">
        <v>1164</v>
      </c>
    </row>
    <row r="388" spans="1:33" ht="15" x14ac:dyDescent="0.2">
      <c r="A388" t="s">
        <v>74</v>
      </c>
      <c r="B388" t="s">
        <v>139</v>
      </c>
      <c r="C388" t="s">
        <v>295</v>
      </c>
      <c r="D388" t="s">
        <v>473</v>
      </c>
      <c r="E388" t="s">
        <v>296</v>
      </c>
      <c r="F388" t="s">
        <v>52</v>
      </c>
      <c r="G388" t="s">
        <v>1166</v>
      </c>
      <c r="H388" t="s">
        <v>74</v>
      </c>
      <c r="J388" t="s">
        <v>1167</v>
      </c>
      <c r="K388">
        <v>0</v>
      </c>
      <c r="L388">
        <v>0.8</v>
      </c>
      <c r="M388">
        <v>0.2</v>
      </c>
      <c r="N388">
        <v>0</v>
      </c>
      <c r="O388" t="s">
        <v>56</v>
      </c>
      <c r="P388" s="10">
        <v>475047.79</v>
      </c>
      <c r="Q388" s="10" t="e">
        <f>#N/A</f>
        <v>#N/A</v>
      </c>
      <c r="R388" s="10" t="e">
        <f>#N/A</f>
        <v>#N/A</v>
      </c>
      <c r="S388" s="10" t="e">
        <f>#N/A</f>
        <v>#N/A</v>
      </c>
      <c r="T388" t="s">
        <v>57</v>
      </c>
      <c r="U388" t="s">
        <v>58</v>
      </c>
      <c r="V388">
        <v>70</v>
      </c>
      <c r="W388">
        <v>80</v>
      </c>
      <c r="X388">
        <v>75</v>
      </c>
      <c r="Y388" t="s">
        <v>512</v>
      </c>
      <c r="Z388" t="s">
        <v>57</v>
      </c>
      <c r="AA388">
        <v>0</v>
      </c>
      <c r="AB388">
        <v>100</v>
      </c>
      <c r="AC388">
        <v>0</v>
      </c>
      <c r="AD388">
        <v>380038.23200000002</v>
      </c>
      <c r="AE388">
        <v>95009.558000000005</v>
      </c>
      <c r="AF388">
        <v>0</v>
      </c>
      <c r="AG388" t="e">
        <f>#N/A</f>
        <v>#N/A</v>
      </c>
    </row>
    <row r="389" spans="1:33" ht="15" x14ac:dyDescent="0.2">
      <c r="A389" t="s">
        <v>74</v>
      </c>
      <c r="B389" t="s">
        <v>75</v>
      </c>
      <c r="C389" t="s">
        <v>350</v>
      </c>
      <c r="D389" t="s">
        <v>351</v>
      </c>
      <c r="E389" t="s">
        <v>352</v>
      </c>
      <c r="F389" t="s">
        <v>64</v>
      </c>
      <c r="G389" t="s">
        <v>1168</v>
      </c>
      <c r="H389" t="s">
        <v>74</v>
      </c>
      <c r="J389" t="s">
        <v>1169</v>
      </c>
      <c r="K389">
        <v>0</v>
      </c>
      <c r="L389">
        <v>0</v>
      </c>
      <c r="M389">
        <v>1</v>
      </c>
      <c r="N389">
        <v>0</v>
      </c>
      <c r="O389" t="s">
        <v>120</v>
      </c>
      <c r="P389" s="10">
        <v>113000</v>
      </c>
      <c r="Q389" s="10" t="e">
        <f>#N/A</f>
        <v>#N/A</v>
      </c>
      <c r="R389" s="10" t="e">
        <f>#N/A</f>
        <v>#N/A</v>
      </c>
      <c r="S389" s="10" t="e">
        <f>#N/A</f>
        <v>#N/A</v>
      </c>
      <c r="T389" t="s">
        <v>57</v>
      </c>
      <c r="U389" t="s">
        <v>58</v>
      </c>
      <c r="V389">
        <v>64</v>
      </c>
      <c r="W389">
        <v>84</v>
      </c>
      <c r="X389">
        <v>74</v>
      </c>
      <c r="Y389" t="s">
        <v>512</v>
      </c>
      <c r="Z389" t="s">
        <v>57</v>
      </c>
      <c r="AA389">
        <v>0</v>
      </c>
      <c r="AB389">
        <v>100</v>
      </c>
      <c r="AC389">
        <v>0</v>
      </c>
      <c r="AD389">
        <v>0</v>
      </c>
      <c r="AE389">
        <v>113000</v>
      </c>
      <c r="AF389">
        <v>0</v>
      </c>
      <c r="AG389" t="e">
        <f>#N/A</f>
        <v>#N/A</v>
      </c>
    </row>
    <row r="390" spans="1:33" ht="15" x14ac:dyDescent="0.2">
      <c r="A390" t="s">
        <v>74</v>
      </c>
      <c r="B390" t="s">
        <v>108</v>
      </c>
      <c r="C390" t="s">
        <v>188</v>
      </c>
      <c r="D390" t="s">
        <v>705</v>
      </c>
      <c r="E390" t="s">
        <v>189</v>
      </c>
      <c r="F390" t="s">
        <v>64</v>
      </c>
      <c r="G390" t="s">
        <v>1170</v>
      </c>
      <c r="H390" t="s">
        <v>74</v>
      </c>
      <c r="J390" t="s">
        <v>1171</v>
      </c>
      <c r="K390">
        <v>0.06</v>
      </c>
      <c r="L390">
        <v>0.06</v>
      </c>
      <c r="M390">
        <v>0.28000000000000003</v>
      </c>
      <c r="N390">
        <v>0.6</v>
      </c>
      <c r="O390" t="s">
        <v>114</v>
      </c>
      <c r="P390" s="10">
        <v>630000</v>
      </c>
      <c r="Q390" s="10" t="e">
        <f>#N/A</f>
        <v>#N/A</v>
      </c>
      <c r="R390" s="10" t="e">
        <f>#N/A</f>
        <v>#N/A</v>
      </c>
      <c r="S390" s="10" t="e">
        <f>#N/A</f>
        <v>#N/A</v>
      </c>
      <c r="T390" t="s">
        <v>59</v>
      </c>
      <c r="U390" t="s">
        <v>58</v>
      </c>
      <c r="V390">
        <v>80</v>
      </c>
      <c r="W390">
        <v>68</v>
      </c>
      <c r="X390">
        <v>74</v>
      </c>
      <c r="Y390" t="s">
        <v>254</v>
      </c>
      <c r="Z390" t="s">
        <v>59</v>
      </c>
      <c r="AA390">
        <v>100</v>
      </c>
      <c r="AB390">
        <v>0</v>
      </c>
      <c r="AC390">
        <v>37800</v>
      </c>
      <c r="AD390">
        <v>37800</v>
      </c>
      <c r="AE390">
        <v>176400</v>
      </c>
      <c r="AF390">
        <v>378000</v>
      </c>
      <c r="AG390" t="e">
        <f>#N/A</f>
        <v>#N/A</v>
      </c>
    </row>
    <row r="391" spans="1:33" ht="15" x14ac:dyDescent="0.2">
      <c r="A391" t="s">
        <v>74</v>
      </c>
      <c r="B391" t="s">
        <v>75</v>
      </c>
      <c r="C391" t="s">
        <v>388</v>
      </c>
      <c r="D391" t="s">
        <v>389</v>
      </c>
      <c r="E391" t="s">
        <v>390</v>
      </c>
      <c r="F391" t="s">
        <v>64</v>
      </c>
      <c r="G391" t="s">
        <v>1172</v>
      </c>
      <c r="H391" t="s">
        <v>74</v>
      </c>
      <c r="J391" t="s">
        <v>1173</v>
      </c>
      <c r="K391">
        <v>0.7</v>
      </c>
      <c r="L391">
        <v>0.1</v>
      </c>
      <c r="M391">
        <v>0.2</v>
      </c>
      <c r="N391">
        <v>0</v>
      </c>
      <c r="O391" t="s">
        <v>67</v>
      </c>
      <c r="P391" s="10">
        <v>256580</v>
      </c>
      <c r="Q391" s="10" t="e">
        <f>#N/A</f>
        <v>#N/A</v>
      </c>
      <c r="R391" s="10" t="e">
        <f>#N/A</f>
        <v>#N/A</v>
      </c>
      <c r="S391" s="10" t="e">
        <f>#N/A</f>
        <v>#N/A</v>
      </c>
      <c r="T391" t="s">
        <v>59</v>
      </c>
      <c r="U391" t="s">
        <v>58</v>
      </c>
      <c r="V391">
        <v>76</v>
      </c>
      <c r="W391">
        <v>72</v>
      </c>
      <c r="X391">
        <v>74</v>
      </c>
      <c r="Y391" t="s">
        <v>254</v>
      </c>
      <c r="Z391" t="s">
        <v>59</v>
      </c>
      <c r="AA391">
        <v>80</v>
      </c>
      <c r="AB391">
        <v>20</v>
      </c>
      <c r="AC391">
        <v>179606</v>
      </c>
      <c r="AD391">
        <v>25658</v>
      </c>
      <c r="AE391">
        <v>51316</v>
      </c>
      <c r="AF391">
        <v>0</v>
      </c>
      <c r="AG391" t="e">
        <f>#N/A</f>
        <v>#N/A</v>
      </c>
    </row>
    <row r="392" spans="1:33" ht="15" x14ac:dyDescent="0.2">
      <c r="A392" t="s">
        <v>74</v>
      </c>
      <c r="B392" t="s">
        <v>75</v>
      </c>
      <c r="C392" t="s">
        <v>388</v>
      </c>
      <c r="D392" t="s">
        <v>389</v>
      </c>
      <c r="E392" t="s">
        <v>390</v>
      </c>
      <c r="F392" t="s">
        <v>64</v>
      </c>
      <c r="G392" t="s">
        <v>1174</v>
      </c>
      <c r="H392" t="s">
        <v>74</v>
      </c>
      <c r="J392" t="s">
        <v>1175</v>
      </c>
      <c r="K392">
        <v>0</v>
      </c>
      <c r="L392">
        <v>0.25</v>
      </c>
      <c r="M392">
        <v>0.75</v>
      </c>
      <c r="N392">
        <v>0</v>
      </c>
      <c r="O392" t="s">
        <v>120</v>
      </c>
      <c r="P392" s="10">
        <v>329261.40000000002</v>
      </c>
      <c r="Q392" s="10" t="e">
        <f>#N/A</f>
        <v>#N/A</v>
      </c>
      <c r="R392" s="10" t="e">
        <f>#N/A</f>
        <v>#N/A</v>
      </c>
      <c r="S392" s="10" t="e">
        <f>#N/A</f>
        <v>#N/A</v>
      </c>
      <c r="T392" t="s">
        <v>59</v>
      </c>
      <c r="U392" t="s">
        <v>58</v>
      </c>
      <c r="V392">
        <v>80</v>
      </c>
      <c r="W392">
        <v>68</v>
      </c>
      <c r="X392">
        <v>74</v>
      </c>
      <c r="Y392" t="s">
        <v>254</v>
      </c>
      <c r="Z392" t="s">
        <v>59</v>
      </c>
      <c r="AA392">
        <v>66.7</v>
      </c>
      <c r="AB392">
        <v>33.299999999999997</v>
      </c>
      <c r="AC392">
        <v>0</v>
      </c>
      <c r="AD392">
        <v>82315.350000000006</v>
      </c>
      <c r="AE392">
        <v>246946.05</v>
      </c>
      <c r="AF392">
        <v>0</v>
      </c>
      <c r="AG392" t="e">
        <f>#N/A</f>
        <v>#N/A</v>
      </c>
    </row>
    <row r="393" spans="1:33" ht="15" x14ac:dyDescent="0.2">
      <c r="A393" t="s">
        <v>74</v>
      </c>
      <c r="B393" t="s">
        <v>102</v>
      </c>
      <c r="C393" t="s">
        <v>1176</v>
      </c>
      <c r="D393" t="s">
        <v>1177</v>
      </c>
      <c r="E393" t="s">
        <v>1178</v>
      </c>
      <c r="F393" t="s">
        <v>64</v>
      </c>
      <c r="G393" t="s">
        <v>1179</v>
      </c>
      <c r="H393" t="s">
        <v>74</v>
      </c>
      <c r="J393" t="s">
        <v>1180</v>
      </c>
      <c r="K393">
        <v>0.1</v>
      </c>
      <c r="L393">
        <v>0.3</v>
      </c>
      <c r="M393">
        <v>0.3</v>
      </c>
      <c r="N393">
        <v>0.3</v>
      </c>
      <c r="O393" t="s">
        <v>107</v>
      </c>
      <c r="P393" s="10">
        <v>533832</v>
      </c>
      <c r="Q393" s="10" t="e">
        <f>#N/A</f>
        <v>#N/A</v>
      </c>
      <c r="R393" s="10" t="e">
        <f>#N/A</f>
        <v>#N/A</v>
      </c>
      <c r="S393" s="10" t="e">
        <f>#N/A</f>
        <v>#N/A</v>
      </c>
      <c r="T393" t="s">
        <v>57</v>
      </c>
      <c r="U393" t="s">
        <v>58</v>
      </c>
      <c r="V393">
        <v>68</v>
      </c>
      <c r="W393">
        <v>80</v>
      </c>
      <c r="X393">
        <v>74</v>
      </c>
      <c r="Y393" t="s">
        <v>512</v>
      </c>
      <c r="Z393" t="s">
        <v>57</v>
      </c>
      <c r="AA393">
        <v>0</v>
      </c>
      <c r="AB393">
        <v>100</v>
      </c>
      <c r="AC393">
        <v>53383.199999999997</v>
      </c>
      <c r="AD393">
        <v>160149.6</v>
      </c>
      <c r="AE393">
        <v>160149.6</v>
      </c>
      <c r="AF393">
        <v>160149.6</v>
      </c>
      <c r="AG393" t="e">
        <f>#N/A</f>
        <v>#N/A</v>
      </c>
    </row>
    <row r="394" spans="1:33" ht="15" x14ac:dyDescent="0.2">
      <c r="A394" t="s">
        <v>74</v>
      </c>
      <c r="B394" t="s">
        <v>139</v>
      </c>
      <c r="C394" t="s">
        <v>140</v>
      </c>
      <c r="D394" t="s">
        <v>454</v>
      </c>
      <c r="E394" t="s">
        <v>141</v>
      </c>
      <c r="F394" t="s">
        <v>64</v>
      </c>
      <c r="G394" t="s">
        <v>1181</v>
      </c>
      <c r="H394" t="s">
        <v>74</v>
      </c>
      <c r="J394" t="s">
        <v>1182</v>
      </c>
      <c r="K394">
        <v>0</v>
      </c>
      <c r="L394">
        <v>0</v>
      </c>
      <c r="M394">
        <v>0.2</v>
      </c>
      <c r="N394">
        <v>0.8</v>
      </c>
      <c r="O394" t="s">
        <v>114</v>
      </c>
      <c r="P394" s="10">
        <v>638895</v>
      </c>
      <c r="Q394" s="10" t="e">
        <f>#N/A</f>
        <v>#N/A</v>
      </c>
      <c r="R394" s="10" t="e">
        <f>#N/A</f>
        <v>#N/A</v>
      </c>
      <c r="S394" s="10" t="e">
        <f>#N/A</f>
        <v>#N/A</v>
      </c>
      <c r="T394" t="s">
        <v>59</v>
      </c>
      <c r="U394" t="s">
        <v>58</v>
      </c>
      <c r="V394">
        <v>76</v>
      </c>
      <c r="W394">
        <v>72</v>
      </c>
      <c r="X394">
        <v>74</v>
      </c>
      <c r="Y394" t="s">
        <v>254</v>
      </c>
      <c r="Z394" t="s">
        <v>59</v>
      </c>
      <c r="AA394">
        <v>100</v>
      </c>
      <c r="AB394">
        <v>0</v>
      </c>
      <c r="AC394">
        <v>0</v>
      </c>
      <c r="AD394">
        <v>0</v>
      </c>
      <c r="AE394">
        <v>127779</v>
      </c>
      <c r="AF394">
        <v>511116</v>
      </c>
      <c r="AG394" t="e">
        <f>#N/A</f>
        <v>#N/A</v>
      </c>
    </row>
    <row r="395" spans="1:33" ht="15" x14ac:dyDescent="0.2">
      <c r="A395" t="s">
        <v>74</v>
      </c>
      <c r="B395" t="s">
        <v>139</v>
      </c>
      <c r="C395" t="s">
        <v>140</v>
      </c>
      <c r="D395" t="s">
        <v>454</v>
      </c>
      <c r="E395" t="s">
        <v>141</v>
      </c>
      <c r="F395" t="s">
        <v>64</v>
      </c>
      <c r="G395" t="s">
        <v>1183</v>
      </c>
      <c r="H395" t="s">
        <v>74</v>
      </c>
      <c r="J395" t="s">
        <v>1184</v>
      </c>
      <c r="K395">
        <v>0</v>
      </c>
      <c r="L395">
        <v>0.4</v>
      </c>
      <c r="M395">
        <v>0</v>
      </c>
      <c r="N395">
        <v>0.6</v>
      </c>
      <c r="O395" t="s">
        <v>114</v>
      </c>
      <c r="P395" s="10">
        <v>575375</v>
      </c>
      <c r="Q395" s="10" t="e">
        <f>#N/A</f>
        <v>#N/A</v>
      </c>
      <c r="R395" s="10" t="e">
        <f>#N/A</f>
        <v>#N/A</v>
      </c>
      <c r="S395" s="10" t="e">
        <f>#N/A</f>
        <v>#N/A</v>
      </c>
      <c r="T395" t="s">
        <v>59</v>
      </c>
      <c r="U395" t="s">
        <v>58</v>
      </c>
      <c r="V395">
        <v>80</v>
      </c>
      <c r="W395">
        <v>68</v>
      </c>
      <c r="X395">
        <v>74</v>
      </c>
      <c r="Y395" t="s">
        <v>254</v>
      </c>
      <c r="Z395" t="s">
        <v>59</v>
      </c>
      <c r="AA395">
        <v>100</v>
      </c>
      <c r="AB395">
        <v>0</v>
      </c>
      <c r="AC395">
        <v>0</v>
      </c>
      <c r="AD395">
        <v>230150</v>
      </c>
      <c r="AE395">
        <v>0</v>
      </c>
      <c r="AF395">
        <v>345225</v>
      </c>
      <c r="AG395" t="e">
        <f>#N/A</f>
        <v>#N/A</v>
      </c>
    </row>
    <row r="396" spans="1:33" ht="15" x14ac:dyDescent="0.2">
      <c r="A396" t="s">
        <v>74</v>
      </c>
      <c r="B396" t="s">
        <v>139</v>
      </c>
      <c r="C396" t="s">
        <v>140</v>
      </c>
      <c r="D396" t="s">
        <v>454</v>
      </c>
      <c r="E396" t="s">
        <v>141</v>
      </c>
      <c r="F396" t="s">
        <v>64</v>
      </c>
      <c r="G396" t="s">
        <v>1185</v>
      </c>
      <c r="H396" t="s">
        <v>74</v>
      </c>
      <c r="J396" t="s">
        <v>1186</v>
      </c>
      <c r="K396">
        <v>0.15</v>
      </c>
      <c r="L396">
        <v>0</v>
      </c>
      <c r="M396">
        <v>0.15</v>
      </c>
      <c r="N396">
        <v>0.7</v>
      </c>
      <c r="O396" t="s">
        <v>114</v>
      </c>
      <c r="P396" s="10">
        <v>656773</v>
      </c>
      <c r="Q396" s="10" t="e">
        <f>#N/A</f>
        <v>#N/A</v>
      </c>
      <c r="R396" s="10" t="e">
        <f>#N/A</f>
        <v>#N/A</v>
      </c>
      <c r="S396" s="10" t="e">
        <f>#N/A</f>
        <v>#N/A</v>
      </c>
      <c r="T396" t="s">
        <v>59</v>
      </c>
      <c r="U396" t="s">
        <v>58</v>
      </c>
      <c r="V396">
        <v>80</v>
      </c>
      <c r="W396">
        <v>68</v>
      </c>
      <c r="X396">
        <v>74</v>
      </c>
      <c r="Y396" t="s">
        <v>254</v>
      </c>
      <c r="Z396" t="s">
        <v>59</v>
      </c>
      <c r="AA396">
        <v>51</v>
      </c>
      <c r="AB396">
        <v>49</v>
      </c>
      <c r="AC396">
        <v>98515.95</v>
      </c>
      <c r="AD396">
        <v>0</v>
      </c>
      <c r="AE396">
        <v>98515.95</v>
      </c>
      <c r="AF396">
        <v>459741.1</v>
      </c>
      <c r="AG396" t="e">
        <f>#N/A</f>
        <v>#N/A</v>
      </c>
    </row>
    <row r="397" spans="1:33" ht="15" x14ac:dyDescent="0.2">
      <c r="A397" t="s">
        <v>74</v>
      </c>
      <c r="B397" t="s">
        <v>85</v>
      </c>
      <c r="C397" t="s">
        <v>263</v>
      </c>
      <c r="D397" t="s">
        <v>457</v>
      </c>
      <c r="E397" t="s">
        <v>264</v>
      </c>
      <c r="F397" t="s">
        <v>64</v>
      </c>
      <c r="G397" t="s">
        <v>1187</v>
      </c>
      <c r="H397" t="s">
        <v>74</v>
      </c>
      <c r="J397" t="s">
        <v>1188</v>
      </c>
      <c r="K397">
        <v>0</v>
      </c>
      <c r="L397">
        <v>0</v>
      </c>
      <c r="M397">
        <v>0.06</v>
      </c>
      <c r="N397">
        <v>0.94</v>
      </c>
      <c r="O397" t="s">
        <v>114</v>
      </c>
      <c r="P397" s="10">
        <v>827966</v>
      </c>
      <c r="Q397" s="10" t="e">
        <f>#N/A</f>
        <v>#N/A</v>
      </c>
      <c r="R397" s="10" t="e">
        <f>#N/A</f>
        <v>#N/A</v>
      </c>
      <c r="S397" s="10" t="e">
        <f>#N/A</f>
        <v>#N/A</v>
      </c>
      <c r="T397" t="s">
        <v>59</v>
      </c>
      <c r="U397" t="s">
        <v>58</v>
      </c>
      <c r="V397">
        <v>68</v>
      </c>
      <c r="W397">
        <v>80</v>
      </c>
      <c r="X397">
        <v>74</v>
      </c>
      <c r="Y397" t="s">
        <v>254</v>
      </c>
      <c r="Z397" t="s">
        <v>59</v>
      </c>
      <c r="AA397">
        <v>100</v>
      </c>
      <c r="AB397">
        <v>0</v>
      </c>
      <c r="AC397">
        <v>0</v>
      </c>
      <c r="AD397">
        <v>0</v>
      </c>
      <c r="AE397">
        <v>49677.96</v>
      </c>
      <c r="AF397">
        <v>778288.04</v>
      </c>
      <c r="AG397" t="e">
        <f>#N/A</f>
        <v>#N/A</v>
      </c>
    </row>
    <row r="398" spans="1:33" ht="15" x14ac:dyDescent="0.2">
      <c r="A398" t="s">
        <v>74</v>
      </c>
      <c r="B398" t="s">
        <v>75</v>
      </c>
      <c r="C398" t="s">
        <v>80</v>
      </c>
      <c r="D398" t="s">
        <v>371</v>
      </c>
      <c r="E398" t="s">
        <v>81</v>
      </c>
      <c r="F398" t="s">
        <v>64</v>
      </c>
      <c r="G398" t="s">
        <v>1189</v>
      </c>
      <c r="H398" t="s">
        <v>74</v>
      </c>
      <c r="J398" t="s">
        <v>1190</v>
      </c>
      <c r="K398">
        <v>0.15</v>
      </c>
      <c r="L398">
        <v>0.4</v>
      </c>
      <c r="M398">
        <v>0.4</v>
      </c>
      <c r="N398">
        <v>0.05</v>
      </c>
      <c r="O398" t="s">
        <v>107</v>
      </c>
      <c r="P398" s="10">
        <v>552500</v>
      </c>
      <c r="Q398" s="10" t="e">
        <f>#N/A</f>
        <v>#N/A</v>
      </c>
      <c r="R398" s="10" t="e">
        <f>#N/A</f>
        <v>#N/A</v>
      </c>
      <c r="S398" s="10" t="e">
        <f>#N/A</f>
        <v>#N/A</v>
      </c>
      <c r="T398" t="s">
        <v>57</v>
      </c>
      <c r="U398" t="s">
        <v>58</v>
      </c>
      <c r="V398">
        <v>80</v>
      </c>
      <c r="W398">
        <v>68</v>
      </c>
      <c r="X398">
        <v>74</v>
      </c>
      <c r="Y398" t="s">
        <v>512</v>
      </c>
      <c r="Z398" t="s">
        <v>57</v>
      </c>
      <c r="AA398">
        <v>0</v>
      </c>
      <c r="AB398">
        <v>100</v>
      </c>
      <c r="AC398">
        <v>82875</v>
      </c>
      <c r="AD398">
        <v>221000</v>
      </c>
      <c r="AE398">
        <v>221000</v>
      </c>
      <c r="AF398">
        <v>27625</v>
      </c>
      <c r="AG398" t="e">
        <f>#N/A</f>
        <v>#N/A</v>
      </c>
    </row>
    <row r="399" spans="1:33" ht="15" x14ac:dyDescent="0.2">
      <c r="A399" t="s">
        <v>74</v>
      </c>
      <c r="B399" t="s">
        <v>75</v>
      </c>
      <c r="C399" t="s">
        <v>80</v>
      </c>
      <c r="D399" t="s">
        <v>371</v>
      </c>
      <c r="E399" t="s">
        <v>81</v>
      </c>
      <c r="F399" t="s">
        <v>64</v>
      </c>
      <c r="G399" t="s">
        <v>1191</v>
      </c>
      <c r="H399" t="s">
        <v>74</v>
      </c>
      <c r="J399" t="s">
        <v>1192</v>
      </c>
      <c r="K399">
        <v>0</v>
      </c>
      <c r="L399">
        <v>0.1</v>
      </c>
      <c r="M399">
        <v>0.2</v>
      </c>
      <c r="N399">
        <v>0.7</v>
      </c>
      <c r="O399" t="s">
        <v>114</v>
      </c>
      <c r="P399" s="10">
        <v>1586896.24</v>
      </c>
      <c r="Q399" s="10" t="e">
        <f>#N/A</f>
        <v>#N/A</v>
      </c>
      <c r="R399" s="10" t="e">
        <f>#N/A</f>
        <v>#N/A</v>
      </c>
      <c r="S399" s="10" t="e">
        <f>#N/A</f>
        <v>#N/A</v>
      </c>
      <c r="T399" t="s">
        <v>57</v>
      </c>
      <c r="U399" t="s">
        <v>58</v>
      </c>
      <c r="V399">
        <v>72</v>
      </c>
      <c r="W399">
        <v>76</v>
      </c>
      <c r="X399">
        <v>74</v>
      </c>
      <c r="Y399" t="s">
        <v>512</v>
      </c>
      <c r="Z399" t="s">
        <v>57</v>
      </c>
      <c r="AA399">
        <v>0</v>
      </c>
      <c r="AB399">
        <v>100</v>
      </c>
      <c r="AC399">
        <v>0</v>
      </c>
      <c r="AD399">
        <v>158689.62400000001</v>
      </c>
      <c r="AE399">
        <v>317379.24800000002</v>
      </c>
      <c r="AF399">
        <v>1110827.368</v>
      </c>
      <c r="AG399" t="e">
        <f>#N/A</f>
        <v>#N/A</v>
      </c>
    </row>
    <row r="400" spans="1:33" ht="15" x14ac:dyDescent="0.2">
      <c r="A400" t="s">
        <v>74</v>
      </c>
      <c r="B400" t="s">
        <v>139</v>
      </c>
      <c r="C400" t="s">
        <v>465</v>
      </c>
      <c r="D400" t="s">
        <v>466</v>
      </c>
      <c r="E400" t="s">
        <v>467</v>
      </c>
      <c r="F400" t="s">
        <v>64</v>
      </c>
      <c r="G400" t="s">
        <v>1193</v>
      </c>
      <c r="H400" t="s">
        <v>74</v>
      </c>
      <c r="J400" t="s">
        <v>1194</v>
      </c>
      <c r="K400">
        <v>0</v>
      </c>
      <c r="L400">
        <v>0.5</v>
      </c>
      <c r="M400">
        <v>0.5</v>
      </c>
      <c r="N400">
        <v>0</v>
      </c>
      <c r="O400" t="s">
        <v>107</v>
      </c>
      <c r="P400" s="10">
        <v>604658</v>
      </c>
      <c r="Q400" s="10" t="e">
        <f>#N/A</f>
        <v>#N/A</v>
      </c>
      <c r="R400" s="10" t="e">
        <f>#N/A</f>
        <v>#N/A</v>
      </c>
      <c r="S400" s="10" t="e">
        <f>#N/A</f>
        <v>#N/A</v>
      </c>
      <c r="T400" t="s">
        <v>59</v>
      </c>
      <c r="U400" t="s">
        <v>58</v>
      </c>
      <c r="V400">
        <v>76</v>
      </c>
      <c r="W400">
        <v>72</v>
      </c>
      <c r="X400">
        <v>74</v>
      </c>
      <c r="Y400" t="s">
        <v>254</v>
      </c>
      <c r="Z400" t="s">
        <v>59</v>
      </c>
      <c r="AA400">
        <v>100</v>
      </c>
      <c r="AB400">
        <v>0</v>
      </c>
      <c r="AC400">
        <v>0</v>
      </c>
      <c r="AD400">
        <v>302329</v>
      </c>
      <c r="AE400">
        <v>302329</v>
      </c>
      <c r="AF400">
        <v>0</v>
      </c>
      <c r="AG400" t="e">
        <f>#N/A</f>
        <v>#N/A</v>
      </c>
    </row>
    <row r="401" spans="1:33" ht="15" x14ac:dyDescent="0.2">
      <c r="A401" t="s">
        <v>74</v>
      </c>
      <c r="B401" t="s">
        <v>157</v>
      </c>
      <c r="C401" t="s">
        <v>400</v>
      </c>
      <c r="D401" t="s">
        <v>401</v>
      </c>
      <c r="E401" t="s">
        <v>402</v>
      </c>
      <c r="F401" t="s">
        <v>64</v>
      </c>
      <c r="G401" t="s">
        <v>1195</v>
      </c>
      <c r="H401" t="s">
        <v>74</v>
      </c>
      <c r="J401" t="s">
        <v>1196</v>
      </c>
      <c r="K401">
        <v>0.1</v>
      </c>
      <c r="L401">
        <v>0</v>
      </c>
      <c r="M401">
        <v>0.9</v>
      </c>
      <c r="N401">
        <v>0</v>
      </c>
      <c r="O401" t="s">
        <v>120</v>
      </c>
      <c r="P401" s="10">
        <v>673827.5</v>
      </c>
      <c r="Q401" s="10" t="e">
        <f>#N/A</f>
        <v>#N/A</v>
      </c>
      <c r="R401" s="10" t="e">
        <f>#N/A</f>
        <v>#N/A</v>
      </c>
      <c r="S401" s="10" t="e">
        <f>#N/A</f>
        <v>#N/A</v>
      </c>
      <c r="T401" t="s">
        <v>59</v>
      </c>
      <c r="U401" t="s">
        <v>58</v>
      </c>
      <c r="V401">
        <v>72</v>
      </c>
      <c r="W401">
        <v>76</v>
      </c>
      <c r="X401">
        <v>74</v>
      </c>
      <c r="Y401" t="s">
        <v>254</v>
      </c>
      <c r="Z401" t="s">
        <v>59</v>
      </c>
      <c r="AA401">
        <v>83</v>
      </c>
      <c r="AB401">
        <v>17</v>
      </c>
      <c r="AC401">
        <v>67382.75</v>
      </c>
      <c r="AD401">
        <v>0</v>
      </c>
      <c r="AE401">
        <v>606444.75</v>
      </c>
      <c r="AF401">
        <v>0</v>
      </c>
      <c r="AG401" t="e">
        <f>#N/A</f>
        <v>#N/A</v>
      </c>
    </row>
    <row r="402" spans="1:33" ht="15" x14ac:dyDescent="0.2">
      <c r="A402" t="s">
        <v>74</v>
      </c>
      <c r="B402" t="s">
        <v>157</v>
      </c>
      <c r="C402" t="s">
        <v>400</v>
      </c>
      <c r="D402" t="s">
        <v>401</v>
      </c>
      <c r="E402" t="s">
        <v>402</v>
      </c>
      <c r="F402" t="s">
        <v>64</v>
      </c>
      <c r="G402" t="s">
        <v>1197</v>
      </c>
      <c r="H402" t="s">
        <v>74</v>
      </c>
      <c r="J402" t="s">
        <v>1198</v>
      </c>
      <c r="K402">
        <v>4.2000000000000003E-2</v>
      </c>
      <c r="L402">
        <v>0</v>
      </c>
      <c r="M402">
        <v>0</v>
      </c>
      <c r="N402">
        <v>0.95799999999999996</v>
      </c>
      <c r="O402" t="s">
        <v>114</v>
      </c>
      <c r="P402" s="10">
        <v>1177213</v>
      </c>
      <c r="Q402" s="10" t="e">
        <f>#N/A</f>
        <v>#N/A</v>
      </c>
      <c r="R402" s="10" t="e">
        <f>#N/A</f>
        <v>#N/A</v>
      </c>
      <c r="S402" s="10" t="e">
        <f>#N/A</f>
        <v>#N/A</v>
      </c>
      <c r="T402" t="s">
        <v>59</v>
      </c>
      <c r="U402" t="s">
        <v>58</v>
      </c>
      <c r="V402">
        <v>76</v>
      </c>
      <c r="W402">
        <v>72</v>
      </c>
      <c r="X402">
        <v>74</v>
      </c>
      <c r="Y402" t="s">
        <v>254</v>
      </c>
      <c r="Z402" t="s">
        <v>59</v>
      </c>
      <c r="AA402">
        <v>70</v>
      </c>
      <c r="AB402">
        <v>30</v>
      </c>
      <c r="AC402">
        <v>49442.946000000004</v>
      </c>
      <c r="AD402">
        <v>0</v>
      </c>
      <c r="AE402">
        <v>0</v>
      </c>
      <c r="AF402">
        <v>1127770.054</v>
      </c>
      <c r="AG402" t="e">
        <f>#N/A</f>
        <v>#N/A</v>
      </c>
    </row>
    <row r="403" spans="1:33" ht="15" x14ac:dyDescent="0.2">
      <c r="A403" t="s">
        <v>74</v>
      </c>
      <c r="B403" t="s">
        <v>219</v>
      </c>
      <c r="C403" t="s">
        <v>768</v>
      </c>
      <c r="D403" t="s">
        <v>769</v>
      </c>
      <c r="E403" t="s">
        <v>770</v>
      </c>
      <c r="F403" t="s">
        <v>64</v>
      </c>
      <c r="G403" t="s">
        <v>1199</v>
      </c>
      <c r="H403" t="s">
        <v>74</v>
      </c>
      <c r="J403" t="s">
        <v>1200</v>
      </c>
      <c r="K403">
        <v>0.4</v>
      </c>
      <c r="L403">
        <v>0.15</v>
      </c>
      <c r="M403">
        <v>0.25</v>
      </c>
      <c r="N403">
        <v>0.2</v>
      </c>
      <c r="O403" t="s">
        <v>67</v>
      </c>
      <c r="P403" s="10">
        <v>234190.71</v>
      </c>
      <c r="Q403" s="10" t="e">
        <f>#N/A</f>
        <v>#N/A</v>
      </c>
      <c r="R403" s="10" t="e">
        <f>#N/A</f>
        <v>#N/A</v>
      </c>
      <c r="S403" s="10" t="e">
        <f>#N/A</f>
        <v>#N/A</v>
      </c>
      <c r="T403" t="s">
        <v>57</v>
      </c>
      <c r="U403" t="s">
        <v>58</v>
      </c>
      <c r="V403">
        <v>64</v>
      </c>
      <c r="W403">
        <v>84</v>
      </c>
      <c r="X403">
        <v>74</v>
      </c>
      <c r="Y403" t="s">
        <v>512</v>
      </c>
      <c r="Z403" t="s">
        <v>57</v>
      </c>
      <c r="AA403">
        <v>50</v>
      </c>
      <c r="AB403">
        <v>50</v>
      </c>
      <c r="AC403">
        <v>93676.284</v>
      </c>
      <c r="AD403">
        <v>35128.606500000002</v>
      </c>
      <c r="AE403">
        <v>58547.677499999998</v>
      </c>
      <c r="AF403">
        <v>46838.142</v>
      </c>
      <c r="AG403" t="e">
        <f>#N/A</f>
        <v>#N/A</v>
      </c>
    </row>
    <row r="404" spans="1:33" ht="15" x14ac:dyDescent="0.2">
      <c r="A404" t="s">
        <v>74</v>
      </c>
      <c r="B404" t="s">
        <v>219</v>
      </c>
      <c r="C404" t="s">
        <v>768</v>
      </c>
      <c r="D404" t="s">
        <v>769</v>
      </c>
      <c r="E404" t="s">
        <v>770</v>
      </c>
      <c r="F404" t="s">
        <v>64</v>
      </c>
      <c r="G404" t="s">
        <v>1201</v>
      </c>
      <c r="H404" t="s">
        <v>74</v>
      </c>
      <c r="J404" t="s">
        <v>1202</v>
      </c>
      <c r="K404">
        <v>0.49</v>
      </c>
      <c r="L404">
        <v>0.08</v>
      </c>
      <c r="M404">
        <v>0.05</v>
      </c>
      <c r="N404">
        <v>0.38</v>
      </c>
      <c r="O404" t="s">
        <v>67</v>
      </c>
      <c r="P404" s="10">
        <v>238300</v>
      </c>
      <c r="Q404" s="10" t="e">
        <f>#N/A</f>
        <v>#N/A</v>
      </c>
      <c r="R404" s="10" t="e">
        <f>#N/A</f>
        <v>#N/A</v>
      </c>
      <c r="S404" s="10" t="e">
        <f>#N/A</f>
        <v>#N/A</v>
      </c>
      <c r="T404" t="s">
        <v>57</v>
      </c>
      <c r="U404" t="s">
        <v>58</v>
      </c>
      <c r="V404">
        <v>72</v>
      </c>
      <c r="W404">
        <v>76</v>
      </c>
      <c r="X404">
        <v>74</v>
      </c>
      <c r="Y404" t="s">
        <v>512</v>
      </c>
      <c r="Z404" t="s">
        <v>57</v>
      </c>
      <c r="AA404">
        <v>0</v>
      </c>
      <c r="AB404">
        <v>100</v>
      </c>
      <c r="AC404">
        <v>116767</v>
      </c>
      <c r="AD404">
        <v>19064</v>
      </c>
      <c r="AE404">
        <v>11915</v>
      </c>
      <c r="AF404">
        <v>90554</v>
      </c>
      <c r="AG404" t="e">
        <f>#N/A</f>
        <v>#N/A</v>
      </c>
    </row>
    <row r="405" spans="1:33" ht="15" x14ac:dyDescent="0.2">
      <c r="A405" t="s">
        <v>74</v>
      </c>
      <c r="B405" t="s">
        <v>219</v>
      </c>
      <c r="C405" t="s">
        <v>768</v>
      </c>
      <c r="D405" t="s">
        <v>769</v>
      </c>
      <c r="E405" t="s">
        <v>770</v>
      </c>
      <c r="F405" t="s">
        <v>64</v>
      </c>
      <c r="G405" t="s">
        <v>1203</v>
      </c>
      <c r="H405" t="s">
        <v>74</v>
      </c>
      <c r="J405" t="s">
        <v>1204</v>
      </c>
      <c r="K405">
        <v>0.3</v>
      </c>
      <c r="L405">
        <v>0</v>
      </c>
      <c r="M405">
        <v>0</v>
      </c>
      <c r="N405">
        <v>0.7</v>
      </c>
      <c r="O405" t="s">
        <v>114</v>
      </c>
      <c r="P405" s="10">
        <v>160882</v>
      </c>
      <c r="Q405" s="10" t="e">
        <f>#N/A</f>
        <v>#N/A</v>
      </c>
      <c r="R405" s="10" t="e">
        <f>#N/A</f>
        <v>#N/A</v>
      </c>
      <c r="S405" s="10" t="e">
        <f>#N/A</f>
        <v>#N/A</v>
      </c>
      <c r="T405" t="s">
        <v>59</v>
      </c>
      <c r="U405" t="s">
        <v>58</v>
      </c>
      <c r="V405">
        <v>72</v>
      </c>
      <c r="W405">
        <v>76</v>
      </c>
      <c r="X405">
        <v>74</v>
      </c>
      <c r="Y405" t="s">
        <v>254</v>
      </c>
      <c r="Z405" t="s">
        <v>59</v>
      </c>
      <c r="AA405">
        <v>60</v>
      </c>
      <c r="AB405">
        <v>40</v>
      </c>
      <c r="AC405">
        <v>48264.6</v>
      </c>
      <c r="AD405">
        <v>0</v>
      </c>
      <c r="AE405">
        <v>0</v>
      </c>
      <c r="AF405">
        <v>112617.4</v>
      </c>
      <c r="AG405" t="e">
        <f>#N/A</f>
        <v>#N/A</v>
      </c>
    </row>
    <row r="406" spans="1:33" ht="15" x14ac:dyDescent="0.2">
      <c r="A406" t="s">
        <v>74</v>
      </c>
      <c r="B406" t="s">
        <v>93</v>
      </c>
      <c r="C406" t="s">
        <v>248</v>
      </c>
      <c r="D406" t="s">
        <v>405</v>
      </c>
      <c r="E406" t="s">
        <v>249</v>
      </c>
      <c r="F406" t="s">
        <v>64</v>
      </c>
      <c r="G406" t="s">
        <v>1205</v>
      </c>
      <c r="H406" t="s">
        <v>74</v>
      </c>
      <c r="J406" t="s">
        <v>1206</v>
      </c>
      <c r="K406">
        <v>0</v>
      </c>
      <c r="L406">
        <v>0</v>
      </c>
      <c r="M406">
        <v>0.5</v>
      </c>
      <c r="N406">
        <v>0.5</v>
      </c>
      <c r="O406" t="s">
        <v>107</v>
      </c>
      <c r="P406" s="10">
        <v>252577</v>
      </c>
      <c r="Q406" s="10" t="e">
        <f>#N/A</f>
        <v>#N/A</v>
      </c>
      <c r="R406" s="10" t="e">
        <f>#N/A</f>
        <v>#N/A</v>
      </c>
      <c r="S406" s="10" t="e">
        <f>#N/A</f>
        <v>#N/A</v>
      </c>
      <c r="T406" t="s">
        <v>59</v>
      </c>
      <c r="U406" t="s">
        <v>58</v>
      </c>
      <c r="V406">
        <v>80</v>
      </c>
      <c r="W406">
        <v>68</v>
      </c>
      <c r="X406">
        <v>74</v>
      </c>
      <c r="Y406" t="s">
        <v>254</v>
      </c>
      <c r="Z406" t="s">
        <v>59</v>
      </c>
      <c r="AA406">
        <v>52</v>
      </c>
      <c r="AB406">
        <v>48</v>
      </c>
      <c r="AC406">
        <v>0</v>
      </c>
      <c r="AD406">
        <v>0</v>
      </c>
      <c r="AE406">
        <v>126288.5</v>
      </c>
      <c r="AF406">
        <v>126288.5</v>
      </c>
      <c r="AG406" t="e">
        <f>#N/A</f>
        <v>#N/A</v>
      </c>
    </row>
    <row r="407" spans="1:33" ht="15" x14ac:dyDescent="0.2">
      <c r="A407" t="s">
        <v>74</v>
      </c>
      <c r="B407" t="s">
        <v>102</v>
      </c>
      <c r="C407" t="s">
        <v>322</v>
      </c>
      <c r="D407" t="s">
        <v>323</v>
      </c>
      <c r="E407" t="s">
        <v>324</v>
      </c>
      <c r="F407" t="s">
        <v>64</v>
      </c>
      <c r="G407" t="s">
        <v>1207</v>
      </c>
      <c r="H407" t="s">
        <v>74</v>
      </c>
      <c r="J407" t="s">
        <v>1208</v>
      </c>
      <c r="K407">
        <v>0.05</v>
      </c>
      <c r="L407">
        <v>0.1</v>
      </c>
      <c r="M407">
        <v>0.1</v>
      </c>
      <c r="N407">
        <v>0.75</v>
      </c>
      <c r="O407" t="s">
        <v>114</v>
      </c>
      <c r="P407" s="10">
        <v>681254</v>
      </c>
      <c r="Q407" s="10" t="e">
        <f>#N/A</f>
        <v>#N/A</v>
      </c>
      <c r="R407" s="10" t="e">
        <f>#N/A</f>
        <v>#N/A</v>
      </c>
      <c r="S407" s="10" t="e">
        <f>#N/A</f>
        <v>#N/A</v>
      </c>
      <c r="T407" t="s">
        <v>57</v>
      </c>
      <c r="U407" t="s">
        <v>58</v>
      </c>
      <c r="V407">
        <v>84</v>
      </c>
      <c r="W407">
        <v>64</v>
      </c>
      <c r="X407">
        <v>74</v>
      </c>
      <c r="Y407" t="s">
        <v>512</v>
      </c>
      <c r="Z407" t="s">
        <v>57</v>
      </c>
      <c r="AA407">
        <v>0</v>
      </c>
      <c r="AB407">
        <v>100</v>
      </c>
      <c r="AC407">
        <v>34062.699999999997</v>
      </c>
      <c r="AD407">
        <v>68125.399999999994</v>
      </c>
      <c r="AE407">
        <v>68125.399999999994</v>
      </c>
      <c r="AF407">
        <v>510940.5</v>
      </c>
      <c r="AG407" t="e">
        <f>#N/A</f>
        <v>#N/A</v>
      </c>
    </row>
    <row r="408" spans="1:33" ht="15" x14ac:dyDescent="0.2">
      <c r="A408" t="s">
        <v>74</v>
      </c>
      <c r="B408" t="s">
        <v>157</v>
      </c>
      <c r="C408" t="s">
        <v>1209</v>
      </c>
      <c r="D408" t="s">
        <v>1210</v>
      </c>
      <c r="E408" t="s">
        <v>1211</v>
      </c>
      <c r="F408" t="s">
        <v>52</v>
      </c>
      <c r="G408" t="s">
        <v>1212</v>
      </c>
      <c r="H408" t="s">
        <v>74</v>
      </c>
      <c r="J408" t="s">
        <v>1213</v>
      </c>
      <c r="K408">
        <v>0</v>
      </c>
      <c r="L408">
        <v>1</v>
      </c>
      <c r="M408">
        <v>0</v>
      </c>
      <c r="N408">
        <v>0</v>
      </c>
      <c r="O408" t="s">
        <v>56</v>
      </c>
      <c r="P408" s="10">
        <v>142050</v>
      </c>
      <c r="Q408" s="10" t="e">
        <f>#N/A</f>
        <v>#N/A</v>
      </c>
      <c r="R408" s="10" t="e">
        <f>#N/A</f>
        <v>#N/A</v>
      </c>
      <c r="S408" s="10" t="e">
        <f>#N/A</f>
        <v>#N/A</v>
      </c>
      <c r="T408" t="s">
        <v>59</v>
      </c>
      <c r="U408" t="s">
        <v>58</v>
      </c>
      <c r="V408">
        <v>80</v>
      </c>
      <c r="W408">
        <v>68</v>
      </c>
      <c r="X408">
        <v>74</v>
      </c>
      <c r="Y408" t="s">
        <v>254</v>
      </c>
      <c r="Z408" t="s">
        <v>59</v>
      </c>
      <c r="AA408">
        <v>100</v>
      </c>
      <c r="AB408">
        <v>0</v>
      </c>
      <c r="AC408">
        <v>0</v>
      </c>
      <c r="AD408">
        <v>142050</v>
      </c>
      <c r="AE408">
        <v>0</v>
      </c>
      <c r="AF408">
        <v>0</v>
      </c>
      <c r="AG408" t="e">
        <f>#N/A</f>
        <v>#N/A</v>
      </c>
    </row>
    <row r="409" spans="1:33" ht="15" x14ac:dyDescent="0.2">
      <c r="A409" t="s">
        <v>74</v>
      </c>
      <c r="B409" t="s">
        <v>85</v>
      </c>
      <c r="C409" t="s">
        <v>408</v>
      </c>
      <c r="D409" t="s">
        <v>409</v>
      </c>
      <c r="E409" t="s">
        <v>410</v>
      </c>
      <c r="F409" t="s">
        <v>64</v>
      </c>
      <c r="G409" t="s">
        <v>1214</v>
      </c>
      <c r="H409" t="s">
        <v>74</v>
      </c>
      <c r="J409" t="s">
        <v>1215</v>
      </c>
      <c r="K409">
        <v>0</v>
      </c>
      <c r="L409">
        <v>0</v>
      </c>
      <c r="M409">
        <v>0.3</v>
      </c>
      <c r="N409">
        <v>0.7</v>
      </c>
      <c r="O409" t="s">
        <v>114</v>
      </c>
      <c r="P409" s="10">
        <v>500000</v>
      </c>
      <c r="Q409" s="10" t="e">
        <f>#N/A</f>
        <v>#N/A</v>
      </c>
      <c r="R409" s="10" t="e">
        <f>#N/A</f>
        <v>#N/A</v>
      </c>
      <c r="S409" s="10" t="e">
        <f>#N/A</f>
        <v>#N/A</v>
      </c>
      <c r="T409" t="s">
        <v>59</v>
      </c>
      <c r="U409" t="s">
        <v>58</v>
      </c>
      <c r="V409">
        <v>76</v>
      </c>
      <c r="W409">
        <v>72</v>
      </c>
      <c r="X409">
        <v>74</v>
      </c>
      <c r="Y409" t="s">
        <v>254</v>
      </c>
      <c r="Z409" t="s">
        <v>59</v>
      </c>
      <c r="AA409">
        <v>100</v>
      </c>
      <c r="AB409">
        <v>0</v>
      </c>
      <c r="AC409">
        <v>0</v>
      </c>
      <c r="AD409">
        <v>0</v>
      </c>
      <c r="AE409">
        <v>150000</v>
      </c>
      <c r="AF409">
        <v>350000</v>
      </c>
      <c r="AG409" t="e">
        <f>#N/A</f>
        <v>#N/A</v>
      </c>
    </row>
    <row r="410" spans="1:33" ht="15" x14ac:dyDescent="0.2">
      <c r="A410" t="s">
        <v>74</v>
      </c>
      <c r="B410" t="s">
        <v>75</v>
      </c>
      <c r="C410" t="s">
        <v>1070</v>
      </c>
      <c r="D410" t="s">
        <v>1071</v>
      </c>
      <c r="E410" t="s">
        <v>1072</v>
      </c>
      <c r="F410" t="s">
        <v>64</v>
      </c>
      <c r="G410" t="s">
        <v>1216</v>
      </c>
      <c r="H410" t="s">
        <v>74</v>
      </c>
      <c r="J410" t="s">
        <v>1217</v>
      </c>
      <c r="K410">
        <v>0.8</v>
      </c>
      <c r="L410">
        <v>0</v>
      </c>
      <c r="M410">
        <v>0.2</v>
      </c>
      <c r="N410">
        <v>0</v>
      </c>
      <c r="O410" t="s">
        <v>67</v>
      </c>
      <c r="P410" s="10">
        <v>349000</v>
      </c>
      <c r="Q410" s="10" t="e">
        <f>#N/A</f>
        <v>#N/A</v>
      </c>
      <c r="R410" s="10" t="e">
        <f>#N/A</f>
        <v>#N/A</v>
      </c>
      <c r="S410" s="10" t="e">
        <f>#N/A</f>
        <v>#N/A</v>
      </c>
      <c r="T410" t="s">
        <v>57</v>
      </c>
      <c r="U410" t="s">
        <v>58</v>
      </c>
      <c r="V410">
        <v>76</v>
      </c>
      <c r="W410">
        <v>72</v>
      </c>
      <c r="X410">
        <v>74</v>
      </c>
      <c r="Y410" t="s">
        <v>512</v>
      </c>
      <c r="Z410" t="s">
        <v>57</v>
      </c>
      <c r="AA410">
        <v>0</v>
      </c>
      <c r="AB410">
        <v>100</v>
      </c>
      <c r="AC410">
        <v>279200</v>
      </c>
      <c r="AD410">
        <v>0</v>
      </c>
      <c r="AE410">
        <v>69800</v>
      </c>
      <c r="AF410">
        <v>0</v>
      </c>
      <c r="AG410" t="e">
        <f>#N/A</f>
        <v>#N/A</v>
      </c>
    </row>
    <row r="411" spans="1:33" ht="15" x14ac:dyDescent="0.2">
      <c r="A411" t="s">
        <v>74</v>
      </c>
      <c r="B411" t="s">
        <v>75</v>
      </c>
      <c r="C411" t="s">
        <v>1118</v>
      </c>
      <c r="D411" t="s">
        <v>1119</v>
      </c>
      <c r="E411" t="s">
        <v>1120</v>
      </c>
      <c r="F411" t="s">
        <v>64</v>
      </c>
      <c r="G411" t="s">
        <v>1218</v>
      </c>
      <c r="H411" t="s">
        <v>74</v>
      </c>
      <c r="J411" t="s">
        <v>1219</v>
      </c>
      <c r="K411">
        <v>0</v>
      </c>
      <c r="L411">
        <v>0</v>
      </c>
      <c r="M411">
        <v>0.5</v>
      </c>
      <c r="N411">
        <v>0.5</v>
      </c>
      <c r="O411" t="s">
        <v>107</v>
      </c>
      <c r="P411" s="10">
        <v>290250</v>
      </c>
      <c r="Q411" s="10" t="e">
        <f>#N/A</f>
        <v>#N/A</v>
      </c>
      <c r="R411" s="10" t="e">
        <f>#N/A</f>
        <v>#N/A</v>
      </c>
      <c r="S411" s="10" t="e">
        <f>#N/A</f>
        <v>#N/A</v>
      </c>
      <c r="T411" t="s">
        <v>57</v>
      </c>
      <c r="U411" t="s">
        <v>58</v>
      </c>
      <c r="V411">
        <v>76</v>
      </c>
      <c r="W411">
        <v>72</v>
      </c>
      <c r="X411">
        <v>74</v>
      </c>
      <c r="Y411" t="s">
        <v>512</v>
      </c>
      <c r="Z411" t="s">
        <v>57</v>
      </c>
      <c r="AA411">
        <v>0</v>
      </c>
      <c r="AB411">
        <v>100</v>
      </c>
      <c r="AC411">
        <v>0</v>
      </c>
      <c r="AD411">
        <v>0</v>
      </c>
      <c r="AE411">
        <v>145125</v>
      </c>
      <c r="AF411">
        <v>145125</v>
      </c>
      <c r="AG411" t="e">
        <f>#N/A</f>
        <v>#N/A</v>
      </c>
    </row>
    <row r="412" spans="1:33" ht="15" x14ac:dyDescent="0.2">
      <c r="A412" t="s">
        <v>74</v>
      </c>
      <c r="B412" t="s">
        <v>75</v>
      </c>
      <c r="C412" t="s">
        <v>1118</v>
      </c>
      <c r="D412" t="s">
        <v>1119</v>
      </c>
      <c r="E412" t="s">
        <v>1120</v>
      </c>
      <c r="F412" t="s">
        <v>64</v>
      </c>
      <c r="G412" t="s">
        <v>1220</v>
      </c>
      <c r="H412" t="s">
        <v>74</v>
      </c>
      <c r="J412" t="s">
        <v>1221</v>
      </c>
      <c r="K412">
        <v>0.23</v>
      </c>
      <c r="L412">
        <v>0</v>
      </c>
      <c r="M412">
        <v>0.32</v>
      </c>
      <c r="N412">
        <v>0.45</v>
      </c>
      <c r="O412" t="s">
        <v>114</v>
      </c>
      <c r="P412" s="10">
        <v>228299</v>
      </c>
      <c r="Q412" s="10" t="e">
        <f>#N/A</f>
        <v>#N/A</v>
      </c>
      <c r="R412" s="10" t="e">
        <f>#N/A</f>
        <v>#N/A</v>
      </c>
      <c r="S412" s="10" t="e">
        <f>#N/A</f>
        <v>#N/A</v>
      </c>
      <c r="T412" t="s">
        <v>57</v>
      </c>
      <c r="U412" t="s">
        <v>58</v>
      </c>
      <c r="V412">
        <v>80</v>
      </c>
      <c r="W412">
        <v>68</v>
      </c>
      <c r="X412">
        <v>74</v>
      </c>
      <c r="Y412" t="s">
        <v>512</v>
      </c>
      <c r="Z412" t="s">
        <v>57</v>
      </c>
      <c r="AA412">
        <v>0</v>
      </c>
      <c r="AB412">
        <v>100</v>
      </c>
      <c r="AC412">
        <v>52508.77</v>
      </c>
      <c r="AD412">
        <v>0</v>
      </c>
      <c r="AE412">
        <v>73055.679999999993</v>
      </c>
      <c r="AF412">
        <v>102734.55</v>
      </c>
      <c r="AG412" t="e">
        <f>#N/A</f>
        <v>#N/A</v>
      </c>
    </row>
    <row r="413" spans="1:33" ht="15" x14ac:dyDescent="0.2">
      <c r="A413" t="s">
        <v>74</v>
      </c>
      <c r="B413" t="s">
        <v>219</v>
      </c>
      <c r="C413" t="s">
        <v>276</v>
      </c>
      <c r="D413" t="s">
        <v>517</v>
      </c>
      <c r="E413" t="s">
        <v>277</v>
      </c>
      <c r="F413" t="s">
        <v>64</v>
      </c>
      <c r="G413" t="s">
        <v>1222</v>
      </c>
      <c r="H413" t="s">
        <v>74</v>
      </c>
      <c r="J413" t="s">
        <v>1223</v>
      </c>
      <c r="K413">
        <v>0.76</v>
      </c>
      <c r="L413">
        <v>0</v>
      </c>
      <c r="M413">
        <v>0.24</v>
      </c>
      <c r="N413">
        <v>0</v>
      </c>
      <c r="O413" t="s">
        <v>67</v>
      </c>
      <c r="P413" s="10">
        <v>306604</v>
      </c>
      <c r="Q413" s="10" t="e">
        <f>#N/A</f>
        <v>#N/A</v>
      </c>
      <c r="R413" s="10" t="e">
        <f>#N/A</f>
        <v>#N/A</v>
      </c>
      <c r="S413" s="10" t="e">
        <f>#N/A</f>
        <v>#N/A</v>
      </c>
      <c r="T413" t="s">
        <v>59</v>
      </c>
      <c r="U413" t="s">
        <v>58</v>
      </c>
      <c r="V413">
        <v>76</v>
      </c>
      <c r="W413">
        <v>72</v>
      </c>
      <c r="X413">
        <v>74</v>
      </c>
      <c r="Y413" t="s">
        <v>254</v>
      </c>
      <c r="Z413" t="s">
        <v>59</v>
      </c>
      <c r="AA413">
        <v>100</v>
      </c>
      <c r="AB413">
        <v>0</v>
      </c>
      <c r="AC413">
        <v>233019.04</v>
      </c>
      <c r="AD413">
        <v>0</v>
      </c>
      <c r="AE413">
        <v>73584.960000000006</v>
      </c>
      <c r="AF413">
        <v>0</v>
      </c>
      <c r="AG413" t="e">
        <f>#N/A</f>
        <v>#N/A</v>
      </c>
    </row>
    <row r="414" spans="1:33" ht="15" x14ac:dyDescent="0.2">
      <c r="A414" t="s">
        <v>74</v>
      </c>
      <c r="B414" t="s">
        <v>219</v>
      </c>
      <c r="C414" t="s">
        <v>276</v>
      </c>
      <c r="D414" t="s">
        <v>517</v>
      </c>
      <c r="E414" t="s">
        <v>277</v>
      </c>
      <c r="F414" t="s">
        <v>52</v>
      </c>
      <c r="G414" t="s">
        <v>1224</v>
      </c>
      <c r="H414" t="s">
        <v>74</v>
      </c>
      <c r="J414" t="s">
        <v>1225</v>
      </c>
      <c r="K414">
        <v>0</v>
      </c>
      <c r="L414">
        <v>1</v>
      </c>
      <c r="M414">
        <v>0</v>
      </c>
      <c r="N414">
        <v>0</v>
      </c>
      <c r="O414" t="s">
        <v>56</v>
      </c>
      <c r="P414" s="10">
        <v>500883</v>
      </c>
      <c r="Q414" s="10" t="e">
        <f>#N/A</f>
        <v>#N/A</v>
      </c>
      <c r="R414" s="10" t="e">
        <f>#N/A</f>
        <v>#N/A</v>
      </c>
      <c r="S414" s="10" t="e">
        <f>#N/A</f>
        <v>#N/A</v>
      </c>
      <c r="T414" t="s">
        <v>59</v>
      </c>
      <c r="U414" t="s">
        <v>58</v>
      </c>
      <c r="V414">
        <v>80</v>
      </c>
      <c r="W414">
        <v>68</v>
      </c>
      <c r="X414">
        <v>74</v>
      </c>
      <c r="Y414" t="s">
        <v>254</v>
      </c>
      <c r="Z414" t="s">
        <v>59</v>
      </c>
      <c r="AA414">
        <v>100</v>
      </c>
      <c r="AB414">
        <v>0</v>
      </c>
      <c r="AC414">
        <v>0</v>
      </c>
      <c r="AD414">
        <v>500883</v>
      </c>
      <c r="AE414">
        <v>0</v>
      </c>
      <c r="AF414">
        <v>0</v>
      </c>
      <c r="AG414" t="e">
        <f>#N/A</f>
        <v>#N/A</v>
      </c>
    </row>
    <row r="415" spans="1:33" ht="15" x14ac:dyDescent="0.2">
      <c r="A415" t="s">
        <v>48</v>
      </c>
      <c r="B415" t="s">
        <v>48</v>
      </c>
      <c r="C415" t="s">
        <v>1226</v>
      </c>
      <c r="D415" t="s">
        <v>110</v>
      </c>
      <c r="E415" t="s">
        <v>988</v>
      </c>
      <c r="F415" t="s">
        <v>64</v>
      </c>
      <c r="G415" t="s">
        <v>1227</v>
      </c>
      <c r="H415" t="s">
        <v>48</v>
      </c>
      <c r="I415" t="s">
        <v>54</v>
      </c>
      <c r="J415" t="s">
        <v>1228</v>
      </c>
      <c r="K415">
        <v>0</v>
      </c>
      <c r="L415">
        <v>0.5</v>
      </c>
      <c r="M415">
        <v>0.5</v>
      </c>
      <c r="N415">
        <v>0</v>
      </c>
      <c r="O415" t="s">
        <v>107</v>
      </c>
      <c r="P415" s="10">
        <v>337861.02</v>
      </c>
      <c r="Q415" s="11">
        <v>337861.02</v>
      </c>
      <c r="R415" s="10">
        <v>0</v>
      </c>
      <c r="S415" s="10">
        <v>337861.02</v>
      </c>
      <c r="T415" t="s">
        <v>57</v>
      </c>
      <c r="U415" t="s">
        <v>58</v>
      </c>
      <c r="V415">
        <v>80</v>
      </c>
      <c r="W415">
        <v>68</v>
      </c>
      <c r="X415">
        <v>74</v>
      </c>
      <c r="Y415" t="s">
        <v>48</v>
      </c>
      <c r="AA415">
        <v>0</v>
      </c>
      <c r="AB415">
        <v>0</v>
      </c>
      <c r="AC415">
        <v>0</v>
      </c>
      <c r="AD415">
        <v>168930.51</v>
      </c>
      <c r="AE415">
        <v>168930.51</v>
      </c>
      <c r="AF415">
        <v>0</v>
      </c>
      <c r="AG415" t="s">
        <v>1227</v>
      </c>
    </row>
    <row r="416" spans="1:33" ht="15" x14ac:dyDescent="0.2">
      <c r="A416" t="s">
        <v>48</v>
      </c>
      <c r="B416" t="s">
        <v>48</v>
      </c>
      <c r="C416" t="s">
        <v>1229</v>
      </c>
      <c r="D416" t="s">
        <v>116</v>
      </c>
      <c r="E416" t="s">
        <v>992</v>
      </c>
      <c r="F416" t="s">
        <v>64</v>
      </c>
      <c r="G416" t="s">
        <v>1230</v>
      </c>
      <c r="H416" t="s">
        <v>48</v>
      </c>
      <c r="I416" t="s">
        <v>54</v>
      </c>
      <c r="J416" t="s">
        <v>1231</v>
      </c>
      <c r="K416">
        <v>0</v>
      </c>
      <c r="L416">
        <v>0.27</v>
      </c>
      <c r="M416">
        <v>0.23</v>
      </c>
      <c r="N416">
        <v>0.5</v>
      </c>
      <c r="O416" t="s">
        <v>114</v>
      </c>
      <c r="P416" s="10">
        <v>458210</v>
      </c>
      <c r="Q416" s="11">
        <v>458210</v>
      </c>
      <c r="R416" s="10">
        <v>0</v>
      </c>
      <c r="S416" s="10">
        <v>458210</v>
      </c>
      <c r="T416" t="s">
        <v>57</v>
      </c>
      <c r="U416" t="s">
        <v>58</v>
      </c>
      <c r="V416">
        <v>76</v>
      </c>
      <c r="W416">
        <v>72</v>
      </c>
      <c r="X416">
        <v>74</v>
      </c>
      <c r="Y416" t="s">
        <v>48</v>
      </c>
      <c r="AA416">
        <v>0</v>
      </c>
      <c r="AB416">
        <v>0</v>
      </c>
      <c r="AC416">
        <v>0</v>
      </c>
      <c r="AD416">
        <v>123716.7</v>
      </c>
      <c r="AE416">
        <v>105388.3</v>
      </c>
      <c r="AF416">
        <v>229105</v>
      </c>
      <c r="AG416" t="s">
        <v>1230</v>
      </c>
    </row>
    <row r="417" spans="1:33" ht="15" x14ac:dyDescent="0.2">
      <c r="A417" t="s">
        <v>60</v>
      </c>
      <c r="B417" t="s">
        <v>60</v>
      </c>
      <c r="C417" t="s">
        <v>693</v>
      </c>
      <c r="D417" t="s">
        <v>694</v>
      </c>
      <c r="E417" t="s">
        <v>695</v>
      </c>
      <c r="F417" t="s">
        <v>64</v>
      </c>
      <c r="G417" t="s">
        <v>1232</v>
      </c>
      <c r="H417" t="s">
        <v>60</v>
      </c>
      <c r="J417" t="s">
        <v>1233</v>
      </c>
      <c r="K417">
        <v>0.7</v>
      </c>
      <c r="L417">
        <v>0</v>
      </c>
      <c r="M417">
        <v>0.3</v>
      </c>
      <c r="N417">
        <v>0</v>
      </c>
      <c r="O417" t="s">
        <v>67</v>
      </c>
      <c r="P417" s="10">
        <v>658422</v>
      </c>
      <c r="Q417" s="10">
        <v>668422</v>
      </c>
      <c r="R417" s="10">
        <v>13368</v>
      </c>
      <c r="S417" s="10">
        <v>681790</v>
      </c>
      <c r="T417" t="s">
        <v>59</v>
      </c>
      <c r="U417" t="s">
        <v>58</v>
      </c>
      <c r="V417">
        <v>72</v>
      </c>
      <c r="W417">
        <v>76</v>
      </c>
      <c r="X417">
        <v>74</v>
      </c>
      <c r="Y417" t="s">
        <v>254</v>
      </c>
      <c r="Z417" t="s">
        <v>59</v>
      </c>
      <c r="AA417">
        <v>100</v>
      </c>
      <c r="AB417">
        <v>0</v>
      </c>
      <c r="AC417">
        <v>460895.4</v>
      </c>
      <c r="AD417">
        <v>0</v>
      </c>
      <c r="AE417">
        <v>197526.6</v>
      </c>
      <c r="AF417">
        <v>0</v>
      </c>
      <c r="AG417" t="s">
        <v>1232</v>
      </c>
    </row>
    <row r="418" spans="1:33" ht="15" x14ac:dyDescent="0.2">
      <c r="A418" t="s">
        <v>60</v>
      </c>
      <c r="B418" t="s">
        <v>60</v>
      </c>
      <c r="C418" t="s">
        <v>693</v>
      </c>
      <c r="D418" t="s">
        <v>694</v>
      </c>
      <c r="E418" t="s">
        <v>695</v>
      </c>
      <c r="F418" t="s">
        <v>64</v>
      </c>
      <c r="G418" t="s">
        <v>1234</v>
      </c>
      <c r="H418" t="s">
        <v>60</v>
      </c>
      <c r="J418" t="s">
        <v>1235</v>
      </c>
      <c r="K418">
        <v>0.1</v>
      </c>
      <c r="L418">
        <v>0.1</v>
      </c>
      <c r="M418">
        <v>0.75</v>
      </c>
      <c r="N418">
        <v>0.05</v>
      </c>
      <c r="O418" t="s">
        <v>120</v>
      </c>
      <c r="P418" s="10">
        <v>73860</v>
      </c>
      <c r="Q418" s="10">
        <v>73860</v>
      </c>
      <c r="R418" s="10">
        <v>1477</v>
      </c>
      <c r="S418" s="10">
        <v>75337</v>
      </c>
      <c r="T418" t="s">
        <v>59</v>
      </c>
      <c r="U418" t="s">
        <v>58</v>
      </c>
      <c r="V418">
        <v>72</v>
      </c>
      <c r="W418">
        <v>76</v>
      </c>
      <c r="X418">
        <v>74</v>
      </c>
      <c r="Y418" t="s">
        <v>254</v>
      </c>
      <c r="Z418" t="s">
        <v>59</v>
      </c>
      <c r="AA418">
        <v>100</v>
      </c>
      <c r="AB418">
        <v>0</v>
      </c>
      <c r="AC418">
        <v>7386</v>
      </c>
      <c r="AD418">
        <v>7386</v>
      </c>
      <c r="AE418">
        <v>55395</v>
      </c>
      <c r="AF418">
        <v>3693</v>
      </c>
      <c r="AG418" t="s">
        <v>1234</v>
      </c>
    </row>
    <row r="419" spans="1:33" ht="15" x14ac:dyDescent="0.2">
      <c r="A419" t="s">
        <v>60</v>
      </c>
      <c r="B419" t="s">
        <v>60</v>
      </c>
      <c r="C419" t="s">
        <v>1017</v>
      </c>
      <c r="D419" t="s">
        <v>1018</v>
      </c>
      <c r="E419" t="s">
        <v>1019</v>
      </c>
      <c r="F419" t="s">
        <v>64</v>
      </c>
      <c r="G419" t="s">
        <v>1236</v>
      </c>
      <c r="H419" t="s">
        <v>60</v>
      </c>
      <c r="J419" t="s">
        <v>1237</v>
      </c>
      <c r="K419">
        <v>0.3</v>
      </c>
      <c r="L419">
        <v>0.3</v>
      </c>
      <c r="M419">
        <v>0.3</v>
      </c>
      <c r="N419">
        <v>0.1</v>
      </c>
      <c r="O419" t="s">
        <v>107</v>
      </c>
      <c r="P419" s="10">
        <v>550000</v>
      </c>
      <c r="Q419" s="10">
        <v>550000</v>
      </c>
      <c r="R419" s="10">
        <v>0</v>
      </c>
      <c r="S419" s="10">
        <v>550000</v>
      </c>
      <c r="T419" t="s">
        <v>59</v>
      </c>
      <c r="U419" t="s">
        <v>58</v>
      </c>
      <c r="V419">
        <v>76</v>
      </c>
      <c r="W419">
        <v>72</v>
      </c>
      <c r="X419">
        <v>74</v>
      </c>
      <c r="Y419" t="s">
        <v>254</v>
      </c>
      <c r="Z419" t="s">
        <v>59</v>
      </c>
      <c r="AA419">
        <v>100</v>
      </c>
      <c r="AB419">
        <v>0</v>
      </c>
      <c r="AC419">
        <v>165000</v>
      </c>
      <c r="AD419">
        <v>165000</v>
      </c>
      <c r="AE419">
        <v>165000</v>
      </c>
      <c r="AF419">
        <v>55000</v>
      </c>
      <c r="AG419" t="s">
        <v>1236</v>
      </c>
    </row>
    <row r="420" spans="1:33" ht="15" x14ac:dyDescent="0.2">
      <c r="A420" t="s">
        <v>60</v>
      </c>
      <c r="B420" t="s">
        <v>60</v>
      </c>
      <c r="C420" t="s">
        <v>1238</v>
      </c>
      <c r="D420" t="s">
        <v>1239</v>
      </c>
      <c r="E420" t="s">
        <v>1240</v>
      </c>
      <c r="F420" t="s">
        <v>64</v>
      </c>
      <c r="G420" t="s">
        <v>1241</v>
      </c>
      <c r="H420" t="s">
        <v>60</v>
      </c>
      <c r="J420" t="s">
        <v>1242</v>
      </c>
      <c r="K420">
        <v>0</v>
      </c>
      <c r="L420">
        <v>0.1</v>
      </c>
      <c r="M420">
        <v>0.3</v>
      </c>
      <c r="N420">
        <v>0.6</v>
      </c>
      <c r="O420" t="s">
        <v>114</v>
      </c>
      <c r="P420" s="10">
        <v>402815</v>
      </c>
      <c r="Q420" s="10" t="e">
        <f>#N/A</f>
        <v>#N/A</v>
      </c>
      <c r="R420" s="10" t="e">
        <f>#N/A</f>
        <v>#N/A</v>
      </c>
      <c r="S420" s="10" t="e">
        <f>#N/A</f>
        <v>#N/A</v>
      </c>
      <c r="T420" t="s">
        <v>57</v>
      </c>
      <c r="U420" t="s">
        <v>58</v>
      </c>
      <c r="V420">
        <v>68</v>
      </c>
      <c r="W420">
        <v>80</v>
      </c>
      <c r="X420">
        <v>74</v>
      </c>
      <c r="Y420" t="s">
        <v>512</v>
      </c>
      <c r="Z420" t="s">
        <v>57</v>
      </c>
      <c r="AA420">
        <v>0</v>
      </c>
      <c r="AB420">
        <v>100</v>
      </c>
      <c r="AC420">
        <v>0</v>
      </c>
      <c r="AD420">
        <v>40281.5</v>
      </c>
      <c r="AE420">
        <v>120844.5</v>
      </c>
      <c r="AF420">
        <v>241689</v>
      </c>
      <c r="AG420" t="e">
        <f>#N/A</f>
        <v>#N/A</v>
      </c>
    </row>
    <row r="421" spans="1:33" ht="15" x14ac:dyDescent="0.2">
      <c r="A421" t="s">
        <v>60</v>
      </c>
      <c r="B421" t="s">
        <v>60</v>
      </c>
      <c r="C421" t="s">
        <v>1238</v>
      </c>
      <c r="D421" t="s">
        <v>1239</v>
      </c>
      <c r="E421" t="s">
        <v>1240</v>
      </c>
      <c r="F421" t="s">
        <v>64</v>
      </c>
      <c r="G421" t="s">
        <v>1243</v>
      </c>
      <c r="H421" t="s">
        <v>60</v>
      </c>
      <c r="J421" t="s">
        <v>1244</v>
      </c>
      <c r="K421">
        <v>0.05</v>
      </c>
      <c r="L421">
        <v>0.1</v>
      </c>
      <c r="M421">
        <v>0.4</v>
      </c>
      <c r="N421">
        <v>0.45</v>
      </c>
      <c r="O421" t="s">
        <v>114</v>
      </c>
      <c r="P421" s="10">
        <v>700000</v>
      </c>
      <c r="Q421" s="10" t="e">
        <f>#N/A</f>
        <v>#N/A</v>
      </c>
      <c r="R421" s="10" t="e">
        <f>#N/A</f>
        <v>#N/A</v>
      </c>
      <c r="S421" s="10" t="e">
        <f>#N/A</f>
        <v>#N/A</v>
      </c>
      <c r="T421" t="s">
        <v>57</v>
      </c>
      <c r="U421" t="s">
        <v>58</v>
      </c>
      <c r="V421">
        <v>80</v>
      </c>
      <c r="W421">
        <v>68</v>
      </c>
      <c r="X421">
        <v>74</v>
      </c>
      <c r="Y421" t="s">
        <v>512</v>
      </c>
      <c r="Z421" t="s">
        <v>57</v>
      </c>
      <c r="AA421">
        <v>0</v>
      </c>
      <c r="AB421">
        <v>100</v>
      </c>
      <c r="AC421">
        <v>35000</v>
      </c>
      <c r="AD421">
        <v>70000</v>
      </c>
      <c r="AE421">
        <v>280000</v>
      </c>
      <c r="AF421">
        <v>315000</v>
      </c>
      <c r="AG421" t="e">
        <f>#N/A</f>
        <v>#N/A</v>
      </c>
    </row>
    <row r="422" spans="1:33" ht="15" x14ac:dyDescent="0.2">
      <c r="A422" t="s">
        <v>60</v>
      </c>
      <c r="B422" t="s">
        <v>60</v>
      </c>
      <c r="C422" t="s">
        <v>642</v>
      </c>
      <c r="D422" t="s">
        <v>643</v>
      </c>
      <c r="E422" t="s">
        <v>644</v>
      </c>
      <c r="F422" t="s">
        <v>64</v>
      </c>
      <c r="G422" t="s">
        <v>1245</v>
      </c>
      <c r="H422" t="s">
        <v>60</v>
      </c>
      <c r="J422" t="s">
        <v>1246</v>
      </c>
      <c r="K422">
        <v>0.15</v>
      </c>
      <c r="L422">
        <v>0.3</v>
      </c>
      <c r="M422">
        <v>0.43</v>
      </c>
      <c r="N422">
        <v>0.11</v>
      </c>
      <c r="O422" t="s">
        <v>120</v>
      </c>
      <c r="P422" s="10">
        <v>374334</v>
      </c>
      <c r="Q422" s="10">
        <v>374334</v>
      </c>
      <c r="R422" s="10">
        <v>7486.68</v>
      </c>
      <c r="S422" s="10">
        <v>381820.68</v>
      </c>
      <c r="T422" t="s">
        <v>59</v>
      </c>
      <c r="U422" t="s">
        <v>58</v>
      </c>
      <c r="V422">
        <v>76</v>
      </c>
      <c r="W422">
        <v>72</v>
      </c>
      <c r="X422">
        <v>74</v>
      </c>
      <c r="Y422" t="s">
        <v>254</v>
      </c>
      <c r="Z422" t="s">
        <v>59</v>
      </c>
      <c r="AA422">
        <v>100</v>
      </c>
      <c r="AB422">
        <v>0</v>
      </c>
      <c r="AC422">
        <v>56150.1</v>
      </c>
      <c r="AD422">
        <v>112300.2</v>
      </c>
      <c r="AE422">
        <v>160963.62</v>
      </c>
      <c r="AF422">
        <v>41176.74</v>
      </c>
      <c r="AG422" t="s">
        <v>1245</v>
      </c>
    </row>
    <row r="423" spans="1:33" ht="15" x14ac:dyDescent="0.2">
      <c r="A423" t="s">
        <v>148</v>
      </c>
      <c r="B423" t="s">
        <v>148</v>
      </c>
      <c r="C423" t="s">
        <v>656</v>
      </c>
      <c r="D423" t="s">
        <v>657</v>
      </c>
      <c r="E423" t="s">
        <v>658</v>
      </c>
      <c r="F423" t="s">
        <v>64</v>
      </c>
      <c r="G423" t="s">
        <v>1247</v>
      </c>
      <c r="H423" t="s">
        <v>148</v>
      </c>
      <c r="J423" t="s">
        <v>1248</v>
      </c>
      <c r="K423">
        <v>0.47</v>
      </c>
      <c r="L423">
        <v>0</v>
      </c>
      <c r="M423">
        <v>0.53</v>
      </c>
      <c r="N423">
        <v>0</v>
      </c>
      <c r="O423" t="s">
        <v>120</v>
      </c>
      <c r="P423" s="10">
        <v>169740.64</v>
      </c>
      <c r="Q423" s="10">
        <v>169740</v>
      </c>
      <c r="R423" s="10">
        <v>3394.8</v>
      </c>
      <c r="S423" s="10">
        <v>173134.8</v>
      </c>
      <c r="T423" t="s">
        <v>59</v>
      </c>
      <c r="U423" t="s">
        <v>58</v>
      </c>
      <c r="V423">
        <v>64</v>
      </c>
      <c r="W423">
        <v>84</v>
      </c>
      <c r="X423">
        <v>74</v>
      </c>
      <c r="Y423" t="s">
        <v>254</v>
      </c>
      <c r="Z423" t="s">
        <v>59</v>
      </c>
      <c r="AA423">
        <v>100</v>
      </c>
      <c r="AB423">
        <v>0</v>
      </c>
      <c r="AC423">
        <v>79778.1008</v>
      </c>
      <c r="AD423">
        <v>0</v>
      </c>
      <c r="AE423">
        <v>89962.539199999999</v>
      </c>
      <c r="AF423">
        <v>0</v>
      </c>
      <c r="AG423" t="s">
        <v>1247</v>
      </c>
    </row>
    <row r="424" spans="1:33" ht="15" x14ac:dyDescent="0.2">
      <c r="A424" t="s">
        <v>148</v>
      </c>
      <c r="B424" t="s">
        <v>148</v>
      </c>
      <c r="C424" t="s">
        <v>238</v>
      </c>
      <c r="D424" t="s">
        <v>868</v>
      </c>
      <c r="E424" t="s">
        <v>239</v>
      </c>
      <c r="F424" t="s">
        <v>64</v>
      </c>
      <c r="G424" t="s">
        <v>1249</v>
      </c>
      <c r="H424" t="s">
        <v>148</v>
      </c>
      <c r="J424" t="s">
        <v>1250</v>
      </c>
      <c r="K424">
        <v>0.25</v>
      </c>
      <c r="L424">
        <v>0</v>
      </c>
      <c r="M424">
        <v>0.5</v>
      </c>
      <c r="N424">
        <v>0.25</v>
      </c>
      <c r="O424" t="s">
        <v>120</v>
      </c>
      <c r="P424" s="10">
        <v>52752</v>
      </c>
      <c r="Q424" s="10">
        <v>52752</v>
      </c>
      <c r="R424" s="10">
        <v>1055.04</v>
      </c>
      <c r="S424" s="10">
        <v>53807.040000000001</v>
      </c>
      <c r="T424" t="s">
        <v>57</v>
      </c>
      <c r="U424" t="s">
        <v>58</v>
      </c>
      <c r="V424">
        <v>68</v>
      </c>
      <c r="W424">
        <v>80</v>
      </c>
      <c r="X424">
        <v>74</v>
      </c>
      <c r="Y424" t="s">
        <v>512</v>
      </c>
      <c r="Z424" t="s">
        <v>57</v>
      </c>
      <c r="AA424">
        <v>0</v>
      </c>
      <c r="AB424">
        <v>100</v>
      </c>
      <c r="AC424">
        <v>13188</v>
      </c>
      <c r="AD424">
        <v>0</v>
      </c>
      <c r="AE424">
        <v>26376</v>
      </c>
      <c r="AF424">
        <v>13188</v>
      </c>
      <c r="AG424" t="s">
        <v>1249</v>
      </c>
    </row>
    <row r="425" spans="1:33" ht="15" x14ac:dyDescent="0.2">
      <c r="A425" t="s">
        <v>148</v>
      </c>
      <c r="B425" t="s">
        <v>148</v>
      </c>
      <c r="C425" t="s">
        <v>337</v>
      </c>
      <c r="D425" t="s">
        <v>338</v>
      </c>
      <c r="E425" t="s">
        <v>339</v>
      </c>
      <c r="F425" t="s">
        <v>64</v>
      </c>
      <c r="G425" t="s">
        <v>1251</v>
      </c>
      <c r="H425" t="s">
        <v>148</v>
      </c>
      <c r="J425" t="s">
        <v>1252</v>
      </c>
      <c r="K425">
        <v>1</v>
      </c>
      <c r="L425">
        <v>0</v>
      </c>
      <c r="M425">
        <v>0</v>
      </c>
      <c r="N425">
        <v>0</v>
      </c>
      <c r="O425" t="s">
        <v>67</v>
      </c>
      <c r="P425" s="10">
        <v>239905</v>
      </c>
      <c r="Q425" s="10">
        <v>239905</v>
      </c>
      <c r="R425" s="10">
        <v>4798.1000000000004</v>
      </c>
      <c r="S425" s="10">
        <v>244703.1</v>
      </c>
      <c r="T425" t="s">
        <v>59</v>
      </c>
      <c r="U425" t="s">
        <v>58</v>
      </c>
      <c r="V425">
        <v>80</v>
      </c>
      <c r="W425">
        <v>68</v>
      </c>
      <c r="X425">
        <v>74</v>
      </c>
      <c r="Y425" t="s">
        <v>254</v>
      </c>
      <c r="Z425" t="s">
        <v>59</v>
      </c>
      <c r="AA425">
        <v>100</v>
      </c>
      <c r="AB425">
        <v>0</v>
      </c>
      <c r="AC425">
        <v>239905</v>
      </c>
      <c r="AD425">
        <v>0</v>
      </c>
      <c r="AE425">
        <v>0</v>
      </c>
      <c r="AF425">
        <v>0</v>
      </c>
      <c r="AG425" t="s">
        <v>1251</v>
      </c>
    </row>
    <row r="426" spans="1:33" ht="15" x14ac:dyDescent="0.2">
      <c r="A426" t="s">
        <v>148</v>
      </c>
      <c r="B426" t="s">
        <v>148</v>
      </c>
      <c r="C426" t="s">
        <v>184</v>
      </c>
      <c r="D426" t="s">
        <v>1040</v>
      </c>
      <c r="E426" t="s">
        <v>185</v>
      </c>
      <c r="F426" t="s">
        <v>64</v>
      </c>
      <c r="G426" t="s">
        <v>1253</v>
      </c>
      <c r="H426" t="s">
        <v>148</v>
      </c>
      <c r="J426" t="s">
        <v>1254</v>
      </c>
      <c r="K426">
        <v>0.28999999999999998</v>
      </c>
      <c r="L426">
        <v>0</v>
      </c>
      <c r="M426">
        <v>0.17</v>
      </c>
      <c r="N426">
        <v>0.54</v>
      </c>
      <c r="O426" t="s">
        <v>114</v>
      </c>
      <c r="P426" s="10">
        <v>609084</v>
      </c>
      <c r="Q426" s="10">
        <v>609084</v>
      </c>
      <c r="R426" s="10">
        <v>9318.9599999999991</v>
      </c>
      <c r="S426" s="10">
        <v>618402.96</v>
      </c>
      <c r="T426" t="s">
        <v>59</v>
      </c>
      <c r="U426" t="s">
        <v>58</v>
      </c>
      <c r="V426">
        <v>80</v>
      </c>
      <c r="W426">
        <v>68</v>
      </c>
      <c r="X426">
        <v>74</v>
      </c>
      <c r="Y426" t="s">
        <v>254</v>
      </c>
      <c r="Z426" t="s">
        <v>59</v>
      </c>
      <c r="AA426">
        <v>51</v>
      </c>
      <c r="AB426">
        <v>49</v>
      </c>
      <c r="AC426">
        <v>176634.36</v>
      </c>
      <c r="AD426">
        <v>0</v>
      </c>
      <c r="AE426">
        <v>103544.28</v>
      </c>
      <c r="AF426">
        <v>328905.36</v>
      </c>
      <c r="AG426" t="s">
        <v>1253</v>
      </c>
    </row>
    <row r="427" spans="1:33" ht="15" x14ac:dyDescent="0.2">
      <c r="A427" t="s">
        <v>148</v>
      </c>
      <c r="B427" t="s">
        <v>148</v>
      </c>
      <c r="C427" t="s">
        <v>1043</v>
      </c>
      <c r="D427" t="s">
        <v>1044</v>
      </c>
      <c r="E427" t="s">
        <v>1045</v>
      </c>
      <c r="F427" t="s">
        <v>64</v>
      </c>
      <c r="G427" t="s">
        <v>1255</v>
      </c>
      <c r="H427" t="s">
        <v>148</v>
      </c>
      <c r="J427" t="s">
        <v>1256</v>
      </c>
      <c r="K427">
        <v>0.15</v>
      </c>
      <c r="L427">
        <v>0.1</v>
      </c>
      <c r="M427">
        <v>0.25</v>
      </c>
      <c r="N427">
        <v>0.5</v>
      </c>
      <c r="O427" t="s">
        <v>114</v>
      </c>
      <c r="P427" s="10">
        <v>979489.35</v>
      </c>
      <c r="Q427" s="10">
        <v>979489</v>
      </c>
      <c r="R427" s="10">
        <v>29385</v>
      </c>
      <c r="S427" s="10">
        <v>1008874</v>
      </c>
      <c r="T427" t="s">
        <v>59</v>
      </c>
      <c r="U427" t="s">
        <v>58</v>
      </c>
      <c r="V427">
        <v>84</v>
      </c>
      <c r="W427">
        <v>64</v>
      </c>
      <c r="X427">
        <v>74</v>
      </c>
      <c r="Y427" t="s">
        <v>254</v>
      </c>
      <c r="Z427" t="s">
        <v>59</v>
      </c>
      <c r="AA427">
        <v>100</v>
      </c>
      <c r="AB427">
        <v>0</v>
      </c>
      <c r="AC427">
        <v>146923.4025</v>
      </c>
      <c r="AD427">
        <v>97948.934999999998</v>
      </c>
      <c r="AE427">
        <v>244872.33749999999</v>
      </c>
      <c r="AF427">
        <v>489744.67499999999</v>
      </c>
      <c r="AG427" t="s">
        <v>1255</v>
      </c>
    </row>
    <row r="428" spans="1:33" ht="15" x14ac:dyDescent="0.2">
      <c r="A428" t="s">
        <v>74</v>
      </c>
      <c r="B428" t="s">
        <v>108</v>
      </c>
      <c r="C428" t="s">
        <v>244</v>
      </c>
      <c r="D428" t="s">
        <v>305</v>
      </c>
      <c r="E428" t="s">
        <v>245</v>
      </c>
      <c r="F428" t="s">
        <v>64</v>
      </c>
      <c r="G428" t="s">
        <v>1257</v>
      </c>
      <c r="H428" t="s">
        <v>74</v>
      </c>
      <c r="J428" t="s">
        <v>1258</v>
      </c>
      <c r="K428">
        <v>0</v>
      </c>
      <c r="L428">
        <v>0</v>
      </c>
      <c r="M428">
        <v>0</v>
      </c>
      <c r="N428">
        <v>1</v>
      </c>
      <c r="O428" t="s">
        <v>114</v>
      </c>
      <c r="P428" s="10">
        <v>252480</v>
      </c>
      <c r="Q428" s="10" t="e">
        <f>#N/A</f>
        <v>#N/A</v>
      </c>
      <c r="R428" s="10" t="e">
        <f>#N/A</f>
        <v>#N/A</v>
      </c>
      <c r="S428" s="10" t="e">
        <f>#N/A</f>
        <v>#N/A</v>
      </c>
      <c r="T428" t="s">
        <v>59</v>
      </c>
      <c r="U428" t="s">
        <v>58</v>
      </c>
      <c r="V428">
        <v>72</v>
      </c>
      <c r="W428">
        <v>75</v>
      </c>
      <c r="X428">
        <v>73.5</v>
      </c>
      <c r="Y428" t="s">
        <v>254</v>
      </c>
      <c r="Z428" t="s">
        <v>59</v>
      </c>
      <c r="AA428">
        <v>51</v>
      </c>
      <c r="AB428">
        <v>49</v>
      </c>
      <c r="AC428">
        <v>0</v>
      </c>
      <c r="AD428">
        <v>0</v>
      </c>
      <c r="AE428">
        <v>0</v>
      </c>
      <c r="AF428">
        <v>252480</v>
      </c>
      <c r="AG428" t="e">
        <f>#N/A</f>
        <v>#N/A</v>
      </c>
    </row>
    <row r="429" spans="1:33" ht="15" x14ac:dyDescent="0.2">
      <c r="A429" t="s">
        <v>74</v>
      </c>
      <c r="B429" t="s">
        <v>75</v>
      </c>
      <c r="C429" t="s">
        <v>196</v>
      </c>
      <c r="D429" t="s">
        <v>1107</v>
      </c>
      <c r="E429" t="s">
        <v>198</v>
      </c>
      <c r="F429" t="s">
        <v>52</v>
      </c>
      <c r="G429" t="s">
        <v>1259</v>
      </c>
      <c r="H429" t="s">
        <v>74</v>
      </c>
      <c r="J429" t="s">
        <v>1260</v>
      </c>
      <c r="K429">
        <v>0.36</v>
      </c>
      <c r="L429">
        <v>0.54</v>
      </c>
      <c r="M429">
        <v>0.1</v>
      </c>
      <c r="N429">
        <v>0</v>
      </c>
      <c r="O429" t="s">
        <v>56</v>
      </c>
      <c r="P429" s="10">
        <v>764000</v>
      </c>
      <c r="Q429" s="10" t="e">
        <f>#N/A</f>
        <v>#N/A</v>
      </c>
      <c r="R429" s="10" t="e">
        <f>#N/A</f>
        <v>#N/A</v>
      </c>
      <c r="S429" s="10" t="e">
        <f>#N/A</f>
        <v>#N/A</v>
      </c>
      <c r="T429" t="s">
        <v>57</v>
      </c>
      <c r="U429" t="s">
        <v>58</v>
      </c>
      <c r="V429">
        <v>75</v>
      </c>
      <c r="W429">
        <v>72</v>
      </c>
      <c r="X429">
        <v>73.5</v>
      </c>
      <c r="Y429" t="s">
        <v>512</v>
      </c>
      <c r="Z429" t="s">
        <v>57</v>
      </c>
      <c r="AA429">
        <v>0</v>
      </c>
      <c r="AB429">
        <v>100</v>
      </c>
      <c r="AC429">
        <v>275040</v>
      </c>
      <c r="AD429">
        <v>412560</v>
      </c>
      <c r="AE429">
        <v>76400</v>
      </c>
      <c r="AF429">
        <v>0</v>
      </c>
      <c r="AG429" t="e">
        <f>#N/A</f>
        <v>#N/A</v>
      </c>
    </row>
    <row r="430" spans="1:33" ht="15" x14ac:dyDescent="0.2">
      <c r="A430" t="s">
        <v>74</v>
      </c>
      <c r="B430" t="s">
        <v>102</v>
      </c>
      <c r="C430" t="s">
        <v>115</v>
      </c>
      <c r="D430" t="s">
        <v>823</v>
      </c>
      <c r="E430" t="s">
        <v>117</v>
      </c>
      <c r="F430" t="s">
        <v>64</v>
      </c>
      <c r="G430" t="s">
        <v>1261</v>
      </c>
      <c r="H430" t="s">
        <v>74</v>
      </c>
      <c r="J430" t="s">
        <v>1262</v>
      </c>
      <c r="K430">
        <v>0.25</v>
      </c>
      <c r="L430">
        <v>0.25</v>
      </c>
      <c r="M430">
        <v>0.25</v>
      </c>
      <c r="N430">
        <v>0.25</v>
      </c>
      <c r="O430" t="s">
        <v>107</v>
      </c>
      <c r="P430" s="10">
        <v>161433</v>
      </c>
      <c r="Q430" s="10" t="e">
        <f>#N/A</f>
        <v>#N/A</v>
      </c>
      <c r="R430" s="10" t="e">
        <f>#N/A</f>
        <v>#N/A</v>
      </c>
      <c r="S430" s="10" t="e">
        <f>#N/A</f>
        <v>#N/A</v>
      </c>
      <c r="T430" t="s">
        <v>57</v>
      </c>
      <c r="U430" t="s">
        <v>58</v>
      </c>
      <c r="V430">
        <v>72</v>
      </c>
      <c r="W430">
        <v>75</v>
      </c>
      <c r="X430">
        <v>73.5</v>
      </c>
      <c r="Y430" t="s">
        <v>512</v>
      </c>
      <c r="Z430" t="s">
        <v>57</v>
      </c>
      <c r="AA430">
        <v>0</v>
      </c>
      <c r="AB430">
        <v>100</v>
      </c>
      <c r="AC430">
        <v>40358.25</v>
      </c>
      <c r="AD430">
        <v>40358.25</v>
      </c>
      <c r="AE430">
        <v>40358.25</v>
      </c>
      <c r="AF430">
        <v>40358.25</v>
      </c>
      <c r="AG430" t="e">
        <f>#N/A</f>
        <v>#N/A</v>
      </c>
    </row>
    <row r="431" spans="1:33" ht="15" x14ac:dyDescent="0.2">
      <c r="A431" t="s">
        <v>60</v>
      </c>
      <c r="B431" t="s">
        <v>60</v>
      </c>
      <c r="C431" t="s">
        <v>131</v>
      </c>
      <c r="D431" t="s">
        <v>414</v>
      </c>
      <c r="E431" t="s">
        <v>132</v>
      </c>
      <c r="F431" t="s">
        <v>64</v>
      </c>
      <c r="G431" t="s">
        <v>1263</v>
      </c>
      <c r="H431" t="s">
        <v>60</v>
      </c>
      <c r="J431" t="s">
        <v>1264</v>
      </c>
      <c r="K431">
        <v>0.3</v>
      </c>
      <c r="L431">
        <v>0.2</v>
      </c>
      <c r="M431">
        <v>0</v>
      </c>
      <c r="N431">
        <v>0.5</v>
      </c>
      <c r="O431" t="s">
        <v>114</v>
      </c>
      <c r="P431" s="10">
        <v>449200</v>
      </c>
      <c r="Q431" s="10" t="e">
        <f>#N/A</f>
        <v>#N/A</v>
      </c>
      <c r="R431" s="10" t="e">
        <f>#N/A</f>
        <v>#N/A</v>
      </c>
      <c r="S431" s="10" t="e">
        <f>#N/A</f>
        <v>#N/A</v>
      </c>
      <c r="T431" t="s">
        <v>57</v>
      </c>
      <c r="U431" t="s">
        <v>58</v>
      </c>
      <c r="V431">
        <v>72</v>
      </c>
      <c r="W431">
        <v>75</v>
      </c>
      <c r="X431">
        <v>73.5</v>
      </c>
      <c r="Y431" t="s">
        <v>512</v>
      </c>
      <c r="Z431" t="s">
        <v>57</v>
      </c>
      <c r="AA431">
        <v>0</v>
      </c>
      <c r="AB431">
        <v>100</v>
      </c>
      <c r="AC431">
        <v>134760</v>
      </c>
      <c r="AD431">
        <v>89840</v>
      </c>
      <c r="AE431">
        <v>0</v>
      </c>
      <c r="AF431">
        <v>224600</v>
      </c>
      <c r="AG431" t="e">
        <f>#N/A</f>
        <v>#N/A</v>
      </c>
    </row>
    <row r="432" spans="1:33" ht="15" x14ac:dyDescent="0.2">
      <c r="A432" t="s">
        <v>60</v>
      </c>
      <c r="B432" t="s">
        <v>60</v>
      </c>
      <c r="C432" t="s">
        <v>173</v>
      </c>
      <c r="D432" t="s">
        <v>380</v>
      </c>
      <c r="E432" t="s">
        <v>175</v>
      </c>
      <c r="F432" t="s">
        <v>52</v>
      </c>
      <c r="G432" t="s">
        <v>1265</v>
      </c>
      <c r="H432" t="s">
        <v>60</v>
      </c>
      <c r="J432" t="s">
        <v>1266</v>
      </c>
      <c r="K432">
        <v>0</v>
      </c>
      <c r="L432">
        <v>1</v>
      </c>
      <c r="M432">
        <v>0</v>
      </c>
      <c r="N432">
        <v>0</v>
      </c>
      <c r="O432" t="s">
        <v>56</v>
      </c>
      <c r="P432" s="10">
        <v>739738</v>
      </c>
      <c r="Q432" s="10">
        <v>739738</v>
      </c>
      <c r="R432" s="10">
        <v>14794</v>
      </c>
      <c r="S432" s="10">
        <v>754532</v>
      </c>
      <c r="T432" t="s">
        <v>59</v>
      </c>
      <c r="U432" t="s">
        <v>58</v>
      </c>
      <c r="V432">
        <v>75</v>
      </c>
      <c r="W432">
        <v>72</v>
      </c>
      <c r="X432">
        <v>73.5</v>
      </c>
      <c r="Y432" t="s">
        <v>254</v>
      </c>
      <c r="Z432" t="s">
        <v>59</v>
      </c>
      <c r="AA432">
        <v>100</v>
      </c>
      <c r="AB432">
        <v>0</v>
      </c>
      <c r="AC432">
        <v>0</v>
      </c>
      <c r="AD432">
        <v>739738</v>
      </c>
      <c r="AE432">
        <v>0</v>
      </c>
      <c r="AF432">
        <v>0</v>
      </c>
      <c r="AG432" t="s">
        <v>1265</v>
      </c>
    </row>
    <row r="433" spans="1:33" ht="15" x14ac:dyDescent="0.2">
      <c r="A433" t="s">
        <v>60</v>
      </c>
      <c r="B433" t="s">
        <v>60</v>
      </c>
      <c r="C433" t="s">
        <v>642</v>
      </c>
      <c r="D433" t="s">
        <v>643</v>
      </c>
      <c r="E433" t="s">
        <v>644</v>
      </c>
      <c r="F433" t="s">
        <v>64</v>
      </c>
      <c r="G433" t="s">
        <v>1267</v>
      </c>
      <c r="H433" t="s">
        <v>60</v>
      </c>
      <c r="J433" t="s">
        <v>1268</v>
      </c>
      <c r="K433">
        <v>0.45</v>
      </c>
      <c r="L433">
        <v>0</v>
      </c>
      <c r="M433">
        <v>0.1</v>
      </c>
      <c r="N433">
        <v>0.45</v>
      </c>
      <c r="O433" t="s">
        <v>107</v>
      </c>
      <c r="P433" s="10">
        <v>183600</v>
      </c>
      <c r="Q433" s="10">
        <v>183600</v>
      </c>
      <c r="R433" s="10">
        <v>3672</v>
      </c>
      <c r="S433" s="10">
        <v>187272</v>
      </c>
      <c r="T433" t="s">
        <v>59</v>
      </c>
      <c r="U433" t="s">
        <v>58</v>
      </c>
      <c r="V433">
        <v>72</v>
      </c>
      <c r="W433">
        <v>75</v>
      </c>
      <c r="X433">
        <v>73.5</v>
      </c>
      <c r="Y433" t="s">
        <v>254</v>
      </c>
      <c r="Z433" t="s">
        <v>59</v>
      </c>
      <c r="AA433">
        <v>100</v>
      </c>
      <c r="AB433">
        <v>0</v>
      </c>
      <c r="AC433">
        <v>82620</v>
      </c>
      <c r="AD433">
        <v>0</v>
      </c>
      <c r="AE433">
        <v>18360</v>
      </c>
      <c r="AF433">
        <v>82620</v>
      </c>
      <c r="AG433" t="s">
        <v>1267</v>
      </c>
    </row>
    <row r="434" spans="1:33" ht="15" x14ac:dyDescent="0.2">
      <c r="A434" t="s">
        <v>60</v>
      </c>
      <c r="B434" t="s">
        <v>60</v>
      </c>
      <c r="C434" t="s">
        <v>642</v>
      </c>
      <c r="D434" t="s">
        <v>643</v>
      </c>
      <c r="E434" t="s">
        <v>644</v>
      </c>
      <c r="F434" t="s">
        <v>52</v>
      </c>
      <c r="G434" t="s">
        <v>1269</v>
      </c>
      <c r="H434" t="s">
        <v>60</v>
      </c>
      <c r="J434" t="s">
        <v>1270</v>
      </c>
      <c r="K434">
        <v>0</v>
      </c>
      <c r="L434">
        <v>0.34</v>
      </c>
      <c r="M434">
        <v>0.33</v>
      </c>
      <c r="N434">
        <v>0.33</v>
      </c>
      <c r="O434" t="s">
        <v>56</v>
      </c>
      <c r="P434" s="10">
        <v>56000</v>
      </c>
      <c r="Q434" s="10">
        <v>56000</v>
      </c>
      <c r="R434" s="10">
        <v>1120</v>
      </c>
      <c r="S434" s="10">
        <v>57120</v>
      </c>
      <c r="T434" t="s">
        <v>59</v>
      </c>
      <c r="U434" t="s">
        <v>58</v>
      </c>
      <c r="V434">
        <v>75</v>
      </c>
      <c r="W434">
        <v>72</v>
      </c>
      <c r="X434">
        <v>73.5</v>
      </c>
      <c r="Y434" t="s">
        <v>254</v>
      </c>
      <c r="Z434" t="s">
        <v>59</v>
      </c>
      <c r="AA434">
        <v>100</v>
      </c>
      <c r="AB434">
        <v>0</v>
      </c>
      <c r="AC434">
        <v>0</v>
      </c>
      <c r="AD434">
        <v>19040</v>
      </c>
      <c r="AE434">
        <v>18480</v>
      </c>
      <c r="AF434">
        <v>18480</v>
      </c>
      <c r="AG434" t="s">
        <v>1269</v>
      </c>
    </row>
    <row r="435" spans="1:33" ht="15" x14ac:dyDescent="0.2">
      <c r="A435" t="s">
        <v>74</v>
      </c>
      <c r="B435" t="s">
        <v>139</v>
      </c>
      <c r="C435" t="s">
        <v>1271</v>
      </c>
      <c r="D435" t="s">
        <v>1272</v>
      </c>
      <c r="E435" t="s">
        <v>1273</v>
      </c>
      <c r="F435" t="s">
        <v>52</v>
      </c>
      <c r="G435" t="s">
        <v>1274</v>
      </c>
      <c r="H435" t="s">
        <v>74</v>
      </c>
      <c r="J435" t="s">
        <v>1275</v>
      </c>
      <c r="K435">
        <v>0</v>
      </c>
      <c r="L435">
        <v>1</v>
      </c>
      <c r="M435">
        <v>0</v>
      </c>
      <c r="N435">
        <v>0</v>
      </c>
      <c r="O435" t="s">
        <v>56</v>
      </c>
      <c r="P435" s="10">
        <v>209957</v>
      </c>
      <c r="Q435" s="10" t="e">
        <f>#N/A</f>
        <v>#N/A</v>
      </c>
      <c r="R435" s="10" t="e">
        <f>#N/A</f>
        <v>#N/A</v>
      </c>
      <c r="S435" s="10" t="e">
        <f>#N/A</f>
        <v>#N/A</v>
      </c>
      <c r="T435" t="s">
        <v>57</v>
      </c>
      <c r="U435" t="s">
        <v>58</v>
      </c>
      <c r="V435">
        <v>70</v>
      </c>
      <c r="W435">
        <v>76</v>
      </c>
      <c r="X435">
        <v>73</v>
      </c>
      <c r="Y435" t="s">
        <v>512</v>
      </c>
      <c r="Z435" t="s">
        <v>57</v>
      </c>
      <c r="AA435">
        <v>0</v>
      </c>
      <c r="AB435">
        <v>100</v>
      </c>
      <c r="AC435">
        <v>0</v>
      </c>
      <c r="AD435">
        <v>209957</v>
      </c>
      <c r="AE435">
        <v>0</v>
      </c>
      <c r="AF435">
        <v>0</v>
      </c>
      <c r="AG435" t="e">
        <f>#N/A</f>
        <v>#N/A</v>
      </c>
    </row>
    <row r="436" spans="1:33" ht="15" x14ac:dyDescent="0.2">
      <c r="A436" t="s">
        <v>74</v>
      </c>
      <c r="B436" t="s">
        <v>93</v>
      </c>
      <c r="C436" t="s">
        <v>424</v>
      </c>
      <c r="D436" t="s">
        <v>425</v>
      </c>
      <c r="E436" t="s">
        <v>426</v>
      </c>
      <c r="F436" t="s">
        <v>64</v>
      </c>
      <c r="G436" t="s">
        <v>1276</v>
      </c>
      <c r="H436" t="s">
        <v>74</v>
      </c>
      <c r="J436" t="s">
        <v>1277</v>
      </c>
      <c r="K436">
        <v>0.25</v>
      </c>
      <c r="L436">
        <v>0.25</v>
      </c>
      <c r="M436">
        <v>0.25</v>
      </c>
      <c r="N436">
        <v>0.25</v>
      </c>
      <c r="O436" t="s">
        <v>107</v>
      </c>
      <c r="P436" s="10">
        <v>80746</v>
      </c>
      <c r="Q436" s="10" t="e">
        <f>#N/A</f>
        <v>#N/A</v>
      </c>
      <c r="R436" s="10" t="e">
        <f>#N/A</f>
        <v>#N/A</v>
      </c>
      <c r="S436" s="10" t="e">
        <f>#N/A</f>
        <v>#N/A</v>
      </c>
      <c r="T436" t="s">
        <v>57</v>
      </c>
      <c r="U436" t="s">
        <v>58</v>
      </c>
      <c r="V436">
        <v>70</v>
      </c>
      <c r="W436">
        <v>76</v>
      </c>
      <c r="X436">
        <v>73</v>
      </c>
      <c r="Y436" t="s">
        <v>512</v>
      </c>
      <c r="Z436" t="s">
        <v>57</v>
      </c>
      <c r="AA436">
        <v>0</v>
      </c>
      <c r="AB436">
        <v>100</v>
      </c>
      <c r="AC436">
        <v>20186.5</v>
      </c>
      <c r="AD436">
        <v>20186.5</v>
      </c>
      <c r="AE436">
        <v>20186.5</v>
      </c>
      <c r="AF436">
        <v>20186.5</v>
      </c>
      <c r="AG436" t="e">
        <f>#N/A</f>
        <v>#N/A</v>
      </c>
    </row>
    <row r="437" spans="1:33" ht="15" x14ac:dyDescent="0.2">
      <c r="A437" t="s">
        <v>74</v>
      </c>
      <c r="B437" t="s">
        <v>139</v>
      </c>
      <c r="C437" t="s">
        <v>140</v>
      </c>
      <c r="D437" t="s">
        <v>454</v>
      </c>
      <c r="E437" t="s">
        <v>141</v>
      </c>
      <c r="F437" t="s">
        <v>64</v>
      </c>
      <c r="G437" t="s">
        <v>1278</v>
      </c>
      <c r="H437" t="s">
        <v>74</v>
      </c>
      <c r="J437" t="s">
        <v>1279</v>
      </c>
      <c r="K437">
        <v>0.5</v>
      </c>
      <c r="L437">
        <v>0</v>
      </c>
      <c r="M437">
        <v>0</v>
      </c>
      <c r="N437">
        <v>0.5</v>
      </c>
      <c r="O437" t="s">
        <v>107</v>
      </c>
      <c r="P437" s="10">
        <v>648720</v>
      </c>
      <c r="Q437" s="10" t="e">
        <f>#N/A</f>
        <v>#N/A</v>
      </c>
      <c r="R437" s="10" t="e">
        <f>#N/A</f>
        <v>#N/A</v>
      </c>
      <c r="S437" s="10" t="e">
        <f>#N/A</f>
        <v>#N/A</v>
      </c>
      <c r="T437" t="s">
        <v>59</v>
      </c>
      <c r="U437" t="s">
        <v>58</v>
      </c>
      <c r="V437">
        <v>76</v>
      </c>
      <c r="W437">
        <v>70</v>
      </c>
      <c r="X437">
        <v>73</v>
      </c>
      <c r="Y437" t="s">
        <v>254</v>
      </c>
      <c r="Z437" t="s">
        <v>59</v>
      </c>
      <c r="AA437">
        <v>100</v>
      </c>
      <c r="AB437">
        <v>0</v>
      </c>
      <c r="AC437">
        <v>324360</v>
      </c>
      <c r="AD437">
        <v>0</v>
      </c>
      <c r="AE437">
        <v>0</v>
      </c>
      <c r="AF437">
        <v>324360</v>
      </c>
      <c r="AG437" t="e">
        <f>#N/A</f>
        <v>#N/A</v>
      </c>
    </row>
    <row r="438" spans="1:33" ht="15" x14ac:dyDescent="0.2">
      <c r="A438" t="s">
        <v>74</v>
      </c>
      <c r="B438" t="s">
        <v>108</v>
      </c>
      <c r="C438" t="s">
        <v>244</v>
      </c>
      <c r="D438" t="s">
        <v>305</v>
      </c>
      <c r="E438" t="s">
        <v>245</v>
      </c>
      <c r="F438" t="s">
        <v>64</v>
      </c>
      <c r="G438" t="s">
        <v>1280</v>
      </c>
      <c r="H438" t="s">
        <v>74</v>
      </c>
      <c r="J438" t="s">
        <v>1281</v>
      </c>
      <c r="K438">
        <v>0.1</v>
      </c>
      <c r="L438">
        <v>0.4</v>
      </c>
      <c r="M438">
        <v>0.4</v>
      </c>
      <c r="N438">
        <v>0.1</v>
      </c>
      <c r="O438" t="s">
        <v>107</v>
      </c>
      <c r="P438" s="10">
        <v>739500</v>
      </c>
      <c r="Q438" s="10" t="e">
        <f>#N/A</f>
        <v>#N/A</v>
      </c>
      <c r="R438" s="10" t="e">
        <f>#N/A</f>
        <v>#N/A</v>
      </c>
      <c r="S438" s="10" t="e">
        <f>#N/A</f>
        <v>#N/A</v>
      </c>
      <c r="T438" t="s">
        <v>59</v>
      </c>
      <c r="U438" t="s">
        <v>58</v>
      </c>
      <c r="V438">
        <v>76</v>
      </c>
      <c r="W438">
        <v>70</v>
      </c>
      <c r="X438">
        <v>73</v>
      </c>
      <c r="Y438" t="s">
        <v>254</v>
      </c>
      <c r="Z438" t="s">
        <v>59</v>
      </c>
      <c r="AA438">
        <v>100</v>
      </c>
      <c r="AB438">
        <v>0</v>
      </c>
      <c r="AC438">
        <v>73950</v>
      </c>
      <c r="AD438">
        <v>295800</v>
      </c>
      <c r="AE438">
        <v>295800</v>
      </c>
      <c r="AF438">
        <v>73950</v>
      </c>
      <c r="AG438" t="e">
        <f>#N/A</f>
        <v>#N/A</v>
      </c>
    </row>
    <row r="439" spans="1:33" ht="15" x14ac:dyDescent="0.2">
      <c r="A439" t="s">
        <v>60</v>
      </c>
      <c r="B439" t="s">
        <v>60</v>
      </c>
      <c r="C439" t="s">
        <v>327</v>
      </c>
      <c r="D439" t="s">
        <v>328</v>
      </c>
      <c r="E439" t="s">
        <v>329</v>
      </c>
      <c r="F439" t="s">
        <v>64</v>
      </c>
      <c r="G439" t="s">
        <v>1282</v>
      </c>
      <c r="H439" t="s">
        <v>60</v>
      </c>
      <c r="J439" t="s">
        <v>1283</v>
      </c>
      <c r="K439">
        <v>0</v>
      </c>
      <c r="L439">
        <v>0.5</v>
      </c>
      <c r="M439">
        <v>0.5</v>
      </c>
      <c r="N439">
        <v>0</v>
      </c>
      <c r="O439" t="s">
        <v>107</v>
      </c>
      <c r="P439" s="10">
        <v>29380.47</v>
      </c>
      <c r="Q439" s="10">
        <v>29380</v>
      </c>
      <c r="R439" s="10">
        <v>588</v>
      </c>
      <c r="S439" s="10">
        <v>29968</v>
      </c>
      <c r="T439" t="s">
        <v>59</v>
      </c>
      <c r="U439" t="s">
        <v>58</v>
      </c>
      <c r="V439">
        <v>70</v>
      </c>
      <c r="W439">
        <v>76</v>
      </c>
      <c r="X439">
        <v>73</v>
      </c>
      <c r="Y439" t="s">
        <v>254</v>
      </c>
      <c r="Z439" t="s">
        <v>59</v>
      </c>
      <c r="AA439">
        <v>100</v>
      </c>
      <c r="AB439">
        <v>0</v>
      </c>
      <c r="AC439">
        <v>0</v>
      </c>
      <c r="AD439">
        <v>14690.235000000001</v>
      </c>
      <c r="AE439">
        <v>14690.235000000001</v>
      </c>
      <c r="AF439">
        <v>0</v>
      </c>
      <c r="AG439" t="s">
        <v>1282</v>
      </c>
    </row>
    <row r="440" spans="1:33" ht="15" x14ac:dyDescent="0.2">
      <c r="A440" t="s">
        <v>148</v>
      </c>
      <c r="B440" t="s">
        <v>148</v>
      </c>
      <c r="C440" t="s">
        <v>332</v>
      </c>
      <c r="D440" t="s">
        <v>333</v>
      </c>
      <c r="E440" t="s">
        <v>334</v>
      </c>
      <c r="F440" t="s">
        <v>52</v>
      </c>
      <c r="G440" t="s">
        <v>1284</v>
      </c>
      <c r="H440" t="s">
        <v>148</v>
      </c>
      <c r="J440" t="s">
        <v>1285</v>
      </c>
      <c r="K440">
        <v>0</v>
      </c>
      <c r="L440">
        <v>0.83330000000000004</v>
      </c>
      <c r="M440">
        <v>0.1666</v>
      </c>
      <c r="N440">
        <v>0</v>
      </c>
      <c r="O440" t="s">
        <v>56</v>
      </c>
      <c r="P440" s="10">
        <v>200294</v>
      </c>
      <c r="Q440" s="10">
        <v>200294</v>
      </c>
      <c r="R440" s="10">
        <v>4005.88</v>
      </c>
      <c r="S440" s="10">
        <v>204299.88</v>
      </c>
      <c r="T440" t="s">
        <v>57</v>
      </c>
      <c r="U440" t="s">
        <v>58</v>
      </c>
      <c r="V440">
        <v>70</v>
      </c>
      <c r="W440">
        <v>76</v>
      </c>
      <c r="X440">
        <v>73</v>
      </c>
      <c r="Y440" t="s">
        <v>512</v>
      </c>
      <c r="Z440" t="s">
        <v>57</v>
      </c>
      <c r="AA440">
        <v>0</v>
      </c>
      <c r="AB440">
        <v>100</v>
      </c>
      <c r="AC440">
        <v>0</v>
      </c>
      <c r="AD440">
        <v>166904.9902</v>
      </c>
      <c r="AE440">
        <v>33368.9804</v>
      </c>
      <c r="AF440">
        <v>0</v>
      </c>
      <c r="AG440" t="s">
        <v>1284</v>
      </c>
    </row>
    <row r="441" spans="1:33" ht="15" x14ac:dyDescent="0.2">
      <c r="A441" t="s">
        <v>148</v>
      </c>
      <c r="B441" t="s">
        <v>148</v>
      </c>
      <c r="C441" t="s">
        <v>286</v>
      </c>
      <c r="D441" t="s">
        <v>347</v>
      </c>
      <c r="E441" t="s">
        <v>287</v>
      </c>
      <c r="F441" t="s">
        <v>52</v>
      </c>
      <c r="G441" t="s">
        <v>1286</v>
      </c>
      <c r="H441" t="s">
        <v>148</v>
      </c>
      <c r="J441" t="s">
        <v>1287</v>
      </c>
      <c r="K441">
        <v>0</v>
      </c>
      <c r="L441">
        <v>0.7</v>
      </c>
      <c r="M441">
        <v>0.15</v>
      </c>
      <c r="N441">
        <v>0.15</v>
      </c>
      <c r="O441" t="s">
        <v>56</v>
      </c>
      <c r="P441" s="10">
        <v>111164</v>
      </c>
      <c r="Q441" s="10">
        <v>111164</v>
      </c>
      <c r="R441" s="10">
        <v>2223.2800000000002</v>
      </c>
      <c r="S441" s="10">
        <v>113387.28</v>
      </c>
      <c r="T441" t="s">
        <v>59</v>
      </c>
      <c r="U441" t="s">
        <v>58</v>
      </c>
      <c r="V441">
        <v>70</v>
      </c>
      <c r="W441">
        <v>76</v>
      </c>
      <c r="X441">
        <v>73</v>
      </c>
      <c r="Y441" t="s">
        <v>254</v>
      </c>
      <c r="Z441" t="s">
        <v>59</v>
      </c>
      <c r="AA441">
        <v>100</v>
      </c>
      <c r="AB441">
        <v>0</v>
      </c>
      <c r="AC441">
        <v>0</v>
      </c>
      <c r="AD441">
        <v>77814.8</v>
      </c>
      <c r="AE441">
        <v>16674.599999999999</v>
      </c>
      <c r="AF441">
        <v>16674.599999999999</v>
      </c>
      <c r="AG441" t="s">
        <v>1286</v>
      </c>
    </row>
    <row r="442" spans="1:33" ht="15" x14ac:dyDescent="0.2">
      <c r="A442" t="s">
        <v>148</v>
      </c>
      <c r="B442" t="s">
        <v>148</v>
      </c>
      <c r="C442" t="s">
        <v>535</v>
      </c>
      <c r="D442" t="s">
        <v>536</v>
      </c>
      <c r="E442" t="s">
        <v>537</v>
      </c>
      <c r="F442" t="s">
        <v>52</v>
      </c>
      <c r="G442" t="s">
        <v>1288</v>
      </c>
      <c r="H442" t="s">
        <v>148</v>
      </c>
      <c r="J442" t="s">
        <v>1289</v>
      </c>
      <c r="K442">
        <v>0</v>
      </c>
      <c r="L442">
        <v>1</v>
      </c>
      <c r="M442">
        <v>0</v>
      </c>
      <c r="N442">
        <v>0</v>
      </c>
      <c r="O442" t="s">
        <v>56</v>
      </c>
      <c r="P442" s="10">
        <v>92900</v>
      </c>
      <c r="Q442" s="10">
        <v>92900</v>
      </c>
      <c r="R442" s="10">
        <v>1231.1099999999999</v>
      </c>
      <c r="S442" s="10">
        <v>94131.11</v>
      </c>
      <c r="T442" t="s">
        <v>59</v>
      </c>
      <c r="U442" t="s">
        <v>58</v>
      </c>
      <c r="V442">
        <v>70</v>
      </c>
      <c r="W442">
        <v>76</v>
      </c>
      <c r="X442">
        <v>73</v>
      </c>
      <c r="Y442" t="s">
        <v>254</v>
      </c>
      <c r="Z442" t="s">
        <v>59</v>
      </c>
      <c r="AA442">
        <v>100</v>
      </c>
      <c r="AB442">
        <v>0</v>
      </c>
      <c r="AC442">
        <v>0</v>
      </c>
      <c r="AD442">
        <v>92900</v>
      </c>
      <c r="AE442">
        <v>0</v>
      </c>
      <c r="AF442">
        <v>0</v>
      </c>
      <c r="AG442" t="s">
        <v>1288</v>
      </c>
    </row>
    <row r="443" spans="1:33" ht="15" x14ac:dyDescent="0.2">
      <c r="A443" t="s">
        <v>74</v>
      </c>
      <c r="B443" t="s">
        <v>85</v>
      </c>
      <c r="C443" t="s">
        <v>86</v>
      </c>
      <c r="D443" t="s">
        <v>85</v>
      </c>
      <c r="E443" t="s">
        <v>87</v>
      </c>
      <c r="F443" t="s">
        <v>64</v>
      </c>
      <c r="G443" t="s">
        <v>1290</v>
      </c>
      <c r="H443" t="s">
        <v>74</v>
      </c>
      <c r="J443" t="s">
        <v>1291</v>
      </c>
      <c r="K443">
        <v>0.4</v>
      </c>
      <c r="L443">
        <v>0.1</v>
      </c>
      <c r="M443">
        <v>0.3</v>
      </c>
      <c r="N443">
        <v>0.2</v>
      </c>
      <c r="O443" t="s">
        <v>67</v>
      </c>
      <c r="P443" s="10">
        <v>523000</v>
      </c>
      <c r="Q443" s="10" t="e">
        <f>#N/A</f>
        <v>#N/A</v>
      </c>
      <c r="R443" s="10" t="e">
        <f>#N/A</f>
        <v>#N/A</v>
      </c>
      <c r="S443" s="10" t="e">
        <f>#N/A</f>
        <v>#N/A</v>
      </c>
      <c r="T443" t="s">
        <v>59</v>
      </c>
      <c r="U443" t="s">
        <v>58</v>
      </c>
      <c r="V443">
        <v>80</v>
      </c>
      <c r="W443">
        <v>65</v>
      </c>
      <c r="X443">
        <v>72.5</v>
      </c>
      <c r="Y443" t="s">
        <v>254</v>
      </c>
      <c r="Z443" t="s">
        <v>59</v>
      </c>
      <c r="AA443">
        <v>100</v>
      </c>
      <c r="AB443">
        <v>0</v>
      </c>
      <c r="AC443">
        <v>209200</v>
      </c>
      <c r="AD443">
        <v>52300</v>
      </c>
      <c r="AE443">
        <v>156900</v>
      </c>
      <c r="AF443">
        <v>104600</v>
      </c>
      <c r="AG443" t="e">
        <f>#N/A</f>
        <v>#N/A</v>
      </c>
    </row>
    <row r="444" spans="1:33" ht="15" x14ac:dyDescent="0.2">
      <c r="A444" t="s">
        <v>60</v>
      </c>
      <c r="B444" t="s">
        <v>60</v>
      </c>
      <c r="C444" t="s">
        <v>632</v>
      </c>
      <c r="D444" t="s">
        <v>633</v>
      </c>
      <c r="E444" t="s">
        <v>634</v>
      </c>
      <c r="F444" t="s">
        <v>64</v>
      </c>
      <c r="G444" t="s">
        <v>1292</v>
      </c>
      <c r="H444" t="s">
        <v>60</v>
      </c>
      <c r="J444" t="s">
        <v>1293</v>
      </c>
      <c r="K444">
        <v>0.6</v>
      </c>
      <c r="L444">
        <v>0</v>
      </c>
      <c r="M444">
        <v>0.1</v>
      </c>
      <c r="N444">
        <v>0.3</v>
      </c>
      <c r="O444" t="s">
        <v>67</v>
      </c>
      <c r="P444" s="10">
        <v>960500</v>
      </c>
      <c r="Q444" s="10">
        <v>960500</v>
      </c>
      <c r="R444" s="10">
        <v>19210</v>
      </c>
      <c r="S444" s="10">
        <v>979710</v>
      </c>
      <c r="T444" t="s">
        <v>59</v>
      </c>
      <c r="U444" t="s">
        <v>58</v>
      </c>
      <c r="V444">
        <v>80</v>
      </c>
      <c r="W444">
        <v>65</v>
      </c>
      <c r="X444">
        <v>72.5</v>
      </c>
      <c r="Y444" t="s">
        <v>254</v>
      </c>
      <c r="Z444" t="s">
        <v>59</v>
      </c>
      <c r="AA444">
        <v>100</v>
      </c>
      <c r="AB444">
        <v>0</v>
      </c>
      <c r="AC444">
        <v>576300</v>
      </c>
      <c r="AD444">
        <v>0</v>
      </c>
      <c r="AE444">
        <v>96050</v>
      </c>
      <c r="AF444">
        <v>288150</v>
      </c>
      <c r="AG444" t="s">
        <v>1292</v>
      </c>
    </row>
    <row r="445" spans="1:33" ht="15" x14ac:dyDescent="0.2">
      <c r="A445" t="s">
        <v>74</v>
      </c>
      <c r="B445" t="s">
        <v>219</v>
      </c>
      <c r="C445" t="s">
        <v>355</v>
      </c>
      <c r="D445" t="s">
        <v>356</v>
      </c>
      <c r="E445" t="s">
        <v>357</v>
      </c>
      <c r="F445" t="s">
        <v>64</v>
      </c>
      <c r="G445" t="s">
        <v>1294</v>
      </c>
      <c r="H445" t="s">
        <v>74</v>
      </c>
      <c r="J445" t="s">
        <v>1295</v>
      </c>
      <c r="K445">
        <v>0</v>
      </c>
      <c r="L445">
        <v>0</v>
      </c>
      <c r="M445">
        <v>0</v>
      </c>
      <c r="N445">
        <v>1</v>
      </c>
      <c r="O445" t="s">
        <v>114</v>
      </c>
      <c r="P445" s="10">
        <v>503466</v>
      </c>
      <c r="Q445" s="10" t="e">
        <f>#N/A</f>
        <v>#N/A</v>
      </c>
      <c r="R445" s="10" t="e">
        <f>#N/A</f>
        <v>#N/A</v>
      </c>
      <c r="S445" s="10" t="e">
        <f>#N/A</f>
        <v>#N/A</v>
      </c>
      <c r="T445" t="s">
        <v>57</v>
      </c>
      <c r="U445" t="s">
        <v>58</v>
      </c>
      <c r="V445">
        <v>72</v>
      </c>
      <c r="W445">
        <v>72</v>
      </c>
      <c r="X445">
        <v>72</v>
      </c>
      <c r="Y445" t="s">
        <v>512</v>
      </c>
      <c r="Z445" t="s">
        <v>57</v>
      </c>
      <c r="AA445">
        <v>0</v>
      </c>
      <c r="AB445">
        <v>100</v>
      </c>
      <c r="AC445">
        <v>0</v>
      </c>
      <c r="AD445">
        <v>0</v>
      </c>
      <c r="AE445">
        <v>0</v>
      </c>
      <c r="AF445">
        <v>503466</v>
      </c>
      <c r="AG445" t="e">
        <f>#N/A</f>
        <v>#N/A</v>
      </c>
    </row>
    <row r="446" spans="1:33" ht="15" x14ac:dyDescent="0.2">
      <c r="A446" t="s">
        <v>74</v>
      </c>
      <c r="B446" t="s">
        <v>93</v>
      </c>
      <c r="C446" t="s">
        <v>424</v>
      </c>
      <c r="D446" t="s">
        <v>425</v>
      </c>
      <c r="E446" t="s">
        <v>426</v>
      </c>
      <c r="F446" t="s">
        <v>64</v>
      </c>
      <c r="G446" t="s">
        <v>1296</v>
      </c>
      <c r="H446" t="s">
        <v>74</v>
      </c>
      <c r="J446" t="s">
        <v>1297</v>
      </c>
      <c r="K446">
        <v>0</v>
      </c>
      <c r="L446">
        <v>0.38</v>
      </c>
      <c r="M446">
        <v>0.62</v>
      </c>
      <c r="N446">
        <v>0</v>
      </c>
      <c r="O446" t="s">
        <v>120</v>
      </c>
      <c r="P446" s="10">
        <v>566800</v>
      </c>
      <c r="Q446" s="10" t="e">
        <f>#N/A</f>
        <v>#N/A</v>
      </c>
      <c r="R446" s="10" t="e">
        <f>#N/A</f>
        <v>#N/A</v>
      </c>
      <c r="S446" s="10" t="e">
        <f>#N/A</f>
        <v>#N/A</v>
      </c>
      <c r="T446" t="s">
        <v>57</v>
      </c>
      <c r="U446" t="s">
        <v>58</v>
      </c>
      <c r="V446">
        <v>52</v>
      </c>
      <c r="W446">
        <v>92</v>
      </c>
      <c r="X446">
        <v>72</v>
      </c>
      <c r="Y446" t="s">
        <v>512</v>
      </c>
      <c r="Z446" t="s">
        <v>57</v>
      </c>
      <c r="AA446">
        <v>25</v>
      </c>
      <c r="AB446">
        <v>75</v>
      </c>
      <c r="AC446">
        <v>0</v>
      </c>
      <c r="AD446">
        <v>215384</v>
      </c>
      <c r="AE446">
        <v>351416</v>
      </c>
      <c r="AF446">
        <v>0</v>
      </c>
      <c r="AG446" t="e">
        <f>#N/A</f>
        <v>#N/A</v>
      </c>
    </row>
    <row r="447" spans="1:33" ht="15" x14ac:dyDescent="0.2">
      <c r="A447" t="s">
        <v>74</v>
      </c>
      <c r="B447" t="s">
        <v>93</v>
      </c>
      <c r="C447" t="s">
        <v>424</v>
      </c>
      <c r="D447" t="s">
        <v>425</v>
      </c>
      <c r="E447" t="s">
        <v>426</v>
      </c>
      <c r="F447" t="s">
        <v>64</v>
      </c>
      <c r="G447" t="s">
        <v>1298</v>
      </c>
      <c r="H447" t="s">
        <v>74</v>
      </c>
      <c r="J447" t="s">
        <v>1299</v>
      </c>
      <c r="K447">
        <v>0</v>
      </c>
      <c r="L447">
        <v>0</v>
      </c>
      <c r="M447">
        <v>0</v>
      </c>
      <c r="N447">
        <v>1</v>
      </c>
      <c r="O447" t="s">
        <v>114</v>
      </c>
      <c r="P447" s="10">
        <v>504460</v>
      </c>
      <c r="Q447" s="10" t="e">
        <f>#N/A</f>
        <v>#N/A</v>
      </c>
      <c r="R447" s="10" t="e">
        <f>#N/A</f>
        <v>#N/A</v>
      </c>
      <c r="S447" s="10" t="e">
        <f>#N/A</f>
        <v>#N/A</v>
      </c>
      <c r="T447" t="s">
        <v>59</v>
      </c>
      <c r="U447" t="s">
        <v>58</v>
      </c>
      <c r="V447">
        <v>76</v>
      </c>
      <c r="W447">
        <v>68</v>
      </c>
      <c r="X447">
        <v>72</v>
      </c>
      <c r="Y447" t="s">
        <v>254</v>
      </c>
      <c r="Z447" t="s">
        <v>59</v>
      </c>
      <c r="AA447">
        <v>80</v>
      </c>
      <c r="AB447">
        <v>20</v>
      </c>
      <c r="AC447">
        <v>0</v>
      </c>
      <c r="AD447">
        <v>0</v>
      </c>
      <c r="AE447">
        <v>0</v>
      </c>
      <c r="AF447">
        <v>504460</v>
      </c>
      <c r="AG447" t="e">
        <f>#N/A</f>
        <v>#N/A</v>
      </c>
    </row>
    <row r="448" spans="1:33" ht="15" x14ac:dyDescent="0.2">
      <c r="A448" t="s">
        <v>74</v>
      </c>
      <c r="B448" t="s">
        <v>102</v>
      </c>
      <c r="C448" t="s">
        <v>103</v>
      </c>
      <c r="D448" t="s">
        <v>429</v>
      </c>
      <c r="E448" t="s">
        <v>104</v>
      </c>
      <c r="F448" t="s">
        <v>64</v>
      </c>
      <c r="G448" t="s">
        <v>1300</v>
      </c>
      <c r="H448" t="s">
        <v>74</v>
      </c>
      <c r="J448" t="s">
        <v>1301</v>
      </c>
      <c r="K448">
        <v>0.5</v>
      </c>
      <c r="L448">
        <v>0.1</v>
      </c>
      <c r="M448">
        <v>0.25</v>
      </c>
      <c r="N448">
        <v>0.15</v>
      </c>
      <c r="O448" t="s">
        <v>67</v>
      </c>
      <c r="P448" s="10">
        <v>922339</v>
      </c>
      <c r="Q448" s="10" t="e">
        <f>#N/A</f>
        <v>#N/A</v>
      </c>
      <c r="R448" s="10" t="e">
        <f>#N/A</f>
        <v>#N/A</v>
      </c>
      <c r="S448" s="10" t="e">
        <f>#N/A</f>
        <v>#N/A</v>
      </c>
      <c r="T448" t="s">
        <v>59</v>
      </c>
      <c r="U448" t="s">
        <v>58</v>
      </c>
      <c r="V448">
        <v>76</v>
      </c>
      <c r="W448">
        <v>68</v>
      </c>
      <c r="X448">
        <v>72</v>
      </c>
      <c r="Y448" t="s">
        <v>254</v>
      </c>
      <c r="Z448" t="s">
        <v>59</v>
      </c>
      <c r="AA448">
        <v>100</v>
      </c>
      <c r="AB448">
        <v>0</v>
      </c>
      <c r="AC448">
        <v>461169.5</v>
      </c>
      <c r="AD448">
        <v>92233.9</v>
      </c>
      <c r="AE448">
        <v>230584.75</v>
      </c>
      <c r="AF448">
        <v>138350.85</v>
      </c>
      <c r="AG448" t="e">
        <f>#N/A</f>
        <v>#N/A</v>
      </c>
    </row>
    <row r="449" spans="1:33" ht="15" x14ac:dyDescent="0.2">
      <c r="A449" t="s">
        <v>74</v>
      </c>
      <c r="B449" t="s">
        <v>157</v>
      </c>
      <c r="C449" t="s">
        <v>933</v>
      </c>
      <c r="D449" t="s">
        <v>934</v>
      </c>
      <c r="E449" t="s">
        <v>935</v>
      </c>
      <c r="F449" t="s">
        <v>64</v>
      </c>
      <c r="G449" t="s">
        <v>1302</v>
      </c>
      <c r="H449" t="s">
        <v>74</v>
      </c>
      <c r="J449" t="s">
        <v>1303</v>
      </c>
      <c r="K449">
        <v>0.1</v>
      </c>
      <c r="L449">
        <v>0</v>
      </c>
      <c r="M449">
        <v>0</v>
      </c>
      <c r="N449">
        <v>0.9</v>
      </c>
      <c r="O449" t="s">
        <v>120</v>
      </c>
      <c r="P449" s="10">
        <v>500116</v>
      </c>
      <c r="Q449" s="10" t="e">
        <f>#N/A</f>
        <v>#N/A</v>
      </c>
      <c r="R449" s="10" t="e">
        <f>#N/A</f>
        <v>#N/A</v>
      </c>
      <c r="S449" s="10" t="e">
        <f>#N/A</f>
        <v>#N/A</v>
      </c>
      <c r="T449" t="s">
        <v>59</v>
      </c>
      <c r="U449" t="s">
        <v>58</v>
      </c>
      <c r="V449">
        <v>72</v>
      </c>
      <c r="W449">
        <v>72</v>
      </c>
      <c r="X449">
        <v>72</v>
      </c>
      <c r="Y449" t="s">
        <v>254</v>
      </c>
      <c r="Z449" t="s">
        <v>59</v>
      </c>
      <c r="AA449">
        <v>100</v>
      </c>
      <c r="AB449">
        <v>0</v>
      </c>
      <c r="AC449">
        <v>50011.6</v>
      </c>
      <c r="AD449">
        <v>0</v>
      </c>
      <c r="AE449">
        <v>0</v>
      </c>
      <c r="AF449">
        <v>450104.4</v>
      </c>
      <c r="AG449" t="e">
        <f>#N/A</f>
        <v>#N/A</v>
      </c>
    </row>
    <row r="450" spans="1:33" ht="15" x14ac:dyDescent="0.2">
      <c r="A450" t="s">
        <v>74</v>
      </c>
      <c r="B450" t="s">
        <v>75</v>
      </c>
      <c r="C450" t="s">
        <v>388</v>
      </c>
      <c r="D450" t="s">
        <v>389</v>
      </c>
      <c r="E450" t="s">
        <v>390</v>
      </c>
      <c r="F450" t="s">
        <v>64</v>
      </c>
      <c r="G450" t="s">
        <v>1304</v>
      </c>
      <c r="H450" t="s">
        <v>74</v>
      </c>
      <c r="J450" t="s">
        <v>1305</v>
      </c>
      <c r="K450">
        <v>0.75</v>
      </c>
      <c r="L450">
        <v>0</v>
      </c>
      <c r="M450">
        <v>0.15</v>
      </c>
      <c r="N450">
        <v>0.1</v>
      </c>
      <c r="O450" t="s">
        <v>67</v>
      </c>
      <c r="P450" s="10">
        <v>959297</v>
      </c>
      <c r="Q450" s="10" t="e">
        <f>#N/A</f>
        <v>#N/A</v>
      </c>
      <c r="R450" s="10" t="e">
        <f>#N/A</f>
        <v>#N/A</v>
      </c>
      <c r="S450" s="10" t="e">
        <f>#N/A</f>
        <v>#N/A</v>
      </c>
      <c r="T450" t="s">
        <v>59</v>
      </c>
      <c r="U450" t="s">
        <v>58</v>
      </c>
      <c r="V450">
        <v>76</v>
      </c>
      <c r="W450">
        <v>68</v>
      </c>
      <c r="X450">
        <v>72</v>
      </c>
      <c r="Y450" t="s">
        <v>254</v>
      </c>
      <c r="Z450" t="s">
        <v>59</v>
      </c>
      <c r="AA450">
        <v>100</v>
      </c>
      <c r="AB450">
        <v>0</v>
      </c>
      <c r="AC450">
        <v>719472.75</v>
      </c>
      <c r="AD450">
        <v>0</v>
      </c>
      <c r="AE450">
        <v>143894.54999999999</v>
      </c>
      <c r="AF450">
        <v>95929.7</v>
      </c>
      <c r="AG450" t="e">
        <f>#N/A</f>
        <v>#N/A</v>
      </c>
    </row>
    <row r="451" spans="1:33" ht="15" x14ac:dyDescent="0.2">
      <c r="A451" t="s">
        <v>74</v>
      </c>
      <c r="B451" t="s">
        <v>108</v>
      </c>
      <c r="C451" t="s">
        <v>153</v>
      </c>
      <c r="D451" t="s">
        <v>444</v>
      </c>
      <c r="E451" t="s">
        <v>154</v>
      </c>
      <c r="F451" t="s">
        <v>64</v>
      </c>
      <c r="G451" t="s">
        <v>1306</v>
      </c>
      <c r="H451" t="s">
        <v>74</v>
      </c>
      <c r="J451" t="s">
        <v>1307</v>
      </c>
      <c r="K451">
        <v>0</v>
      </c>
      <c r="L451">
        <v>0</v>
      </c>
      <c r="M451">
        <v>0</v>
      </c>
      <c r="N451">
        <v>1</v>
      </c>
      <c r="O451" t="s">
        <v>114</v>
      </c>
      <c r="P451" s="10">
        <v>469019</v>
      </c>
      <c r="Q451" s="10" t="e">
        <f>#N/A</f>
        <v>#N/A</v>
      </c>
      <c r="R451" s="10" t="e">
        <f>#N/A</f>
        <v>#N/A</v>
      </c>
      <c r="S451" s="10" t="e">
        <f>#N/A</f>
        <v>#N/A</v>
      </c>
      <c r="T451" t="s">
        <v>59</v>
      </c>
      <c r="U451" t="s">
        <v>58</v>
      </c>
      <c r="V451">
        <v>72</v>
      </c>
      <c r="W451">
        <v>72</v>
      </c>
      <c r="X451">
        <v>72</v>
      </c>
      <c r="Y451" t="s">
        <v>254</v>
      </c>
      <c r="Z451" t="s">
        <v>59</v>
      </c>
      <c r="AA451">
        <v>80</v>
      </c>
      <c r="AB451">
        <v>20</v>
      </c>
      <c r="AC451">
        <v>0</v>
      </c>
      <c r="AD451">
        <v>0</v>
      </c>
      <c r="AE451">
        <v>0</v>
      </c>
      <c r="AF451">
        <v>469019</v>
      </c>
      <c r="AG451" t="e">
        <f>#N/A</f>
        <v>#N/A</v>
      </c>
    </row>
    <row r="452" spans="1:33" ht="15" x14ac:dyDescent="0.2">
      <c r="A452" t="s">
        <v>74</v>
      </c>
      <c r="B452" t="s">
        <v>108</v>
      </c>
      <c r="C452" t="s">
        <v>153</v>
      </c>
      <c r="D452" t="s">
        <v>444</v>
      </c>
      <c r="E452" t="s">
        <v>154</v>
      </c>
      <c r="F452" t="s">
        <v>64</v>
      </c>
      <c r="G452" t="s">
        <v>1308</v>
      </c>
      <c r="H452" t="s">
        <v>74</v>
      </c>
      <c r="J452" t="s">
        <v>1309</v>
      </c>
      <c r="K452">
        <v>0.73</v>
      </c>
      <c r="L452">
        <v>0</v>
      </c>
      <c r="M452">
        <v>5.5E-2</v>
      </c>
      <c r="N452">
        <v>0.215</v>
      </c>
      <c r="O452" t="s">
        <v>67</v>
      </c>
      <c r="P452" s="10">
        <v>300168</v>
      </c>
      <c r="Q452" s="10" t="e">
        <f>#N/A</f>
        <v>#N/A</v>
      </c>
      <c r="R452" s="10" t="e">
        <f>#N/A</f>
        <v>#N/A</v>
      </c>
      <c r="S452" s="10" t="e">
        <f>#N/A</f>
        <v>#N/A</v>
      </c>
      <c r="T452" t="s">
        <v>59</v>
      </c>
      <c r="U452" t="s">
        <v>58</v>
      </c>
      <c r="V452">
        <v>72</v>
      </c>
      <c r="W452">
        <v>72</v>
      </c>
      <c r="X452">
        <v>72</v>
      </c>
      <c r="Y452" t="s">
        <v>254</v>
      </c>
      <c r="Z452" t="s">
        <v>59</v>
      </c>
      <c r="AA452">
        <v>100</v>
      </c>
      <c r="AB452">
        <v>0</v>
      </c>
      <c r="AC452">
        <v>219122.64</v>
      </c>
      <c r="AD452">
        <v>0</v>
      </c>
      <c r="AE452">
        <v>16509.240000000002</v>
      </c>
      <c r="AF452">
        <v>64536.12</v>
      </c>
      <c r="AG452" t="e">
        <f>#N/A</f>
        <v>#N/A</v>
      </c>
    </row>
    <row r="453" spans="1:33" ht="15" x14ac:dyDescent="0.2">
      <c r="A453" t="s">
        <v>74</v>
      </c>
      <c r="B453" t="s">
        <v>75</v>
      </c>
      <c r="C453" t="s">
        <v>76</v>
      </c>
      <c r="D453" t="s">
        <v>1064</v>
      </c>
      <c r="E453" t="s">
        <v>77</v>
      </c>
      <c r="F453" t="s">
        <v>64</v>
      </c>
      <c r="G453" t="s">
        <v>1310</v>
      </c>
      <c r="H453" t="s">
        <v>74</v>
      </c>
      <c r="J453" t="s">
        <v>1311</v>
      </c>
      <c r="K453">
        <v>0.8</v>
      </c>
      <c r="L453">
        <v>0</v>
      </c>
      <c r="M453">
        <v>0.2</v>
      </c>
      <c r="N453">
        <v>0</v>
      </c>
      <c r="O453" t="s">
        <v>67</v>
      </c>
      <c r="P453" s="10">
        <v>486490</v>
      </c>
      <c r="Q453" s="10" t="e">
        <f>#N/A</f>
        <v>#N/A</v>
      </c>
      <c r="R453" s="10" t="e">
        <f>#N/A</f>
        <v>#N/A</v>
      </c>
      <c r="S453" s="10" t="e">
        <f>#N/A</f>
        <v>#N/A</v>
      </c>
      <c r="T453" t="s">
        <v>57</v>
      </c>
      <c r="U453" t="s">
        <v>58</v>
      </c>
      <c r="V453">
        <v>72</v>
      </c>
      <c r="W453">
        <v>72</v>
      </c>
      <c r="X453">
        <v>72</v>
      </c>
      <c r="Y453" t="s">
        <v>512</v>
      </c>
      <c r="Z453" t="s">
        <v>57</v>
      </c>
      <c r="AA453">
        <v>0</v>
      </c>
      <c r="AB453">
        <v>100</v>
      </c>
      <c r="AC453">
        <v>389192</v>
      </c>
      <c r="AD453">
        <v>0</v>
      </c>
      <c r="AE453">
        <v>97298</v>
      </c>
      <c r="AF453">
        <v>0</v>
      </c>
      <c r="AG453" t="e">
        <f>#N/A</f>
        <v>#N/A</v>
      </c>
    </row>
    <row r="454" spans="1:33" ht="15" x14ac:dyDescent="0.2">
      <c r="A454" t="s">
        <v>74</v>
      </c>
      <c r="B454" t="s">
        <v>75</v>
      </c>
      <c r="C454" t="s">
        <v>76</v>
      </c>
      <c r="D454" t="s">
        <v>1064</v>
      </c>
      <c r="E454" t="s">
        <v>77</v>
      </c>
      <c r="F454" t="s">
        <v>64</v>
      </c>
      <c r="G454" t="s">
        <v>1312</v>
      </c>
      <c r="H454" t="s">
        <v>74</v>
      </c>
      <c r="J454" t="s">
        <v>1313</v>
      </c>
      <c r="K454">
        <v>0</v>
      </c>
      <c r="L454">
        <v>0.2</v>
      </c>
      <c r="M454">
        <v>0.4</v>
      </c>
      <c r="N454">
        <v>0.4</v>
      </c>
      <c r="O454" t="s">
        <v>107</v>
      </c>
      <c r="P454" s="10">
        <v>591638.17000000004</v>
      </c>
      <c r="Q454" s="10" t="e">
        <f>#N/A</f>
        <v>#N/A</v>
      </c>
      <c r="R454" s="10" t="e">
        <f>#N/A</f>
        <v>#N/A</v>
      </c>
      <c r="S454" s="10" t="e">
        <f>#N/A</f>
        <v>#N/A</v>
      </c>
      <c r="T454" t="s">
        <v>57</v>
      </c>
      <c r="U454" t="s">
        <v>58</v>
      </c>
      <c r="V454">
        <v>72</v>
      </c>
      <c r="W454">
        <v>72</v>
      </c>
      <c r="X454">
        <v>72</v>
      </c>
      <c r="Y454" t="s">
        <v>512</v>
      </c>
      <c r="Z454" t="s">
        <v>57</v>
      </c>
      <c r="AA454">
        <v>0</v>
      </c>
      <c r="AB454">
        <v>100</v>
      </c>
      <c r="AC454">
        <v>0</v>
      </c>
      <c r="AD454">
        <v>118327.63400000001</v>
      </c>
      <c r="AE454">
        <v>236655.26800000001</v>
      </c>
      <c r="AF454">
        <v>236655.26800000001</v>
      </c>
      <c r="AG454" t="e">
        <f>#N/A</f>
        <v>#N/A</v>
      </c>
    </row>
    <row r="455" spans="1:33" ht="15" x14ac:dyDescent="0.2">
      <c r="A455" t="s">
        <v>74</v>
      </c>
      <c r="B455" t="s">
        <v>93</v>
      </c>
      <c r="C455" t="s">
        <v>395</v>
      </c>
      <c r="D455" t="s">
        <v>396</v>
      </c>
      <c r="E455" t="s">
        <v>397</v>
      </c>
      <c r="F455" t="s">
        <v>52</v>
      </c>
      <c r="G455" t="s">
        <v>1314</v>
      </c>
      <c r="H455" t="s">
        <v>74</v>
      </c>
      <c r="J455" t="s">
        <v>1315</v>
      </c>
      <c r="K455">
        <v>0</v>
      </c>
      <c r="L455">
        <v>0.7</v>
      </c>
      <c r="M455">
        <v>0.3</v>
      </c>
      <c r="N455">
        <v>0</v>
      </c>
      <c r="O455" t="s">
        <v>56</v>
      </c>
      <c r="P455" s="10">
        <v>76964.22</v>
      </c>
      <c r="Q455" s="10" t="e">
        <f>#N/A</f>
        <v>#N/A</v>
      </c>
      <c r="R455" s="10" t="e">
        <f>#N/A</f>
        <v>#N/A</v>
      </c>
      <c r="S455" s="10" t="e">
        <f>#N/A</f>
        <v>#N/A</v>
      </c>
      <c r="T455" t="s">
        <v>59</v>
      </c>
      <c r="U455" t="s">
        <v>58</v>
      </c>
      <c r="V455">
        <v>80</v>
      </c>
      <c r="W455">
        <v>64</v>
      </c>
      <c r="X455">
        <v>72</v>
      </c>
      <c r="Y455" t="s">
        <v>254</v>
      </c>
      <c r="Z455" t="s">
        <v>59</v>
      </c>
      <c r="AA455">
        <v>100</v>
      </c>
      <c r="AB455">
        <v>0</v>
      </c>
      <c r="AC455">
        <v>0</v>
      </c>
      <c r="AD455">
        <v>53874.953999999998</v>
      </c>
      <c r="AE455">
        <v>23089.266</v>
      </c>
      <c r="AF455">
        <v>0</v>
      </c>
      <c r="AG455" t="e">
        <f>#N/A</f>
        <v>#N/A</v>
      </c>
    </row>
    <row r="456" spans="1:33" ht="15" x14ac:dyDescent="0.2">
      <c r="A456" t="s">
        <v>74</v>
      </c>
      <c r="B456" t="s">
        <v>93</v>
      </c>
      <c r="C456" t="s">
        <v>395</v>
      </c>
      <c r="D456" t="s">
        <v>396</v>
      </c>
      <c r="E456" t="s">
        <v>397</v>
      </c>
      <c r="F456" t="s">
        <v>64</v>
      </c>
      <c r="G456" t="s">
        <v>1316</v>
      </c>
      <c r="H456" t="s">
        <v>74</v>
      </c>
      <c r="J456" t="s">
        <v>1317</v>
      </c>
      <c r="K456">
        <v>0.03</v>
      </c>
      <c r="L456">
        <v>0.12</v>
      </c>
      <c r="M456">
        <v>0.41</v>
      </c>
      <c r="N456">
        <v>0.44</v>
      </c>
      <c r="O456" t="s">
        <v>114</v>
      </c>
      <c r="P456" s="10">
        <v>1766140</v>
      </c>
      <c r="Q456" s="10" t="e">
        <f>#N/A</f>
        <v>#N/A</v>
      </c>
      <c r="R456" s="10" t="e">
        <f>#N/A</f>
        <v>#N/A</v>
      </c>
      <c r="S456" s="10" t="e">
        <f>#N/A</f>
        <v>#N/A</v>
      </c>
      <c r="T456" t="s">
        <v>59</v>
      </c>
      <c r="U456" t="s">
        <v>58</v>
      </c>
      <c r="V456">
        <v>76</v>
      </c>
      <c r="W456">
        <v>68</v>
      </c>
      <c r="X456">
        <v>72</v>
      </c>
      <c r="Y456" t="s">
        <v>254</v>
      </c>
      <c r="Z456" t="s">
        <v>59</v>
      </c>
      <c r="AA456">
        <v>55</v>
      </c>
      <c r="AB456">
        <v>45</v>
      </c>
      <c r="AC456">
        <v>52984.2</v>
      </c>
      <c r="AD456">
        <v>211936.8</v>
      </c>
      <c r="AE456">
        <v>724117.4</v>
      </c>
      <c r="AF456">
        <v>777101.6</v>
      </c>
      <c r="AG456" t="e">
        <f>#N/A</f>
        <v>#N/A</v>
      </c>
    </row>
    <row r="457" spans="1:33" ht="15" x14ac:dyDescent="0.2">
      <c r="A457" t="s">
        <v>74</v>
      </c>
      <c r="B457" t="s">
        <v>108</v>
      </c>
      <c r="C457" t="s">
        <v>244</v>
      </c>
      <c r="D457" t="s">
        <v>305</v>
      </c>
      <c r="E457" t="s">
        <v>245</v>
      </c>
      <c r="F457" t="s">
        <v>64</v>
      </c>
      <c r="G457" t="s">
        <v>1318</v>
      </c>
      <c r="H457" t="s">
        <v>74</v>
      </c>
      <c r="J457" t="s">
        <v>1319</v>
      </c>
      <c r="K457">
        <v>8.7999999999999995E-2</v>
      </c>
      <c r="L457">
        <v>0.40699999999999997</v>
      </c>
      <c r="M457">
        <v>0.48799999999999999</v>
      </c>
      <c r="N457">
        <v>1.7000000000000001E-2</v>
      </c>
      <c r="O457" t="s">
        <v>120</v>
      </c>
      <c r="P457" s="10">
        <v>1117925</v>
      </c>
      <c r="Q457" s="10" t="e">
        <f>#N/A</f>
        <v>#N/A</v>
      </c>
      <c r="R457" s="10" t="e">
        <f>#N/A</f>
        <v>#N/A</v>
      </c>
      <c r="S457" s="10" t="e">
        <f>#N/A</f>
        <v>#N/A</v>
      </c>
      <c r="T457" t="s">
        <v>59</v>
      </c>
      <c r="U457" t="s">
        <v>58</v>
      </c>
      <c r="V457">
        <v>60</v>
      </c>
      <c r="W457">
        <v>84</v>
      </c>
      <c r="X457">
        <v>72</v>
      </c>
      <c r="Y457" t="s">
        <v>254</v>
      </c>
      <c r="Z457" t="s">
        <v>59</v>
      </c>
      <c r="AA457">
        <v>100</v>
      </c>
      <c r="AB457">
        <v>0</v>
      </c>
      <c r="AC457">
        <v>98377.4</v>
      </c>
      <c r="AD457">
        <v>454995.47499999998</v>
      </c>
      <c r="AE457">
        <v>545547.4</v>
      </c>
      <c r="AF457">
        <v>19004.724999999999</v>
      </c>
      <c r="AG457" t="e">
        <f>#N/A</f>
        <v>#N/A</v>
      </c>
    </row>
    <row r="458" spans="1:33" ht="15" x14ac:dyDescent="0.2">
      <c r="A458" t="s">
        <v>74</v>
      </c>
      <c r="B458" t="s">
        <v>219</v>
      </c>
      <c r="C458" t="s">
        <v>768</v>
      </c>
      <c r="D458" t="s">
        <v>769</v>
      </c>
      <c r="E458" t="s">
        <v>770</v>
      </c>
      <c r="F458" t="s">
        <v>64</v>
      </c>
      <c r="G458" t="s">
        <v>1320</v>
      </c>
      <c r="H458" t="s">
        <v>74</v>
      </c>
      <c r="J458" t="s">
        <v>1321</v>
      </c>
      <c r="K458">
        <v>0</v>
      </c>
      <c r="L458">
        <v>0</v>
      </c>
      <c r="M458">
        <v>1</v>
      </c>
      <c r="N458">
        <v>0</v>
      </c>
      <c r="O458" t="s">
        <v>120</v>
      </c>
      <c r="P458" s="10">
        <v>115983.74</v>
      </c>
      <c r="Q458" s="10" t="e">
        <f>#N/A</f>
        <v>#N/A</v>
      </c>
      <c r="R458" s="10" t="e">
        <f>#N/A</f>
        <v>#N/A</v>
      </c>
      <c r="S458" s="10" t="e">
        <f>#N/A</f>
        <v>#N/A</v>
      </c>
      <c r="T458" t="s">
        <v>59</v>
      </c>
      <c r="U458" t="s">
        <v>58</v>
      </c>
      <c r="V458">
        <v>76</v>
      </c>
      <c r="W458">
        <v>68</v>
      </c>
      <c r="X458">
        <v>72</v>
      </c>
      <c r="Y458" t="s">
        <v>254</v>
      </c>
      <c r="Z458" t="s">
        <v>59</v>
      </c>
      <c r="AA458">
        <v>100</v>
      </c>
      <c r="AB458">
        <v>0</v>
      </c>
      <c r="AC458">
        <v>0</v>
      </c>
      <c r="AD458">
        <v>0</v>
      </c>
      <c r="AE458">
        <v>115983.74</v>
      </c>
      <c r="AF458">
        <v>0</v>
      </c>
      <c r="AG458" t="e">
        <f>#N/A</f>
        <v>#N/A</v>
      </c>
    </row>
    <row r="459" spans="1:33" ht="15" x14ac:dyDescent="0.2">
      <c r="A459" t="s">
        <v>74</v>
      </c>
      <c r="B459" t="s">
        <v>219</v>
      </c>
      <c r="C459" t="s">
        <v>768</v>
      </c>
      <c r="D459" t="s">
        <v>769</v>
      </c>
      <c r="E459" t="s">
        <v>770</v>
      </c>
      <c r="F459" t="s">
        <v>64</v>
      </c>
      <c r="G459" t="s">
        <v>1322</v>
      </c>
      <c r="H459" t="s">
        <v>74</v>
      </c>
      <c r="J459" t="s">
        <v>1323</v>
      </c>
      <c r="K459">
        <v>0.5</v>
      </c>
      <c r="L459">
        <v>0.1</v>
      </c>
      <c r="M459">
        <v>0.1</v>
      </c>
      <c r="N459">
        <v>0.3</v>
      </c>
      <c r="O459" t="s">
        <v>67</v>
      </c>
      <c r="P459" s="10">
        <v>261000</v>
      </c>
      <c r="Q459" s="10" t="e">
        <f>#N/A</f>
        <v>#N/A</v>
      </c>
      <c r="R459" s="10" t="e">
        <f>#N/A</f>
        <v>#N/A</v>
      </c>
      <c r="S459" s="10" t="e">
        <f>#N/A</f>
        <v>#N/A</v>
      </c>
      <c r="T459" t="s">
        <v>57</v>
      </c>
      <c r="U459" t="s">
        <v>58</v>
      </c>
      <c r="V459">
        <v>84</v>
      </c>
      <c r="W459">
        <v>60</v>
      </c>
      <c r="X459">
        <v>72</v>
      </c>
      <c r="Y459" t="s">
        <v>512</v>
      </c>
      <c r="Z459" t="s">
        <v>57</v>
      </c>
      <c r="AA459">
        <v>10</v>
      </c>
      <c r="AB459">
        <v>90</v>
      </c>
      <c r="AC459">
        <v>130500</v>
      </c>
      <c r="AD459">
        <v>26100</v>
      </c>
      <c r="AE459">
        <v>26100</v>
      </c>
      <c r="AF459">
        <v>78300</v>
      </c>
      <c r="AG459" t="e">
        <f>#N/A</f>
        <v>#N/A</v>
      </c>
    </row>
    <row r="460" spans="1:33" ht="15" x14ac:dyDescent="0.2">
      <c r="A460" t="s">
        <v>74</v>
      </c>
      <c r="B460" t="s">
        <v>219</v>
      </c>
      <c r="C460" t="s">
        <v>768</v>
      </c>
      <c r="D460" t="s">
        <v>769</v>
      </c>
      <c r="E460" t="s">
        <v>770</v>
      </c>
      <c r="F460" t="s">
        <v>64</v>
      </c>
      <c r="G460" t="s">
        <v>1324</v>
      </c>
      <c r="H460" t="s">
        <v>74</v>
      </c>
      <c r="J460" t="s">
        <v>1325</v>
      </c>
      <c r="K460">
        <v>0.5</v>
      </c>
      <c r="L460">
        <v>0</v>
      </c>
      <c r="M460">
        <v>0.5</v>
      </c>
      <c r="N460">
        <v>0</v>
      </c>
      <c r="O460" t="s">
        <v>107</v>
      </c>
      <c r="P460" s="10">
        <v>160924</v>
      </c>
      <c r="Q460" s="10" t="e">
        <f>#N/A</f>
        <v>#N/A</v>
      </c>
      <c r="R460" s="10" t="e">
        <f>#N/A</f>
        <v>#N/A</v>
      </c>
      <c r="S460" s="10" t="e">
        <f>#N/A</f>
        <v>#N/A</v>
      </c>
      <c r="T460" t="s">
        <v>59</v>
      </c>
      <c r="U460" t="s">
        <v>58</v>
      </c>
      <c r="V460">
        <v>80</v>
      </c>
      <c r="W460">
        <v>64</v>
      </c>
      <c r="X460">
        <v>72</v>
      </c>
      <c r="Y460" t="s">
        <v>254</v>
      </c>
      <c r="Z460" t="s">
        <v>59</v>
      </c>
      <c r="AA460">
        <v>100</v>
      </c>
      <c r="AB460">
        <v>0</v>
      </c>
      <c r="AC460">
        <v>80462</v>
      </c>
      <c r="AD460">
        <v>0</v>
      </c>
      <c r="AE460">
        <v>80462</v>
      </c>
      <c r="AF460">
        <v>0</v>
      </c>
      <c r="AG460" t="e">
        <f>#N/A</f>
        <v>#N/A</v>
      </c>
    </row>
    <row r="461" spans="1:33" ht="15" x14ac:dyDescent="0.2">
      <c r="A461" t="s">
        <v>74</v>
      </c>
      <c r="B461" t="s">
        <v>93</v>
      </c>
      <c r="C461" t="s">
        <v>248</v>
      </c>
      <c r="D461" t="s">
        <v>405</v>
      </c>
      <c r="E461" t="s">
        <v>249</v>
      </c>
      <c r="F461" t="s">
        <v>64</v>
      </c>
      <c r="G461" t="s">
        <v>1326</v>
      </c>
      <c r="H461" t="s">
        <v>74</v>
      </c>
      <c r="J461" t="s">
        <v>1327</v>
      </c>
      <c r="K461">
        <v>0</v>
      </c>
      <c r="L461">
        <v>0</v>
      </c>
      <c r="M461">
        <v>0</v>
      </c>
      <c r="N461">
        <v>1</v>
      </c>
      <c r="O461" t="s">
        <v>114</v>
      </c>
      <c r="P461" s="10">
        <v>89516</v>
      </c>
      <c r="Q461" s="10" t="e">
        <f>#N/A</f>
        <v>#N/A</v>
      </c>
      <c r="R461" s="10" t="e">
        <f>#N/A</f>
        <v>#N/A</v>
      </c>
      <c r="S461" s="10" t="e">
        <f>#N/A</f>
        <v>#N/A</v>
      </c>
      <c r="T461" t="s">
        <v>59</v>
      </c>
      <c r="U461" t="s">
        <v>58</v>
      </c>
      <c r="V461">
        <v>76</v>
      </c>
      <c r="W461">
        <v>68</v>
      </c>
      <c r="X461">
        <v>72</v>
      </c>
      <c r="Y461" t="s">
        <v>254</v>
      </c>
      <c r="Z461" t="s">
        <v>59</v>
      </c>
      <c r="AA461">
        <v>100</v>
      </c>
      <c r="AB461">
        <v>0</v>
      </c>
      <c r="AC461">
        <v>0</v>
      </c>
      <c r="AD461">
        <v>0</v>
      </c>
      <c r="AE461">
        <v>0</v>
      </c>
      <c r="AF461">
        <v>89516</v>
      </c>
      <c r="AG461" t="e">
        <f>#N/A</f>
        <v>#N/A</v>
      </c>
    </row>
    <row r="462" spans="1:33" ht="15" x14ac:dyDescent="0.2">
      <c r="A462" t="s">
        <v>74</v>
      </c>
      <c r="B462" t="s">
        <v>93</v>
      </c>
      <c r="C462" t="s">
        <v>494</v>
      </c>
      <c r="D462" t="s">
        <v>495</v>
      </c>
      <c r="E462" t="s">
        <v>496</v>
      </c>
      <c r="F462" t="s">
        <v>64</v>
      </c>
      <c r="G462" t="s">
        <v>1328</v>
      </c>
      <c r="H462" t="s">
        <v>74</v>
      </c>
      <c r="J462" t="s">
        <v>1329</v>
      </c>
      <c r="K462">
        <v>0.6</v>
      </c>
      <c r="L462">
        <v>0</v>
      </c>
      <c r="M462">
        <v>0.2</v>
      </c>
      <c r="N462">
        <v>0.2</v>
      </c>
      <c r="O462" t="s">
        <v>67</v>
      </c>
      <c r="P462" s="10">
        <v>3655342</v>
      </c>
      <c r="Q462" s="10" t="e">
        <f>#N/A</f>
        <v>#N/A</v>
      </c>
      <c r="R462" s="10" t="e">
        <f>#N/A</f>
        <v>#N/A</v>
      </c>
      <c r="S462" s="10" t="e">
        <f>#N/A</f>
        <v>#N/A</v>
      </c>
      <c r="T462" t="s">
        <v>59</v>
      </c>
      <c r="U462" t="s">
        <v>58</v>
      </c>
      <c r="V462">
        <v>76</v>
      </c>
      <c r="W462">
        <v>68</v>
      </c>
      <c r="X462">
        <v>72</v>
      </c>
      <c r="Y462" t="s">
        <v>254</v>
      </c>
      <c r="Z462" t="s">
        <v>59</v>
      </c>
      <c r="AA462">
        <v>100</v>
      </c>
      <c r="AB462">
        <v>0</v>
      </c>
      <c r="AC462">
        <v>2193205.2000000002</v>
      </c>
      <c r="AD462">
        <v>0</v>
      </c>
      <c r="AE462">
        <v>731068.4</v>
      </c>
      <c r="AF462">
        <v>731068.4</v>
      </c>
      <c r="AG462" t="e">
        <f>#N/A</f>
        <v>#N/A</v>
      </c>
    </row>
    <row r="463" spans="1:33" ht="15" x14ac:dyDescent="0.2">
      <c r="A463" t="s">
        <v>74</v>
      </c>
      <c r="B463" t="s">
        <v>219</v>
      </c>
      <c r="C463" t="s">
        <v>220</v>
      </c>
      <c r="D463" t="s">
        <v>504</v>
      </c>
      <c r="E463" t="s">
        <v>221</v>
      </c>
      <c r="F463" t="s">
        <v>52</v>
      </c>
      <c r="G463" t="s">
        <v>1330</v>
      </c>
      <c r="H463" t="s">
        <v>74</v>
      </c>
      <c r="J463" t="s">
        <v>1331</v>
      </c>
      <c r="K463">
        <v>0</v>
      </c>
      <c r="L463">
        <v>1</v>
      </c>
      <c r="M463">
        <v>0</v>
      </c>
      <c r="N463">
        <v>0</v>
      </c>
      <c r="O463" t="s">
        <v>56</v>
      </c>
      <c r="P463" s="10">
        <v>500000</v>
      </c>
      <c r="Q463" s="10" t="e">
        <f>#N/A</f>
        <v>#N/A</v>
      </c>
      <c r="R463" s="10" t="e">
        <f>#N/A</f>
        <v>#N/A</v>
      </c>
      <c r="S463" s="10" t="e">
        <f>#N/A</f>
        <v>#N/A</v>
      </c>
      <c r="T463" t="s">
        <v>57</v>
      </c>
      <c r="U463" t="s">
        <v>58</v>
      </c>
      <c r="V463">
        <v>80</v>
      </c>
      <c r="W463">
        <v>64</v>
      </c>
      <c r="X463">
        <v>72</v>
      </c>
      <c r="Y463" t="s">
        <v>512</v>
      </c>
      <c r="Z463" t="s">
        <v>57</v>
      </c>
      <c r="AA463">
        <v>0</v>
      </c>
      <c r="AB463">
        <v>100</v>
      </c>
      <c r="AC463">
        <v>0</v>
      </c>
      <c r="AD463">
        <v>500000</v>
      </c>
      <c r="AE463">
        <v>0</v>
      </c>
      <c r="AF463">
        <v>0</v>
      </c>
      <c r="AG463" t="e">
        <f>#N/A</f>
        <v>#N/A</v>
      </c>
    </row>
    <row r="464" spans="1:33" ht="15" x14ac:dyDescent="0.2">
      <c r="A464" t="s">
        <v>74</v>
      </c>
      <c r="B464" t="s">
        <v>108</v>
      </c>
      <c r="C464" t="s">
        <v>144</v>
      </c>
      <c r="D464" t="s">
        <v>509</v>
      </c>
      <c r="E464" t="s">
        <v>145</v>
      </c>
      <c r="F464" t="s">
        <v>64</v>
      </c>
      <c r="G464" t="s">
        <v>1332</v>
      </c>
      <c r="H464" t="s">
        <v>74</v>
      </c>
      <c r="J464" t="s">
        <v>1333</v>
      </c>
      <c r="K464">
        <v>0</v>
      </c>
      <c r="L464">
        <v>0.1</v>
      </c>
      <c r="M464">
        <v>0.05</v>
      </c>
      <c r="N464">
        <v>0.75</v>
      </c>
      <c r="O464" t="s">
        <v>114</v>
      </c>
      <c r="P464" s="10">
        <v>385000</v>
      </c>
      <c r="Q464" s="10" t="e">
        <f>#N/A</f>
        <v>#N/A</v>
      </c>
      <c r="R464" s="10" t="e">
        <f>#N/A</f>
        <v>#N/A</v>
      </c>
      <c r="S464" s="10" t="e">
        <f>#N/A</f>
        <v>#N/A</v>
      </c>
      <c r="T464" t="s">
        <v>57</v>
      </c>
      <c r="U464" t="s">
        <v>58</v>
      </c>
      <c r="V464">
        <v>64</v>
      </c>
      <c r="W464">
        <v>80</v>
      </c>
      <c r="X464">
        <v>72</v>
      </c>
      <c r="Y464" t="s">
        <v>512</v>
      </c>
      <c r="Z464" t="s">
        <v>57</v>
      </c>
      <c r="AA464">
        <v>0</v>
      </c>
      <c r="AB464">
        <v>100</v>
      </c>
      <c r="AC464">
        <v>0</v>
      </c>
      <c r="AD464">
        <v>38500</v>
      </c>
      <c r="AE464">
        <v>19250</v>
      </c>
      <c r="AF464">
        <v>288750</v>
      </c>
      <c r="AG464" t="e">
        <f>#N/A</f>
        <v>#N/A</v>
      </c>
    </row>
    <row r="465" spans="1:33" ht="15" x14ac:dyDescent="0.2">
      <c r="A465" t="s">
        <v>74</v>
      </c>
      <c r="B465" t="s">
        <v>157</v>
      </c>
      <c r="C465" t="s">
        <v>612</v>
      </c>
      <c r="D465" t="s">
        <v>613</v>
      </c>
      <c r="E465" t="s">
        <v>614</v>
      </c>
      <c r="F465" t="s">
        <v>64</v>
      </c>
      <c r="G465" t="s">
        <v>1334</v>
      </c>
      <c r="H465" t="s">
        <v>74</v>
      </c>
      <c r="J465" t="s">
        <v>1335</v>
      </c>
      <c r="K465">
        <v>0</v>
      </c>
      <c r="L465">
        <v>0.5</v>
      </c>
      <c r="M465">
        <v>0.5</v>
      </c>
      <c r="N465">
        <v>0</v>
      </c>
      <c r="O465" t="s">
        <v>107</v>
      </c>
      <c r="P465" s="10">
        <v>225000</v>
      </c>
      <c r="Q465" s="10" t="e">
        <f>#N/A</f>
        <v>#N/A</v>
      </c>
      <c r="R465" s="10" t="e">
        <f>#N/A</f>
        <v>#N/A</v>
      </c>
      <c r="S465" s="10" t="e">
        <f>#N/A</f>
        <v>#N/A</v>
      </c>
      <c r="T465" t="s">
        <v>59</v>
      </c>
      <c r="U465" t="s">
        <v>58</v>
      </c>
      <c r="V465">
        <v>72</v>
      </c>
      <c r="W465">
        <v>72</v>
      </c>
      <c r="X465">
        <v>72</v>
      </c>
      <c r="Y465" t="s">
        <v>254</v>
      </c>
      <c r="Z465" t="s">
        <v>59</v>
      </c>
      <c r="AA465">
        <v>100</v>
      </c>
      <c r="AB465">
        <v>0</v>
      </c>
      <c r="AC465">
        <v>0</v>
      </c>
      <c r="AD465">
        <v>112500</v>
      </c>
      <c r="AE465">
        <v>112500</v>
      </c>
      <c r="AF465">
        <v>0</v>
      </c>
      <c r="AG465" t="e">
        <f>#N/A</f>
        <v>#N/A</v>
      </c>
    </row>
    <row r="466" spans="1:33" ht="15" x14ac:dyDescent="0.2">
      <c r="A466" t="s">
        <v>74</v>
      </c>
      <c r="B466" t="s">
        <v>157</v>
      </c>
      <c r="C466" t="s">
        <v>612</v>
      </c>
      <c r="D466" t="s">
        <v>613</v>
      </c>
      <c r="E466" t="s">
        <v>614</v>
      </c>
      <c r="F466" t="s">
        <v>64</v>
      </c>
      <c r="G466" t="s">
        <v>1336</v>
      </c>
      <c r="H466" t="s">
        <v>74</v>
      </c>
      <c r="J466" t="s">
        <v>1337</v>
      </c>
      <c r="K466">
        <v>0.25</v>
      </c>
      <c r="L466">
        <v>0</v>
      </c>
      <c r="M466">
        <v>0</v>
      </c>
      <c r="N466">
        <v>0.75</v>
      </c>
      <c r="O466" t="s">
        <v>114</v>
      </c>
      <c r="P466" s="10">
        <v>1050600</v>
      </c>
      <c r="Q466" s="10" t="e">
        <f>#N/A</f>
        <v>#N/A</v>
      </c>
      <c r="R466" s="10" t="e">
        <f>#N/A</f>
        <v>#N/A</v>
      </c>
      <c r="S466" s="10" t="e">
        <f>#N/A</f>
        <v>#N/A</v>
      </c>
      <c r="T466" t="s">
        <v>59</v>
      </c>
      <c r="U466" t="s">
        <v>58</v>
      </c>
      <c r="V466">
        <v>84</v>
      </c>
      <c r="W466">
        <v>60</v>
      </c>
      <c r="X466">
        <v>72</v>
      </c>
      <c r="Y466" t="s">
        <v>254</v>
      </c>
      <c r="Z466" t="s">
        <v>59</v>
      </c>
      <c r="AA466">
        <v>80</v>
      </c>
      <c r="AB466">
        <v>20</v>
      </c>
      <c r="AC466">
        <v>262650</v>
      </c>
      <c r="AD466">
        <v>0</v>
      </c>
      <c r="AE466">
        <v>0</v>
      </c>
      <c r="AF466">
        <v>787950</v>
      </c>
      <c r="AG466" t="e">
        <f>#N/A</f>
        <v>#N/A</v>
      </c>
    </row>
    <row r="467" spans="1:33" ht="15" x14ac:dyDescent="0.2">
      <c r="A467" t="s">
        <v>74</v>
      </c>
      <c r="B467" t="s">
        <v>102</v>
      </c>
      <c r="C467" t="s">
        <v>617</v>
      </c>
      <c r="D467" t="s">
        <v>618</v>
      </c>
      <c r="E467" t="s">
        <v>619</v>
      </c>
      <c r="F467" t="s">
        <v>64</v>
      </c>
      <c r="G467" t="s">
        <v>1338</v>
      </c>
      <c r="H467" t="s">
        <v>74</v>
      </c>
      <c r="J467" t="s">
        <v>1339</v>
      </c>
      <c r="K467">
        <v>1</v>
      </c>
      <c r="L467">
        <v>0</v>
      </c>
      <c r="M467">
        <v>0</v>
      </c>
      <c r="N467">
        <v>0</v>
      </c>
      <c r="O467" t="s">
        <v>67</v>
      </c>
      <c r="P467" s="10">
        <v>148000</v>
      </c>
      <c r="Q467" s="10" t="e">
        <f>#N/A</f>
        <v>#N/A</v>
      </c>
      <c r="R467" s="10" t="e">
        <f>#N/A</f>
        <v>#N/A</v>
      </c>
      <c r="S467" s="10" t="e">
        <f>#N/A</f>
        <v>#N/A</v>
      </c>
      <c r="T467" t="s">
        <v>57</v>
      </c>
      <c r="U467" t="s">
        <v>58</v>
      </c>
      <c r="V467">
        <v>64</v>
      </c>
      <c r="W467">
        <v>80</v>
      </c>
      <c r="X467">
        <v>72</v>
      </c>
      <c r="Y467" t="s">
        <v>512</v>
      </c>
      <c r="Z467" t="s">
        <v>57</v>
      </c>
      <c r="AA467">
        <v>0</v>
      </c>
      <c r="AB467">
        <v>100</v>
      </c>
      <c r="AC467">
        <v>148000</v>
      </c>
      <c r="AD467">
        <v>0</v>
      </c>
      <c r="AE467">
        <v>0</v>
      </c>
      <c r="AF467">
        <v>0</v>
      </c>
      <c r="AG467" t="e">
        <f>#N/A</f>
        <v>#N/A</v>
      </c>
    </row>
    <row r="468" spans="1:33" ht="15" x14ac:dyDescent="0.2">
      <c r="A468" t="s">
        <v>74</v>
      </c>
      <c r="B468" t="s">
        <v>85</v>
      </c>
      <c r="C468" t="s">
        <v>224</v>
      </c>
      <c r="D468" t="s">
        <v>377</v>
      </c>
      <c r="E468" t="s">
        <v>225</v>
      </c>
      <c r="F468" t="s">
        <v>64</v>
      </c>
      <c r="G468" t="s">
        <v>1340</v>
      </c>
      <c r="H468" t="s">
        <v>74</v>
      </c>
      <c r="J468" t="s">
        <v>1341</v>
      </c>
      <c r="K468">
        <v>1</v>
      </c>
      <c r="L468">
        <v>0</v>
      </c>
      <c r="M468">
        <v>0</v>
      </c>
      <c r="N468">
        <v>0</v>
      </c>
      <c r="O468" t="s">
        <v>67</v>
      </c>
      <c r="P468" s="10">
        <v>233639</v>
      </c>
      <c r="Q468" s="10" t="e">
        <f>#N/A</f>
        <v>#N/A</v>
      </c>
      <c r="R468" s="10" t="e">
        <f>#N/A</f>
        <v>#N/A</v>
      </c>
      <c r="S468" s="10" t="e">
        <f>#N/A</f>
        <v>#N/A</v>
      </c>
      <c r="T468" t="s">
        <v>57</v>
      </c>
      <c r="U468" t="s">
        <v>58</v>
      </c>
      <c r="V468">
        <v>64</v>
      </c>
      <c r="W468">
        <v>80</v>
      </c>
      <c r="X468">
        <v>72</v>
      </c>
      <c r="Y468" t="s">
        <v>512</v>
      </c>
      <c r="Z468" t="s">
        <v>57</v>
      </c>
      <c r="AA468">
        <v>0</v>
      </c>
      <c r="AB468">
        <v>100</v>
      </c>
      <c r="AC468">
        <v>233639</v>
      </c>
      <c r="AD468">
        <v>0</v>
      </c>
      <c r="AE468">
        <v>0</v>
      </c>
      <c r="AF468">
        <v>0</v>
      </c>
      <c r="AG468" t="e">
        <f>#N/A</f>
        <v>#N/A</v>
      </c>
    </row>
    <row r="469" spans="1:33" ht="15" x14ac:dyDescent="0.2">
      <c r="A469" t="s">
        <v>48</v>
      </c>
      <c r="B469" t="s">
        <v>48</v>
      </c>
      <c r="C469" t="s">
        <v>1342</v>
      </c>
      <c r="D469" t="s">
        <v>70</v>
      </c>
      <c r="E469" t="s">
        <v>170</v>
      </c>
      <c r="F469" t="s">
        <v>52</v>
      </c>
      <c r="G469" t="s">
        <v>1343</v>
      </c>
      <c r="H469" t="s">
        <v>48</v>
      </c>
      <c r="I469" t="s">
        <v>54</v>
      </c>
      <c r="J469" t="s">
        <v>990</v>
      </c>
      <c r="K469">
        <v>0</v>
      </c>
      <c r="L469">
        <v>1</v>
      </c>
      <c r="M469">
        <v>0</v>
      </c>
      <c r="N469">
        <v>0</v>
      </c>
      <c r="O469" t="s">
        <v>56</v>
      </c>
      <c r="P469" s="10">
        <v>3114432</v>
      </c>
      <c r="Q469" s="11">
        <v>311432</v>
      </c>
      <c r="R469" s="10">
        <v>0</v>
      </c>
      <c r="S469" s="10">
        <v>311432</v>
      </c>
      <c r="T469" t="s">
        <v>57</v>
      </c>
      <c r="U469" t="s">
        <v>58</v>
      </c>
      <c r="V469">
        <v>80</v>
      </c>
      <c r="W469">
        <v>64</v>
      </c>
      <c r="X469">
        <v>72</v>
      </c>
      <c r="Y469" t="s">
        <v>48</v>
      </c>
      <c r="Z469" t="s">
        <v>59</v>
      </c>
      <c r="AA469">
        <v>0</v>
      </c>
      <c r="AB469">
        <v>0</v>
      </c>
      <c r="AC469">
        <v>0</v>
      </c>
      <c r="AD469">
        <v>3114432</v>
      </c>
      <c r="AE469">
        <v>0</v>
      </c>
      <c r="AF469">
        <v>0</v>
      </c>
      <c r="AG469" t="s">
        <v>1343</v>
      </c>
    </row>
    <row r="470" spans="1:33" ht="15" x14ac:dyDescent="0.2">
      <c r="A470" t="s">
        <v>60</v>
      </c>
      <c r="B470" t="s">
        <v>60</v>
      </c>
      <c r="C470" t="s">
        <v>61</v>
      </c>
      <c r="D470" t="s">
        <v>847</v>
      </c>
      <c r="E470" t="s">
        <v>63</v>
      </c>
      <c r="F470" t="s">
        <v>64</v>
      </c>
      <c r="G470" t="s">
        <v>1344</v>
      </c>
      <c r="H470" t="s">
        <v>60</v>
      </c>
      <c r="J470" t="s">
        <v>1345</v>
      </c>
      <c r="K470">
        <v>0.9</v>
      </c>
      <c r="L470">
        <v>0</v>
      </c>
      <c r="N470">
        <v>0.1</v>
      </c>
      <c r="O470" t="s">
        <v>67</v>
      </c>
      <c r="P470" s="10">
        <v>403000</v>
      </c>
      <c r="Q470" s="10" t="e">
        <f>#N/A</f>
        <v>#N/A</v>
      </c>
      <c r="R470" s="10" t="e">
        <f>#N/A</f>
        <v>#N/A</v>
      </c>
      <c r="S470" s="10" t="e">
        <f>#N/A</f>
        <v>#N/A</v>
      </c>
      <c r="T470" t="s">
        <v>57</v>
      </c>
      <c r="U470" t="s">
        <v>58</v>
      </c>
      <c r="V470">
        <v>80</v>
      </c>
      <c r="W470">
        <v>64</v>
      </c>
      <c r="X470">
        <v>72</v>
      </c>
      <c r="Y470" t="s">
        <v>512</v>
      </c>
      <c r="Z470" t="s">
        <v>57</v>
      </c>
      <c r="AA470">
        <v>0</v>
      </c>
      <c r="AB470">
        <v>100</v>
      </c>
      <c r="AC470">
        <v>362700</v>
      </c>
      <c r="AD470">
        <v>0</v>
      </c>
      <c r="AF470">
        <v>40300</v>
      </c>
      <c r="AG470" t="e">
        <f>#N/A</f>
        <v>#N/A</v>
      </c>
    </row>
    <row r="471" spans="1:33" ht="15" x14ac:dyDescent="0.2">
      <c r="A471" t="s">
        <v>60</v>
      </c>
      <c r="B471" t="s">
        <v>60</v>
      </c>
      <c r="C471" t="s">
        <v>632</v>
      </c>
      <c r="D471" t="s">
        <v>633</v>
      </c>
      <c r="E471" t="s">
        <v>634</v>
      </c>
      <c r="F471" t="s">
        <v>64</v>
      </c>
      <c r="G471" t="s">
        <v>1346</v>
      </c>
      <c r="H471" t="s">
        <v>60</v>
      </c>
      <c r="J471" t="s">
        <v>1347</v>
      </c>
      <c r="K471">
        <v>0.35</v>
      </c>
      <c r="L471">
        <v>0</v>
      </c>
      <c r="M471">
        <v>0.35</v>
      </c>
      <c r="N471">
        <v>0.04</v>
      </c>
      <c r="O471" t="s">
        <v>107</v>
      </c>
      <c r="P471" s="10">
        <v>729183</v>
      </c>
      <c r="Q471" s="10">
        <v>729183</v>
      </c>
      <c r="R471" s="10">
        <v>14584</v>
      </c>
      <c r="S471" s="10">
        <v>743767</v>
      </c>
      <c r="T471" t="s">
        <v>59</v>
      </c>
      <c r="U471" t="s">
        <v>58</v>
      </c>
      <c r="V471">
        <v>72</v>
      </c>
      <c r="W471">
        <v>72</v>
      </c>
      <c r="X471">
        <v>72</v>
      </c>
      <c r="Y471" t="s">
        <v>254</v>
      </c>
      <c r="Z471" t="s">
        <v>59</v>
      </c>
      <c r="AA471">
        <v>100</v>
      </c>
      <c r="AB471">
        <v>0</v>
      </c>
      <c r="AC471">
        <v>255214.05</v>
      </c>
      <c r="AD471">
        <v>0</v>
      </c>
      <c r="AE471">
        <v>255214.05</v>
      </c>
      <c r="AF471">
        <v>29167.32</v>
      </c>
      <c r="AG471" t="s">
        <v>1346</v>
      </c>
    </row>
    <row r="472" spans="1:33" ht="15" x14ac:dyDescent="0.2">
      <c r="A472" t="s">
        <v>60</v>
      </c>
      <c r="B472" t="s">
        <v>60</v>
      </c>
      <c r="C472" t="s">
        <v>1017</v>
      </c>
      <c r="D472" t="s">
        <v>1018</v>
      </c>
      <c r="E472" t="s">
        <v>1019</v>
      </c>
      <c r="F472" t="s">
        <v>64</v>
      </c>
      <c r="G472" t="s">
        <v>1348</v>
      </c>
      <c r="H472" t="s">
        <v>60</v>
      </c>
      <c r="J472" t="s">
        <v>1349</v>
      </c>
      <c r="K472">
        <v>0</v>
      </c>
      <c r="L472">
        <v>0.3</v>
      </c>
      <c r="M472">
        <v>0.7</v>
      </c>
      <c r="N472">
        <v>0</v>
      </c>
      <c r="O472" t="s">
        <v>120</v>
      </c>
      <c r="P472" s="10">
        <v>443680</v>
      </c>
      <c r="Q472" s="10">
        <v>443680</v>
      </c>
      <c r="R472" s="10">
        <v>0</v>
      </c>
      <c r="S472" s="10">
        <v>443680</v>
      </c>
      <c r="T472" t="s">
        <v>59</v>
      </c>
      <c r="U472" t="s">
        <v>58</v>
      </c>
      <c r="V472">
        <v>76</v>
      </c>
      <c r="W472">
        <v>68</v>
      </c>
      <c r="X472">
        <v>72</v>
      </c>
      <c r="Y472" t="s">
        <v>254</v>
      </c>
      <c r="Z472" t="s">
        <v>59</v>
      </c>
      <c r="AA472">
        <v>100</v>
      </c>
      <c r="AB472">
        <v>0</v>
      </c>
      <c r="AC472">
        <v>0</v>
      </c>
      <c r="AD472">
        <v>133104</v>
      </c>
      <c r="AE472">
        <v>310576</v>
      </c>
      <c r="AF472">
        <v>0</v>
      </c>
      <c r="AG472" t="s">
        <v>1348</v>
      </c>
    </row>
    <row r="473" spans="1:33" ht="15" x14ac:dyDescent="0.2">
      <c r="A473" t="s">
        <v>60</v>
      </c>
      <c r="B473" t="s">
        <v>60</v>
      </c>
      <c r="C473" t="s">
        <v>1017</v>
      </c>
      <c r="D473" t="s">
        <v>1018</v>
      </c>
      <c r="E473" t="s">
        <v>1019</v>
      </c>
      <c r="F473" t="s">
        <v>64</v>
      </c>
      <c r="G473" t="s">
        <v>1350</v>
      </c>
      <c r="H473" t="s">
        <v>60</v>
      </c>
      <c r="J473" t="s">
        <v>1351</v>
      </c>
      <c r="K473">
        <v>0.25</v>
      </c>
      <c r="L473">
        <v>0.25</v>
      </c>
      <c r="M473">
        <v>0.25</v>
      </c>
      <c r="N473">
        <v>0.25</v>
      </c>
      <c r="O473" t="s">
        <v>56</v>
      </c>
      <c r="P473" s="10">
        <v>646757</v>
      </c>
      <c r="Q473" s="10">
        <v>646757</v>
      </c>
      <c r="R473" s="10">
        <v>0</v>
      </c>
      <c r="S473" s="10">
        <v>646757</v>
      </c>
      <c r="T473" t="s">
        <v>59</v>
      </c>
      <c r="U473" t="s">
        <v>58</v>
      </c>
      <c r="V473">
        <v>76</v>
      </c>
      <c r="W473">
        <v>68</v>
      </c>
      <c r="X473">
        <v>72</v>
      </c>
      <c r="Y473" t="s">
        <v>254</v>
      </c>
      <c r="Z473" t="s">
        <v>59</v>
      </c>
      <c r="AA473">
        <v>100</v>
      </c>
      <c r="AB473">
        <v>0</v>
      </c>
      <c r="AC473">
        <v>161689.25</v>
      </c>
      <c r="AD473">
        <v>161689.25</v>
      </c>
      <c r="AE473">
        <v>161689.25</v>
      </c>
      <c r="AF473">
        <v>161689.25</v>
      </c>
      <c r="AG473" t="s">
        <v>1350</v>
      </c>
    </row>
    <row r="474" spans="1:33" ht="15" x14ac:dyDescent="0.2">
      <c r="A474" t="s">
        <v>60</v>
      </c>
      <c r="B474" t="s">
        <v>60</v>
      </c>
      <c r="C474" t="s">
        <v>854</v>
      </c>
      <c r="D474" t="s">
        <v>855</v>
      </c>
      <c r="E474" t="s">
        <v>856</v>
      </c>
      <c r="F474" t="s">
        <v>64</v>
      </c>
      <c r="G474" t="s">
        <v>1352</v>
      </c>
      <c r="H474" t="s">
        <v>60</v>
      </c>
      <c r="J474" t="s">
        <v>1353</v>
      </c>
      <c r="K474">
        <v>0.75</v>
      </c>
      <c r="L474">
        <v>0</v>
      </c>
      <c r="M474">
        <v>0.25</v>
      </c>
      <c r="N474">
        <v>0</v>
      </c>
      <c r="O474" t="s">
        <v>67</v>
      </c>
      <c r="P474" s="10">
        <v>153043</v>
      </c>
      <c r="Q474" s="10">
        <v>153043</v>
      </c>
      <c r="R474" s="10">
        <v>3060.86</v>
      </c>
      <c r="S474" s="10">
        <v>156103.85999999999</v>
      </c>
      <c r="T474" t="s">
        <v>59</v>
      </c>
      <c r="U474" t="s">
        <v>58</v>
      </c>
      <c r="V474">
        <v>76</v>
      </c>
      <c r="W474">
        <v>68</v>
      </c>
      <c r="X474">
        <v>72</v>
      </c>
      <c r="Y474" t="s">
        <v>254</v>
      </c>
      <c r="Z474" t="s">
        <v>59</v>
      </c>
      <c r="AA474">
        <v>100</v>
      </c>
      <c r="AB474">
        <v>0</v>
      </c>
      <c r="AC474">
        <v>114782.25</v>
      </c>
      <c r="AD474">
        <v>0</v>
      </c>
      <c r="AE474">
        <v>38260.75</v>
      </c>
      <c r="AF474">
        <v>0</v>
      </c>
      <c r="AG474" t="s">
        <v>1352</v>
      </c>
    </row>
    <row r="475" spans="1:33" ht="15" x14ac:dyDescent="0.2">
      <c r="A475" t="s">
        <v>60</v>
      </c>
      <c r="B475" t="s">
        <v>60</v>
      </c>
      <c r="C475" t="s">
        <v>637</v>
      </c>
      <c r="D475" t="s">
        <v>638</v>
      </c>
      <c r="E475" t="s">
        <v>639</v>
      </c>
      <c r="F475" t="s">
        <v>64</v>
      </c>
      <c r="G475" t="s">
        <v>1354</v>
      </c>
      <c r="H475" t="s">
        <v>60</v>
      </c>
      <c r="J475" t="s">
        <v>1355</v>
      </c>
      <c r="K475">
        <v>0.3</v>
      </c>
      <c r="L475">
        <v>0.32500000000000001</v>
      </c>
      <c r="M475">
        <v>0.32500000000000001</v>
      </c>
      <c r="N475">
        <v>0.05</v>
      </c>
      <c r="O475" t="s">
        <v>107</v>
      </c>
      <c r="P475" s="10">
        <v>514083</v>
      </c>
      <c r="Q475" s="10">
        <v>514083</v>
      </c>
      <c r="R475" s="10">
        <v>10498.04</v>
      </c>
      <c r="S475" s="10">
        <v>524581.04</v>
      </c>
      <c r="T475" t="s">
        <v>59</v>
      </c>
      <c r="U475" t="s">
        <v>58</v>
      </c>
      <c r="V475">
        <v>68</v>
      </c>
      <c r="W475">
        <v>76</v>
      </c>
      <c r="X475">
        <v>72</v>
      </c>
      <c r="Y475" t="s">
        <v>254</v>
      </c>
      <c r="Z475" t="s">
        <v>59</v>
      </c>
      <c r="AA475">
        <v>100</v>
      </c>
      <c r="AB475">
        <v>0</v>
      </c>
      <c r="AC475">
        <v>154224.9</v>
      </c>
      <c r="AD475">
        <v>167076.97500000001</v>
      </c>
      <c r="AE475">
        <v>167076.97500000001</v>
      </c>
      <c r="AF475">
        <v>25704.15</v>
      </c>
      <c r="AG475" t="s">
        <v>1354</v>
      </c>
    </row>
    <row r="476" spans="1:33" ht="15" x14ac:dyDescent="0.2">
      <c r="A476" t="s">
        <v>60</v>
      </c>
      <c r="B476" t="s">
        <v>60</v>
      </c>
      <c r="C476" t="s">
        <v>642</v>
      </c>
      <c r="D476" t="s">
        <v>643</v>
      </c>
      <c r="E476" t="s">
        <v>644</v>
      </c>
      <c r="F476" t="s">
        <v>64</v>
      </c>
      <c r="G476" t="s">
        <v>1356</v>
      </c>
      <c r="H476" t="s">
        <v>60</v>
      </c>
      <c r="J476" t="s">
        <v>1357</v>
      </c>
      <c r="K476">
        <v>0.8</v>
      </c>
      <c r="L476">
        <v>0</v>
      </c>
      <c r="M476">
        <v>0.1</v>
      </c>
      <c r="N476">
        <v>0.1</v>
      </c>
      <c r="O476" t="s">
        <v>67</v>
      </c>
      <c r="P476" s="10">
        <v>57320</v>
      </c>
      <c r="Q476" s="10">
        <v>57320</v>
      </c>
      <c r="R476" s="10">
        <v>1146.4000000000001</v>
      </c>
      <c r="S476" s="10">
        <v>58466.400000000001</v>
      </c>
      <c r="T476" t="s">
        <v>59</v>
      </c>
      <c r="U476" t="s">
        <v>58</v>
      </c>
      <c r="V476">
        <v>72</v>
      </c>
      <c r="W476">
        <v>72</v>
      </c>
      <c r="X476">
        <v>72</v>
      </c>
      <c r="Y476" t="s">
        <v>254</v>
      </c>
      <c r="Z476" t="s">
        <v>59</v>
      </c>
      <c r="AA476">
        <v>100</v>
      </c>
      <c r="AB476">
        <v>0</v>
      </c>
      <c r="AC476">
        <v>45856</v>
      </c>
      <c r="AD476">
        <v>0</v>
      </c>
      <c r="AE476">
        <v>5732</v>
      </c>
      <c r="AF476">
        <v>5732</v>
      </c>
      <c r="AG476" t="s">
        <v>1356</v>
      </c>
    </row>
    <row r="477" spans="1:33" ht="15" x14ac:dyDescent="0.2">
      <c r="A477" t="s">
        <v>60</v>
      </c>
      <c r="B477" t="s">
        <v>60</v>
      </c>
      <c r="C477" t="s">
        <v>327</v>
      </c>
      <c r="D477" t="s">
        <v>328</v>
      </c>
      <c r="E477" t="s">
        <v>329</v>
      </c>
      <c r="F477" t="s">
        <v>64</v>
      </c>
      <c r="G477" t="s">
        <v>1358</v>
      </c>
      <c r="H477" t="s">
        <v>60</v>
      </c>
      <c r="J477" t="s">
        <v>1359</v>
      </c>
      <c r="K477">
        <v>0</v>
      </c>
      <c r="L477">
        <v>0.5</v>
      </c>
      <c r="M477">
        <v>0.5</v>
      </c>
      <c r="N477">
        <v>0</v>
      </c>
      <c r="O477" t="s">
        <v>107</v>
      </c>
      <c r="P477" s="10">
        <v>225000</v>
      </c>
      <c r="Q477" s="10">
        <v>225000</v>
      </c>
      <c r="R477" s="10">
        <v>6750</v>
      </c>
      <c r="S477" s="10">
        <v>231750</v>
      </c>
      <c r="T477" t="s">
        <v>59</v>
      </c>
      <c r="U477" t="s">
        <v>58</v>
      </c>
      <c r="V477">
        <v>72</v>
      </c>
      <c r="W477">
        <v>72</v>
      </c>
      <c r="X477">
        <v>72</v>
      </c>
      <c r="Y477" t="s">
        <v>254</v>
      </c>
      <c r="Z477" t="s">
        <v>59</v>
      </c>
      <c r="AA477">
        <v>100</v>
      </c>
      <c r="AB477">
        <v>0</v>
      </c>
      <c r="AC477">
        <v>0</v>
      </c>
      <c r="AD477">
        <v>112500</v>
      </c>
      <c r="AE477">
        <v>112500</v>
      </c>
      <c r="AF477">
        <v>0</v>
      </c>
      <c r="AG477" t="s">
        <v>1358</v>
      </c>
    </row>
    <row r="478" spans="1:33" ht="15" x14ac:dyDescent="0.2">
      <c r="A478" t="s">
        <v>148</v>
      </c>
      <c r="B478" t="s">
        <v>148</v>
      </c>
      <c r="C478" t="s">
        <v>213</v>
      </c>
      <c r="D478" t="s">
        <v>882</v>
      </c>
      <c r="E478" t="s">
        <v>214</v>
      </c>
      <c r="F478" t="s">
        <v>64</v>
      </c>
      <c r="G478" t="s">
        <v>1360</v>
      </c>
      <c r="H478" t="s">
        <v>148</v>
      </c>
      <c r="J478" t="s">
        <v>1361</v>
      </c>
      <c r="K478">
        <v>0.8</v>
      </c>
      <c r="L478">
        <v>0</v>
      </c>
      <c r="M478">
        <v>0.2</v>
      </c>
      <c r="N478">
        <v>0</v>
      </c>
      <c r="O478" t="s">
        <v>67</v>
      </c>
      <c r="P478" s="10">
        <v>183483</v>
      </c>
      <c r="Q478" s="10">
        <v>183483</v>
      </c>
      <c r="R478" s="10">
        <v>3669.66</v>
      </c>
      <c r="S478" s="10">
        <v>187152.66</v>
      </c>
      <c r="T478" t="s">
        <v>59</v>
      </c>
      <c r="U478" t="s">
        <v>58</v>
      </c>
      <c r="V478">
        <v>76</v>
      </c>
      <c r="W478">
        <v>68</v>
      </c>
      <c r="X478">
        <v>72</v>
      </c>
      <c r="Y478" t="s">
        <v>254</v>
      </c>
      <c r="Z478" t="s">
        <v>59</v>
      </c>
      <c r="AA478">
        <v>100</v>
      </c>
      <c r="AB478">
        <v>0</v>
      </c>
      <c r="AC478">
        <v>146786.4</v>
      </c>
      <c r="AD478">
        <v>0</v>
      </c>
      <c r="AE478">
        <v>36696.6</v>
      </c>
      <c r="AF478">
        <v>0</v>
      </c>
      <c r="AG478" t="s">
        <v>1360</v>
      </c>
    </row>
    <row r="479" spans="1:33" ht="15" x14ac:dyDescent="0.2">
      <c r="A479" t="s">
        <v>148</v>
      </c>
      <c r="B479" t="s">
        <v>148</v>
      </c>
      <c r="C479" t="s">
        <v>1362</v>
      </c>
      <c r="D479" t="s">
        <v>1363</v>
      </c>
      <c r="E479" t="s">
        <v>1364</v>
      </c>
      <c r="F479" t="s">
        <v>64</v>
      </c>
      <c r="G479" t="s">
        <v>1365</v>
      </c>
      <c r="H479" t="s">
        <v>148</v>
      </c>
      <c r="J479" t="s">
        <v>1366</v>
      </c>
      <c r="K479">
        <v>0</v>
      </c>
      <c r="L479">
        <v>0.15</v>
      </c>
      <c r="M479">
        <v>0.7</v>
      </c>
      <c r="N479">
        <v>0.15</v>
      </c>
      <c r="O479" t="s">
        <v>120</v>
      </c>
      <c r="P479" s="10">
        <v>507760</v>
      </c>
      <c r="Q479" s="10">
        <v>507760</v>
      </c>
      <c r="R479" s="10">
        <v>10155</v>
      </c>
      <c r="S479" s="10">
        <v>517915</v>
      </c>
      <c r="T479" t="s">
        <v>59</v>
      </c>
      <c r="U479" t="s">
        <v>58</v>
      </c>
      <c r="V479">
        <v>76</v>
      </c>
      <c r="W479">
        <v>68</v>
      </c>
      <c r="X479">
        <v>72</v>
      </c>
      <c r="Y479" t="s">
        <v>254</v>
      </c>
      <c r="Z479" t="s">
        <v>59</v>
      </c>
      <c r="AA479">
        <v>100</v>
      </c>
      <c r="AB479">
        <v>0</v>
      </c>
      <c r="AC479">
        <v>0</v>
      </c>
      <c r="AD479">
        <v>76164</v>
      </c>
      <c r="AE479">
        <v>355432</v>
      </c>
      <c r="AF479">
        <v>76164</v>
      </c>
      <c r="AG479" t="s">
        <v>1365</v>
      </c>
    </row>
    <row r="480" spans="1:33" ht="15" x14ac:dyDescent="0.2">
      <c r="A480" t="s">
        <v>148</v>
      </c>
      <c r="B480" t="s">
        <v>148</v>
      </c>
      <c r="C480" t="s">
        <v>213</v>
      </c>
      <c r="D480" t="s">
        <v>882</v>
      </c>
      <c r="E480" t="s">
        <v>214</v>
      </c>
      <c r="F480" t="s">
        <v>64</v>
      </c>
      <c r="G480" t="s">
        <v>1367</v>
      </c>
      <c r="H480" t="s">
        <v>148</v>
      </c>
      <c r="J480" t="s">
        <v>1368</v>
      </c>
      <c r="K480">
        <v>1</v>
      </c>
      <c r="L480">
        <v>0</v>
      </c>
      <c r="M480">
        <v>0</v>
      </c>
      <c r="N480">
        <v>0</v>
      </c>
      <c r="O480" t="s">
        <v>67</v>
      </c>
      <c r="P480" s="10">
        <v>148500</v>
      </c>
      <c r="Q480" s="10">
        <v>148500</v>
      </c>
      <c r="R480" s="10">
        <v>2970</v>
      </c>
      <c r="S480" s="10">
        <v>151470</v>
      </c>
      <c r="T480" t="s">
        <v>59</v>
      </c>
      <c r="U480" t="s">
        <v>58</v>
      </c>
      <c r="V480">
        <v>80</v>
      </c>
      <c r="W480">
        <v>64</v>
      </c>
      <c r="X480">
        <v>72</v>
      </c>
      <c r="Y480" t="s">
        <v>254</v>
      </c>
      <c r="Z480" t="s">
        <v>59</v>
      </c>
      <c r="AA480">
        <v>100</v>
      </c>
      <c r="AB480">
        <v>0</v>
      </c>
      <c r="AC480">
        <v>148500</v>
      </c>
      <c r="AD480">
        <v>0</v>
      </c>
      <c r="AE480">
        <v>0</v>
      </c>
      <c r="AF480">
        <v>0</v>
      </c>
      <c r="AG480" t="s">
        <v>1367</v>
      </c>
    </row>
    <row r="481" spans="1:33" ht="15" x14ac:dyDescent="0.2">
      <c r="A481" t="s">
        <v>74</v>
      </c>
      <c r="B481" t="s">
        <v>93</v>
      </c>
      <c r="C481" t="s">
        <v>248</v>
      </c>
      <c r="D481" t="s">
        <v>405</v>
      </c>
      <c r="E481" t="s">
        <v>249</v>
      </c>
      <c r="F481" t="s">
        <v>64</v>
      </c>
      <c r="G481" t="s">
        <v>1369</v>
      </c>
      <c r="H481" t="s">
        <v>74</v>
      </c>
      <c r="J481" t="s">
        <v>1370</v>
      </c>
      <c r="K481">
        <v>1</v>
      </c>
      <c r="L481">
        <v>0</v>
      </c>
      <c r="M481">
        <v>0</v>
      </c>
      <c r="N481">
        <v>0</v>
      </c>
      <c r="O481" t="s">
        <v>67</v>
      </c>
      <c r="P481" s="10">
        <v>18000</v>
      </c>
      <c r="Q481" s="10" t="e">
        <f>#N/A</f>
        <v>#N/A</v>
      </c>
      <c r="R481" s="10" t="e">
        <f>#N/A</f>
        <v>#N/A</v>
      </c>
      <c r="S481" s="10" t="e">
        <f>#N/A</f>
        <v>#N/A</v>
      </c>
      <c r="T481" t="s">
        <v>57</v>
      </c>
      <c r="U481" t="s">
        <v>58</v>
      </c>
      <c r="V481">
        <v>68</v>
      </c>
      <c r="W481">
        <v>75</v>
      </c>
      <c r="X481">
        <v>71.5</v>
      </c>
      <c r="Y481" t="s">
        <v>512</v>
      </c>
      <c r="Z481" t="s">
        <v>57</v>
      </c>
      <c r="AA481">
        <v>0</v>
      </c>
      <c r="AB481">
        <v>100</v>
      </c>
      <c r="AC481">
        <v>18000</v>
      </c>
      <c r="AD481">
        <v>0</v>
      </c>
      <c r="AE481">
        <v>0</v>
      </c>
      <c r="AF481">
        <v>0</v>
      </c>
      <c r="AG481" t="e">
        <f>#N/A</f>
        <v>#N/A</v>
      </c>
    </row>
    <row r="482" spans="1:33" ht="15" x14ac:dyDescent="0.2">
      <c r="A482" t="s">
        <v>74</v>
      </c>
      <c r="B482" t="s">
        <v>85</v>
      </c>
      <c r="C482" t="s">
        <v>86</v>
      </c>
      <c r="D482" t="s">
        <v>85</v>
      </c>
      <c r="E482" t="s">
        <v>87</v>
      </c>
      <c r="F482" t="s">
        <v>52</v>
      </c>
      <c r="G482" t="s">
        <v>1371</v>
      </c>
      <c r="H482" t="s">
        <v>74</v>
      </c>
      <c r="J482" t="s">
        <v>1372</v>
      </c>
      <c r="K482">
        <v>0</v>
      </c>
      <c r="L482">
        <v>1</v>
      </c>
      <c r="M482">
        <v>0</v>
      </c>
      <c r="N482">
        <v>0</v>
      </c>
      <c r="O482" t="s">
        <v>56</v>
      </c>
      <c r="P482" s="10">
        <v>500000</v>
      </c>
      <c r="Q482" s="10" t="e">
        <f>#N/A</f>
        <v>#N/A</v>
      </c>
      <c r="R482" s="10" t="e">
        <f>#N/A</f>
        <v>#N/A</v>
      </c>
      <c r="S482" s="10" t="e">
        <f>#N/A</f>
        <v>#N/A</v>
      </c>
      <c r="T482" t="s">
        <v>59</v>
      </c>
      <c r="U482" t="s">
        <v>58</v>
      </c>
      <c r="V482">
        <v>75</v>
      </c>
      <c r="W482">
        <v>68</v>
      </c>
      <c r="X482">
        <v>71.5</v>
      </c>
      <c r="Y482" t="s">
        <v>254</v>
      </c>
      <c r="Z482" t="s">
        <v>59</v>
      </c>
      <c r="AA482">
        <v>100</v>
      </c>
      <c r="AB482">
        <v>0</v>
      </c>
      <c r="AC482">
        <v>0</v>
      </c>
      <c r="AD482">
        <v>500000</v>
      </c>
      <c r="AE482">
        <v>0</v>
      </c>
      <c r="AF482">
        <v>0</v>
      </c>
      <c r="AG482" t="e">
        <f>#N/A</f>
        <v>#N/A</v>
      </c>
    </row>
    <row r="483" spans="1:33" ht="15" x14ac:dyDescent="0.2">
      <c r="A483" t="s">
        <v>60</v>
      </c>
      <c r="B483" t="s">
        <v>60</v>
      </c>
      <c r="C483" t="s">
        <v>228</v>
      </c>
      <c r="D483" t="s">
        <v>1012</v>
      </c>
      <c r="E483" t="s">
        <v>229</v>
      </c>
      <c r="F483" t="s">
        <v>52</v>
      </c>
      <c r="G483" t="s">
        <v>1373</v>
      </c>
      <c r="H483" t="s">
        <v>60</v>
      </c>
      <c r="J483" t="s">
        <v>1374</v>
      </c>
      <c r="K483">
        <v>0</v>
      </c>
      <c r="L483">
        <v>1</v>
      </c>
      <c r="M483">
        <v>0</v>
      </c>
      <c r="N483">
        <v>0</v>
      </c>
      <c r="O483" t="s">
        <v>56</v>
      </c>
      <c r="P483" s="10">
        <v>23360</v>
      </c>
      <c r="Q483" s="10" t="e">
        <f>#N/A</f>
        <v>#N/A</v>
      </c>
      <c r="R483" s="10" t="e">
        <f>#N/A</f>
        <v>#N/A</v>
      </c>
      <c r="S483" s="10" t="e">
        <f>#N/A</f>
        <v>#N/A</v>
      </c>
      <c r="T483" t="s">
        <v>57</v>
      </c>
      <c r="U483" t="s">
        <v>58</v>
      </c>
      <c r="V483">
        <v>75</v>
      </c>
      <c r="W483">
        <v>68</v>
      </c>
      <c r="X483">
        <v>71.5</v>
      </c>
      <c r="Y483" t="s">
        <v>512</v>
      </c>
      <c r="Z483" t="s">
        <v>57</v>
      </c>
      <c r="AA483">
        <v>0</v>
      </c>
      <c r="AB483">
        <v>100</v>
      </c>
      <c r="AC483">
        <v>0</v>
      </c>
      <c r="AD483">
        <v>23360</v>
      </c>
      <c r="AE483">
        <v>0</v>
      </c>
      <c r="AF483">
        <v>0</v>
      </c>
      <c r="AG483" t="e">
        <f>#N/A</f>
        <v>#N/A</v>
      </c>
    </row>
    <row r="484" spans="1:33" ht="15" x14ac:dyDescent="0.2">
      <c r="A484" t="s">
        <v>60</v>
      </c>
      <c r="B484" t="s">
        <v>60</v>
      </c>
      <c r="C484" t="s">
        <v>327</v>
      </c>
      <c r="D484" t="s">
        <v>328</v>
      </c>
      <c r="E484" t="s">
        <v>329</v>
      </c>
      <c r="F484" t="s">
        <v>52</v>
      </c>
      <c r="G484" t="s">
        <v>1375</v>
      </c>
      <c r="H484" t="s">
        <v>60</v>
      </c>
      <c r="J484" t="s">
        <v>1376</v>
      </c>
      <c r="K484">
        <v>0</v>
      </c>
      <c r="L484">
        <v>1</v>
      </c>
      <c r="M484">
        <v>0</v>
      </c>
      <c r="N484">
        <v>0</v>
      </c>
      <c r="O484" t="s">
        <v>56</v>
      </c>
      <c r="P484" s="10">
        <v>121847</v>
      </c>
      <c r="Q484" s="10" t="e">
        <f>#N/A</f>
        <v>#N/A</v>
      </c>
      <c r="R484" s="10" t="e">
        <f>#N/A</f>
        <v>#N/A</v>
      </c>
      <c r="S484" s="10" t="e">
        <f>#N/A</f>
        <v>#N/A</v>
      </c>
      <c r="T484" t="s">
        <v>59</v>
      </c>
      <c r="U484" t="s">
        <v>58</v>
      </c>
      <c r="V484">
        <v>75</v>
      </c>
      <c r="W484">
        <v>68</v>
      </c>
      <c r="X484">
        <v>71.5</v>
      </c>
      <c r="Y484" t="s">
        <v>254</v>
      </c>
      <c r="Z484" t="s">
        <v>59</v>
      </c>
      <c r="AA484">
        <v>100</v>
      </c>
      <c r="AB484">
        <v>0</v>
      </c>
      <c r="AC484">
        <v>0</v>
      </c>
      <c r="AD484">
        <v>121847</v>
      </c>
      <c r="AE484">
        <v>0</v>
      </c>
      <c r="AF484">
        <v>0</v>
      </c>
      <c r="AG484" t="e">
        <f>#N/A</f>
        <v>#N/A</v>
      </c>
    </row>
    <row r="485" spans="1:33" ht="15" x14ac:dyDescent="0.2">
      <c r="A485" t="s">
        <v>148</v>
      </c>
      <c r="B485" t="s">
        <v>148</v>
      </c>
      <c r="C485" t="s">
        <v>337</v>
      </c>
      <c r="D485" t="s">
        <v>338</v>
      </c>
      <c r="E485" t="s">
        <v>339</v>
      </c>
      <c r="F485" t="s">
        <v>52</v>
      </c>
      <c r="G485" t="s">
        <v>1377</v>
      </c>
      <c r="H485" t="s">
        <v>148</v>
      </c>
      <c r="J485" t="s">
        <v>1378</v>
      </c>
      <c r="K485">
        <v>0</v>
      </c>
      <c r="L485">
        <v>1</v>
      </c>
      <c r="M485">
        <v>0</v>
      </c>
      <c r="N485">
        <v>0</v>
      </c>
      <c r="O485" t="s">
        <v>56</v>
      </c>
      <c r="P485" s="10">
        <v>166923</v>
      </c>
      <c r="Q485" s="10">
        <v>166923</v>
      </c>
      <c r="R485" s="10">
        <v>3338.46</v>
      </c>
      <c r="S485" s="10">
        <v>170261.46</v>
      </c>
      <c r="T485" t="s">
        <v>59</v>
      </c>
      <c r="U485" t="s">
        <v>58</v>
      </c>
      <c r="V485">
        <v>75</v>
      </c>
      <c r="W485">
        <v>68</v>
      </c>
      <c r="X485">
        <v>71.5</v>
      </c>
      <c r="Y485" t="s">
        <v>254</v>
      </c>
      <c r="Z485" t="s">
        <v>59</v>
      </c>
      <c r="AA485">
        <v>100</v>
      </c>
      <c r="AB485">
        <v>0</v>
      </c>
      <c r="AC485">
        <v>0</v>
      </c>
      <c r="AD485">
        <v>166923</v>
      </c>
      <c r="AE485">
        <v>0</v>
      </c>
      <c r="AF485">
        <v>0</v>
      </c>
      <c r="AG485" t="s">
        <v>1377</v>
      </c>
    </row>
    <row r="486" spans="1:33" ht="15" x14ac:dyDescent="0.2">
      <c r="A486" t="s">
        <v>148</v>
      </c>
      <c r="B486" t="s">
        <v>148</v>
      </c>
      <c r="C486" t="s">
        <v>535</v>
      </c>
      <c r="D486" t="s">
        <v>536</v>
      </c>
      <c r="E486" t="s">
        <v>537</v>
      </c>
      <c r="F486" t="s">
        <v>52</v>
      </c>
      <c r="G486" t="s">
        <v>1379</v>
      </c>
      <c r="H486" t="s">
        <v>148</v>
      </c>
      <c r="J486" t="s">
        <v>1380</v>
      </c>
      <c r="K486">
        <v>0.02</v>
      </c>
      <c r="L486">
        <v>0.65</v>
      </c>
      <c r="M486">
        <v>0.05</v>
      </c>
      <c r="N486">
        <v>0.28000000000000003</v>
      </c>
      <c r="O486" t="s">
        <v>56</v>
      </c>
      <c r="P486" s="10">
        <v>197122</v>
      </c>
      <c r="Q486" s="10">
        <v>197122</v>
      </c>
      <c r="R486" s="10">
        <v>2612.2600000000002</v>
      </c>
      <c r="S486" s="10">
        <v>199734.26</v>
      </c>
      <c r="T486" t="s">
        <v>59</v>
      </c>
      <c r="U486" t="s">
        <v>58</v>
      </c>
      <c r="V486">
        <v>75</v>
      </c>
      <c r="W486">
        <v>68</v>
      </c>
      <c r="X486">
        <v>71.5</v>
      </c>
      <c r="Y486" t="s">
        <v>254</v>
      </c>
      <c r="Z486" t="s">
        <v>59</v>
      </c>
      <c r="AA486">
        <v>100</v>
      </c>
      <c r="AB486">
        <v>0</v>
      </c>
      <c r="AC486">
        <v>3942.44</v>
      </c>
      <c r="AD486">
        <v>128129.3</v>
      </c>
      <c r="AE486">
        <v>9856.1</v>
      </c>
      <c r="AF486">
        <v>55194.16</v>
      </c>
      <c r="AG486" t="s">
        <v>1379</v>
      </c>
    </row>
    <row r="487" spans="1:33" ht="15" x14ac:dyDescent="0.2">
      <c r="A487" t="s">
        <v>74</v>
      </c>
      <c r="B487" t="s">
        <v>75</v>
      </c>
      <c r="C487" t="s">
        <v>80</v>
      </c>
      <c r="D487" t="s">
        <v>371</v>
      </c>
      <c r="E487" t="s">
        <v>81</v>
      </c>
      <c r="F487" t="s">
        <v>52</v>
      </c>
      <c r="G487" t="s">
        <v>1381</v>
      </c>
      <c r="H487" t="s">
        <v>74</v>
      </c>
      <c r="J487" t="s">
        <v>1382</v>
      </c>
      <c r="K487">
        <v>0</v>
      </c>
      <c r="L487">
        <v>1</v>
      </c>
      <c r="M487">
        <v>0</v>
      </c>
      <c r="N487">
        <v>0</v>
      </c>
      <c r="O487" t="s">
        <v>56</v>
      </c>
      <c r="P487" s="10">
        <v>526382.97</v>
      </c>
      <c r="Q487" s="10" t="e">
        <f>#N/A</f>
        <v>#N/A</v>
      </c>
      <c r="R487" s="10" t="e">
        <f>#N/A</f>
        <v>#N/A</v>
      </c>
      <c r="S487" s="10" t="e">
        <f>#N/A</f>
        <v>#N/A</v>
      </c>
      <c r="T487" t="s">
        <v>57</v>
      </c>
      <c r="U487" t="s">
        <v>58</v>
      </c>
      <c r="V487">
        <v>70</v>
      </c>
      <c r="W487">
        <v>72</v>
      </c>
      <c r="X487">
        <v>71</v>
      </c>
      <c r="Y487" t="s">
        <v>512</v>
      </c>
      <c r="Z487" t="s">
        <v>57</v>
      </c>
      <c r="AA487">
        <v>0</v>
      </c>
      <c r="AB487">
        <v>100</v>
      </c>
      <c r="AC487">
        <v>0</v>
      </c>
      <c r="AD487">
        <v>526382.97</v>
      </c>
      <c r="AE487">
        <v>0</v>
      </c>
      <c r="AF487">
        <v>0</v>
      </c>
      <c r="AG487" t="e">
        <f>#N/A</f>
        <v>#N/A</v>
      </c>
    </row>
    <row r="488" spans="1:33" ht="15" x14ac:dyDescent="0.2">
      <c r="A488" t="s">
        <v>74</v>
      </c>
      <c r="B488" t="s">
        <v>219</v>
      </c>
      <c r="C488" t="s">
        <v>768</v>
      </c>
      <c r="D488" t="s">
        <v>769</v>
      </c>
      <c r="E488" t="s">
        <v>770</v>
      </c>
      <c r="F488" t="s">
        <v>64</v>
      </c>
      <c r="G488" t="s">
        <v>1383</v>
      </c>
      <c r="H488" t="s">
        <v>74</v>
      </c>
      <c r="J488" t="s">
        <v>1384</v>
      </c>
      <c r="K488">
        <v>1</v>
      </c>
      <c r="L488">
        <v>0</v>
      </c>
      <c r="M488">
        <v>0</v>
      </c>
      <c r="N488">
        <v>0</v>
      </c>
      <c r="O488" t="s">
        <v>67</v>
      </c>
      <c r="P488" s="10">
        <v>336611</v>
      </c>
      <c r="Q488" s="10" t="e">
        <f>#N/A</f>
        <v>#N/A</v>
      </c>
      <c r="R488" s="10" t="e">
        <f>#N/A</f>
        <v>#N/A</v>
      </c>
      <c r="S488" s="10" t="e">
        <f>#N/A</f>
        <v>#N/A</v>
      </c>
      <c r="T488" t="s">
        <v>59</v>
      </c>
      <c r="U488" t="s">
        <v>58</v>
      </c>
      <c r="V488">
        <v>72</v>
      </c>
      <c r="W488">
        <v>70</v>
      </c>
      <c r="X488">
        <v>71</v>
      </c>
      <c r="Y488" t="s">
        <v>254</v>
      </c>
      <c r="Z488" t="s">
        <v>59</v>
      </c>
      <c r="AA488">
        <v>80</v>
      </c>
      <c r="AB488">
        <v>20</v>
      </c>
      <c r="AC488">
        <v>336611</v>
      </c>
      <c r="AD488">
        <v>0</v>
      </c>
      <c r="AE488">
        <v>0</v>
      </c>
      <c r="AF488">
        <v>0</v>
      </c>
      <c r="AG488" t="e">
        <f>#N/A</f>
        <v>#N/A</v>
      </c>
    </row>
    <row r="489" spans="1:33" ht="15" x14ac:dyDescent="0.2">
      <c r="A489" t="s">
        <v>60</v>
      </c>
      <c r="B489" t="s">
        <v>60</v>
      </c>
      <c r="C489" t="s">
        <v>1007</v>
      </c>
      <c r="D489" t="s">
        <v>1008</v>
      </c>
      <c r="E489" t="s">
        <v>1009</v>
      </c>
      <c r="F489" t="s">
        <v>64</v>
      </c>
      <c r="G489" t="s">
        <v>1385</v>
      </c>
      <c r="H489" t="s">
        <v>60</v>
      </c>
      <c r="J489" t="s">
        <v>1386</v>
      </c>
      <c r="K489">
        <v>1</v>
      </c>
      <c r="L489">
        <v>0</v>
      </c>
      <c r="M489">
        <v>0</v>
      </c>
      <c r="N489">
        <v>0</v>
      </c>
      <c r="O489" t="s">
        <v>67</v>
      </c>
      <c r="P489" s="10">
        <v>53100</v>
      </c>
      <c r="Q489" s="10" t="e">
        <f>#N/A</f>
        <v>#N/A</v>
      </c>
      <c r="R489" s="10" t="e">
        <f>#N/A</f>
        <v>#N/A</v>
      </c>
      <c r="S489" s="10" t="e">
        <f>#N/A</f>
        <v>#N/A</v>
      </c>
      <c r="T489" t="s">
        <v>57</v>
      </c>
      <c r="U489" t="s">
        <v>58</v>
      </c>
      <c r="V489">
        <v>72</v>
      </c>
      <c r="W489">
        <v>70</v>
      </c>
      <c r="X489">
        <v>71</v>
      </c>
      <c r="Y489" t="s">
        <v>512</v>
      </c>
      <c r="Z489" t="s">
        <v>57</v>
      </c>
      <c r="AA489">
        <v>0</v>
      </c>
      <c r="AB489">
        <v>100</v>
      </c>
      <c r="AC489">
        <v>53100</v>
      </c>
      <c r="AD489">
        <v>0</v>
      </c>
      <c r="AE489">
        <v>0</v>
      </c>
      <c r="AF489">
        <v>0</v>
      </c>
      <c r="AG489" t="e">
        <f>#N/A</f>
        <v>#N/A</v>
      </c>
    </row>
    <row r="490" spans="1:33" ht="15" x14ac:dyDescent="0.2">
      <c r="A490" t="s">
        <v>148</v>
      </c>
      <c r="B490" t="s">
        <v>148</v>
      </c>
      <c r="C490" t="s">
        <v>535</v>
      </c>
      <c r="D490" t="s">
        <v>536</v>
      </c>
      <c r="E490" t="s">
        <v>537</v>
      </c>
      <c r="F490" t="s">
        <v>64</v>
      </c>
      <c r="G490" t="s">
        <v>1387</v>
      </c>
      <c r="H490" t="s">
        <v>148</v>
      </c>
      <c r="J490" t="s">
        <v>1388</v>
      </c>
      <c r="K490">
        <v>1</v>
      </c>
      <c r="L490">
        <v>0</v>
      </c>
      <c r="M490">
        <v>0</v>
      </c>
      <c r="N490">
        <v>0</v>
      </c>
      <c r="O490" t="s">
        <v>67</v>
      </c>
      <c r="P490" s="10">
        <v>200000</v>
      </c>
      <c r="Q490" s="10">
        <v>200000</v>
      </c>
      <c r="R490" s="10">
        <v>2650.4</v>
      </c>
      <c r="S490" s="10">
        <v>202650.4</v>
      </c>
      <c r="T490" t="s">
        <v>59</v>
      </c>
      <c r="U490" t="s">
        <v>58</v>
      </c>
      <c r="V490">
        <v>72</v>
      </c>
      <c r="W490">
        <v>70</v>
      </c>
      <c r="X490">
        <v>71</v>
      </c>
      <c r="Y490" t="s">
        <v>254</v>
      </c>
      <c r="Z490" t="s">
        <v>59</v>
      </c>
      <c r="AA490">
        <v>100</v>
      </c>
      <c r="AB490">
        <v>0</v>
      </c>
      <c r="AC490">
        <v>200000</v>
      </c>
      <c r="AD490">
        <v>0</v>
      </c>
      <c r="AE490">
        <v>0</v>
      </c>
      <c r="AF490">
        <v>0</v>
      </c>
      <c r="AG490" t="s">
        <v>1387</v>
      </c>
    </row>
    <row r="491" spans="1:33" ht="15" x14ac:dyDescent="0.2">
      <c r="A491" t="s">
        <v>60</v>
      </c>
      <c r="B491" t="s">
        <v>60</v>
      </c>
      <c r="C491" t="s">
        <v>383</v>
      </c>
      <c r="D491" t="s">
        <v>384</v>
      </c>
      <c r="E491" t="s">
        <v>385</v>
      </c>
      <c r="F491" t="s">
        <v>64</v>
      </c>
      <c r="G491" t="s">
        <v>1389</v>
      </c>
      <c r="H491" t="s">
        <v>60</v>
      </c>
      <c r="J491" t="s">
        <v>1390</v>
      </c>
      <c r="K491">
        <v>0</v>
      </c>
      <c r="L491">
        <v>0.14299999999999999</v>
      </c>
      <c r="M491">
        <v>0.85699999999999998</v>
      </c>
      <c r="N491">
        <v>0</v>
      </c>
      <c r="O491" t="s">
        <v>120</v>
      </c>
      <c r="P491" s="10">
        <v>375000</v>
      </c>
      <c r="Q491" s="10" t="e">
        <f>#N/A</f>
        <v>#N/A</v>
      </c>
      <c r="R491" s="10" t="e">
        <f>#N/A</f>
        <v>#N/A</v>
      </c>
      <c r="S491" s="10" t="e">
        <f>#N/A</f>
        <v>#N/A</v>
      </c>
      <c r="T491" t="s">
        <v>57</v>
      </c>
      <c r="U491" t="s">
        <v>58</v>
      </c>
      <c r="V491">
        <v>65</v>
      </c>
      <c r="W491">
        <v>76</v>
      </c>
      <c r="X491">
        <v>70.5</v>
      </c>
      <c r="Y491" t="s">
        <v>512</v>
      </c>
      <c r="Z491" t="s">
        <v>57</v>
      </c>
      <c r="AA491">
        <v>0</v>
      </c>
      <c r="AB491">
        <v>100</v>
      </c>
      <c r="AC491">
        <v>0</v>
      </c>
      <c r="AD491">
        <v>53625</v>
      </c>
      <c r="AE491">
        <v>321375</v>
      </c>
      <c r="AF491">
        <v>0</v>
      </c>
      <c r="AG491" t="e">
        <f>#N/A</f>
        <v>#N/A</v>
      </c>
    </row>
    <row r="492" spans="1:33" ht="15" x14ac:dyDescent="0.2">
      <c r="A492" t="s">
        <v>148</v>
      </c>
      <c r="B492" t="s">
        <v>148</v>
      </c>
      <c r="C492" t="s">
        <v>286</v>
      </c>
      <c r="D492" t="s">
        <v>347</v>
      </c>
      <c r="E492" t="s">
        <v>287</v>
      </c>
      <c r="F492" t="s">
        <v>52</v>
      </c>
      <c r="G492" t="s">
        <v>1391</v>
      </c>
      <c r="H492" t="s">
        <v>148</v>
      </c>
      <c r="J492" t="s">
        <v>1392</v>
      </c>
      <c r="K492">
        <v>0.2</v>
      </c>
      <c r="L492">
        <v>0.8</v>
      </c>
      <c r="M492">
        <v>0</v>
      </c>
      <c r="N492">
        <v>0</v>
      </c>
      <c r="O492" t="s">
        <v>56</v>
      </c>
      <c r="P492" s="10">
        <v>106993</v>
      </c>
      <c r="Q492" s="10">
        <v>106993</v>
      </c>
      <c r="R492" s="10">
        <v>2139.86</v>
      </c>
      <c r="S492" s="10">
        <v>109132.86</v>
      </c>
      <c r="T492" t="s">
        <v>59</v>
      </c>
      <c r="U492" t="s">
        <v>58</v>
      </c>
      <c r="V492">
        <v>65</v>
      </c>
      <c r="W492">
        <v>76</v>
      </c>
      <c r="X492">
        <v>70.5</v>
      </c>
      <c r="Y492" t="s">
        <v>254</v>
      </c>
      <c r="Z492" t="s">
        <v>59</v>
      </c>
      <c r="AA492">
        <v>100</v>
      </c>
      <c r="AB492">
        <v>0</v>
      </c>
      <c r="AC492">
        <v>21398.6</v>
      </c>
      <c r="AD492">
        <v>85594.4</v>
      </c>
      <c r="AE492">
        <v>0</v>
      </c>
      <c r="AF492">
        <v>0</v>
      </c>
      <c r="AG492" t="s">
        <v>1391</v>
      </c>
    </row>
    <row r="493" spans="1:33" ht="15" x14ac:dyDescent="0.2">
      <c r="A493" t="s">
        <v>74</v>
      </c>
      <c r="B493" t="s">
        <v>139</v>
      </c>
      <c r="C493" t="s">
        <v>232</v>
      </c>
      <c r="D493" t="s">
        <v>921</v>
      </c>
      <c r="E493" t="s">
        <v>233</v>
      </c>
      <c r="F493" t="s">
        <v>64</v>
      </c>
      <c r="G493" t="s">
        <v>1393</v>
      </c>
      <c r="H493" t="s">
        <v>74</v>
      </c>
      <c r="J493" t="s">
        <v>1394</v>
      </c>
      <c r="K493">
        <v>0</v>
      </c>
      <c r="L493">
        <v>0</v>
      </c>
      <c r="M493">
        <v>1</v>
      </c>
      <c r="N493">
        <v>0</v>
      </c>
      <c r="O493" t="s">
        <v>120</v>
      </c>
      <c r="P493" s="10">
        <v>100000</v>
      </c>
      <c r="Q493" s="10" t="e">
        <f>#N/A</f>
        <v>#N/A</v>
      </c>
      <c r="R493" s="10" t="e">
        <f>#N/A</f>
        <v>#N/A</v>
      </c>
      <c r="S493" s="10" t="e">
        <f>#N/A</f>
        <v>#N/A</v>
      </c>
      <c r="T493" t="s">
        <v>59</v>
      </c>
      <c r="U493" t="s">
        <v>58</v>
      </c>
      <c r="V493">
        <v>72</v>
      </c>
      <c r="W493">
        <v>68</v>
      </c>
      <c r="X493">
        <v>70</v>
      </c>
      <c r="Y493" t="s">
        <v>254</v>
      </c>
      <c r="Z493" t="s">
        <v>59</v>
      </c>
      <c r="AA493">
        <v>100</v>
      </c>
      <c r="AB493">
        <v>0</v>
      </c>
      <c r="AC493">
        <v>0</v>
      </c>
      <c r="AD493">
        <v>0</v>
      </c>
      <c r="AE493">
        <v>100000</v>
      </c>
      <c r="AF493">
        <v>0</v>
      </c>
      <c r="AG493" t="e">
        <f>#N/A</f>
        <v>#N/A</v>
      </c>
    </row>
    <row r="494" spans="1:33" ht="15" x14ac:dyDescent="0.2">
      <c r="A494" t="s">
        <v>74</v>
      </c>
      <c r="B494" t="s">
        <v>75</v>
      </c>
      <c r="C494" t="s">
        <v>350</v>
      </c>
      <c r="D494" t="s">
        <v>351</v>
      </c>
      <c r="E494" t="s">
        <v>352</v>
      </c>
      <c r="F494" t="s">
        <v>64</v>
      </c>
      <c r="G494" t="s">
        <v>1395</v>
      </c>
      <c r="H494" t="s">
        <v>74</v>
      </c>
      <c r="J494" t="s">
        <v>1396</v>
      </c>
      <c r="K494">
        <v>0</v>
      </c>
      <c r="L494">
        <v>0.5</v>
      </c>
      <c r="M494">
        <v>0.5</v>
      </c>
      <c r="N494">
        <v>0</v>
      </c>
      <c r="O494" t="s">
        <v>107</v>
      </c>
      <c r="P494" s="10">
        <v>265000</v>
      </c>
      <c r="Q494" s="10" t="e">
        <f>#N/A</f>
        <v>#N/A</v>
      </c>
      <c r="R494" s="10" t="e">
        <f>#N/A</f>
        <v>#N/A</v>
      </c>
      <c r="S494" s="10" t="e">
        <f>#N/A</f>
        <v>#N/A</v>
      </c>
      <c r="T494" t="s">
        <v>57</v>
      </c>
      <c r="U494" t="s">
        <v>58</v>
      </c>
      <c r="V494">
        <v>68</v>
      </c>
      <c r="W494">
        <v>72</v>
      </c>
      <c r="X494">
        <v>70</v>
      </c>
      <c r="Y494" t="s">
        <v>512</v>
      </c>
      <c r="Z494" t="s">
        <v>57</v>
      </c>
      <c r="AA494">
        <v>0</v>
      </c>
      <c r="AB494">
        <v>100</v>
      </c>
      <c r="AC494">
        <v>0</v>
      </c>
      <c r="AD494">
        <v>132500</v>
      </c>
      <c r="AE494">
        <v>132500</v>
      </c>
      <c r="AF494">
        <v>0</v>
      </c>
      <c r="AG494" t="e">
        <f>#N/A</f>
        <v>#N/A</v>
      </c>
    </row>
    <row r="495" spans="1:33" ht="15" x14ac:dyDescent="0.2">
      <c r="A495" t="s">
        <v>74</v>
      </c>
      <c r="B495" t="s">
        <v>108</v>
      </c>
      <c r="C495" t="s">
        <v>188</v>
      </c>
      <c r="D495" t="s">
        <v>705</v>
      </c>
      <c r="E495" t="s">
        <v>189</v>
      </c>
      <c r="F495" t="s">
        <v>64</v>
      </c>
      <c r="G495" t="s">
        <v>1397</v>
      </c>
      <c r="H495" t="s">
        <v>74</v>
      </c>
      <c r="J495" t="s">
        <v>1398</v>
      </c>
      <c r="K495">
        <v>0</v>
      </c>
      <c r="L495">
        <v>0.4</v>
      </c>
      <c r="M495">
        <v>0.42</v>
      </c>
      <c r="N495">
        <v>0.18</v>
      </c>
      <c r="O495" t="s">
        <v>120</v>
      </c>
      <c r="P495" s="10">
        <v>540055</v>
      </c>
      <c r="Q495" s="10" t="e">
        <f>#N/A</f>
        <v>#N/A</v>
      </c>
      <c r="R495" s="10" t="e">
        <f>#N/A</f>
        <v>#N/A</v>
      </c>
      <c r="S495" s="10" t="e">
        <f>#N/A</f>
        <v>#N/A</v>
      </c>
      <c r="T495" t="s">
        <v>59</v>
      </c>
      <c r="U495" t="s">
        <v>58</v>
      </c>
      <c r="V495">
        <v>72</v>
      </c>
      <c r="W495">
        <v>68</v>
      </c>
      <c r="X495">
        <v>70</v>
      </c>
      <c r="Y495" t="s">
        <v>254</v>
      </c>
      <c r="Z495" t="s">
        <v>59</v>
      </c>
      <c r="AA495">
        <v>100</v>
      </c>
      <c r="AB495">
        <v>0</v>
      </c>
      <c r="AC495">
        <v>0</v>
      </c>
      <c r="AD495">
        <v>216022</v>
      </c>
      <c r="AE495">
        <v>226823.1</v>
      </c>
      <c r="AF495">
        <v>97209.9</v>
      </c>
      <c r="AG495" t="e">
        <f>#N/A</f>
        <v>#N/A</v>
      </c>
    </row>
    <row r="496" spans="1:33" ht="15" x14ac:dyDescent="0.2">
      <c r="A496" t="s">
        <v>74</v>
      </c>
      <c r="B496" t="s">
        <v>219</v>
      </c>
      <c r="C496" t="s">
        <v>355</v>
      </c>
      <c r="D496" t="s">
        <v>356</v>
      </c>
      <c r="E496" t="s">
        <v>357</v>
      </c>
      <c r="F496" t="s">
        <v>64</v>
      </c>
      <c r="G496" t="s">
        <v>1399</v>
      </c>
      <c r="H496" t="s">
        <v>74</v>
      </c>
      <c r="J496" t="s">
        <v>1400</v>
      </c>
      <c r="K496">
        <v>1</v>
      </c>
      <c r="L496">
        <v>0</v>
      </c>
      <c r="M496">
        <v>0</v>
      </c>
      <c r="N496">
        <v>0</v>
      </c>
      <c r="O496" t="s">
        <v>67</v>
      </c>
      <c r="P496" s="10">
        <v>130000</v>
      </c>
      <c r="Q496" s="10" t="e">
        <f>#N/A</f>
        <v>#N/A</v>
      </c>
      <c r="R496" s="10" t="e">
        <f>#N/A</f>
        <v>#N/A</v>
      </c>
      <c r="S496" s="10" t="e">
        <f>#N/A</f>
        <v>#N/A</v>
      </c>
      <c r="T496" t="s">
        <v>57</v>
      </c>
      <c r="U496" t="s">
        <v>58</v>
      </c>
      <c r="V496">
        <v>72</v>
      </c>
      <c r="W496">
        <v>68</v>
      </c>
      <c r="X496">
        <v>70</v>
      </c>
      <c r="Y496" t="s">
        <v>512</v>
      </c>
      <c r="Z496" t="s">
        <v>57</v>
      </c>
      <c r="AA496">
        <v>0</v>
      </c>
      <c r="AB496">
        <v>100</v>
      </c>
      <c r="AC496">
        <v>130000</v>
      </c>
      <c r="AD496">
        <v>0</v>
      </c>
      <c r="AE496">
        <v>0</v>
      </c>
      <c r="AF496">
        <v>0</v>
      </c>
      <c r="AG496" t="e">
        <f>#N/A</f>
        <v>#N/A</v>
      </c>
    </row>
    <row r="497" spans="1:33" ht="15" x14ac:dyDescent="0.2">
      <c r="A497" t="s">
        <v>74</v>
      </c>
      <c r="B497" t="s">
        <v>102</v>
      </c>
      <c r="C497" t="s">
        <v>103</v>
      </c>
      <c r="D497" t="s">
        <v>429</v>
      </c>
      <c r="E497" t="s">
        <v>104</v>
      </c>
      <c r="F497" t="s">
        <v>64</v>
      </c>
      <c r="G497" t="s">
        <v>1401</v>
      </c>
      <c r="H497" t="s">
        <v>74</v>
      </c>
      <c r="J497" t="s">
        <v>1402</v>
      </c>
      <c r="K497">
        <v>0.4</v>
      </c>
      <c r="L497">
        <v>0.15</v>
      </c>
      <c r="M497">
        <v>0.15</v>
      </c>
      <c r="N497">
        <v>0.3</v>
      </c>
      <c r="O497" t="s">
        <v>67</v>
      </c>
      <c r="P497" s="10">
        <v>1365201</v>
      </c>
      <c r="Q497" s="10" t="e">
        <f>#N/A</f>
        <v>#N/A</v>
      </c>
      <c r="R497" s="10" t="e">
        <f>#N/A</f>
        <v>#N/A</v>
      </c>
      <c r="S497" s="10" t="e">
        <f>#N/A</f>
        <v>#N/A</v>
      </c>
      <c r="T497" t="s">
        <v>57</v>
      </c>
      <c r="U497" t="s">
        <v>58</v>
      </c>
      <c r="V497">
        <v>84</v>
      </c>
      <c r="W497">
        <v>56</v>
      </c>
      <c r="X497">
        <v>70</v>
      </c>
      <c r="Y497" t="s">
        <v>512</v>
      </c>
      <c r="Z497" t="s">
        <v>57</v>
      </c>
      <c r="AA497">
        <v>0</v>
      </c>
      <c r="AB497">
        <v>100</v>
      </c>
      <c r="AC497">
        <v>546080.4</v>
      </c>
      <c r="AD497">
        <v>204780.15</v>
      </c>
      <c r="AE497">
        <v>204780.15</v>
      </c>
      <c r="AF497">
        <v>409560.3</v>
      </c>
      <c r="AG497" t="e">
        <f>#N/A</f>
        <v>#N/A</v>
      </c>
    </row>
    <row r="498" spans="1:33" ht="15" x14ac:dyDescent="0.2">
      <c r="A498" t="s">
        <v>74</v>
      </c>
      <c r="B498" t="s">
        <v>102</v>
      </c>
      <c r="C498" t="s">
        <v>714</v>
      </c>
      <c r="D498" t="s">
        <v>715</v>
      </c>
      <c r="E498" t="s">
        <v>716</v>
      </c>
      <c r="F498" t="s">
        <v>64</v>
      </c>
      <c r="G498" t="s">
        <v>1403</v>
      </c>
      <c r="H498" t="s">
        <v>74</v>
      </c>
      <c r="J498" t="s">
        <v>1404</v>
      </c>
      <c r="K498">
        <v>0.21</v>
      </c>
      <c r="L498">
        <v>0.12</v>
      </c>
      <c r="M498">
        <v>0.57999999999999996</v>
      </c>
      <c r="N498">
        <v>0.13</v>
      </c>
      <c r="O498" t="s">
        <v>120</v>
      </c>
      <c r="P498" s="10">
        <v>315931</v>
      </c>
      <c r="Q498" s="10" t="e">
        <f>#N/A</f>
        <v>#N/A</v>
      </c>
      <c r="R498" s="10" t="e">
        <f>#N/A</f>
        <v>#N/A</v>
      </c>
      <c r="S498" s="10" t="e">
        <f>#N/A</f>
        <v>#N/A</v>
      </c>
      <c r="T498" t="s">
        <v>57</v>
      </c>
      <c r="U498" t="s">
        <v>58</v>
      </c>
      <c r="V498">
        <v>72</v>
      </c>
      <c r="W498">
        <v>68</v>
      </c>
      <c r="X498">
        <v>70</v>
      </c>
      <c r="Y498" t="s">
        <v>512</v>
      </c>
      <c r="Z498" t="s">
        <v>57</v>
      </c>
      <c r="AA498">
        <v>0</v>
      </c>
      <c r="AB498">
        <v>100</v>
      </c>
      <c r="AC498">
        <v>66345.509999999995</v>
      </c>
      <c r="AD498">
        <v>37911.72</v>
      </c>
      <c r="AE498">
        <v>183239.98</v>
      </c>
      <c r="AF498">
        <v>41071.03</v>
      </c>
      <c r="AG498" t="e">
        <f>#N/A</f>
        <v>#N/A</v>
      </c>
    </row>
    <row r="499" spans="1:33" ht="15" x14ac:dyDescent="0.2">
      <c r="A499" t="s">
        <v>74</v>
      </c>
      <c r="B499" t="s">
        <v>157</v>
      </c>
      <c r="C499" t="s">
        <v>158</v>
      </c>
      <c r="D499" t="s">
        <v>447</v>
      </c>
      <c r="E499" t="s">
        <v>159</v>
      </c>
      <c r="F499" t="s">
        <v>64</v>
      </c>
      <c r="G499" t="s">
        <v>1405</v>
      </c>
      <c r="H499" t="s">
        <v>74</v>
      </c>
      <c r="J499" t="s">
        <v>1303</v>
      </c>
      <c r="K499">
        <v>0.1</v>
      </c>
      <c r="L499">
        <v>0</v>
      </c>
      <c r="M499">
        <v>0</v>
      </c>
      <c r="N499">
        <v>0.9</v>
      </c>
      <c r="O499" t="s">
        <v>114</v>
      </c>
      <c r="P499" s="10">
        <v>201277</v>
      </c>
      <c r="Q499" s="10" t="e">
        <f>#N/A</f>
        <v>#N/A</v>
      </c>
      <c r="R499" s="10" t="e">
        <f>#N/A</f>
        <v>#N/A</v>
      </c>
      <c r="S499" s="10" t="e">
        <f>#N/A</f>
        <v>#N/A</v>
      </c>
      <c r="T499" t="s">
        <v>59</v>
      </c>
      <c r="U499" t="s">
        <v>58</v>
      </c>
      <c r="V499">
        <v>68</v>
      </c>
      <c r="W499">
        <v>72</v>
      </c>
      <c r="X499">
        <v>70</v>
      </c>
      <c r="Y499" t="s">
        <v>254</v>
      </c>
      <c r="Z499" t="s">
        <v>59</v>
      </c>
      <c r="AA499">
        <v>100</v>
      </c>
      <c r="AB499">
        <v>0</v>
      </c>
      <c r="AC499">
        <v>20127.7</v>
      </c>
      <c r="AD499">
        <v>0</v>
      </c>
      <c r="AE499">
        <v>0</v>
      </c>
      <c r="AF499">
        <v>181149.3</v>
      </c>
      <c r="AG499" t="e">
        <f>#N/A</f>
        <v>#N/A</v>
      </c>
    </row>
    <row r="500" spans="1:33" ht="15" x14ac:dyDescent="0.2">
      <c r="A500" t="s">
        <v>74</v>
      </c>
      <c r="B500" t="s">
        <v>157</v>
      </c>
      <c r="C500" t="s">
        <v>158</v>
      </c>
      <c r="D500" t="s">
        <v>447</v>
      </c>
      <c r="E500" t="s">
        <v>159</v>
      </c>
      <c r="F500" t="s">
        <v>64</v>
      </c>
      <c r="G500" t="s">
        <v>1406</v>
      </c>
      <c r="H500" t="s">
        <v>74</v>
      </c>
      <c r="J500" t="s">
        <v>1407</v>
      </c>
      <c r="K500">
        <v>0</v>
      </c>
      <c r="L500">
        <v>0.5</v>
      </c>
      <c r="M500">
        <v>0.5</v>
      </c>
      <c r="N500">
        <v>0</v>
      </c>
      <c r="O500" t="s">
        <v>107</v>
      </c>
      <c r="P500" s="10">
        <v>596396.73</v>
      </c>
      <c r="Q500" s="10" t="e">
        <f>#N/A</f>
        <v>#N/A</v>
      </c>
      <c r="R500" s="10" t="e">
        <f>#N/A</f>
        <v>#N/A</v>
      </c>
      <c r="S500" s="10" t="e">
        <f>#N/A</f>
        <v>#N/A</v>
      </c>
      <c r="T500" t="s">
        <v>59</v>
      </c>
      <c r="U500" t="s">
        <v>58</v>
      </c>
      <c r="V500">
        <v>68</v>
      </c>
      <c r="W500">
        <v>72</v>
      </c>
      <c r="X500">
        <v>70</v>
      </c>
      <c r="Y500" t="s">
        <v>254</v>
      </c>
      <c r="Z500" t="s">
        <v>59</v>
      </c>
      <c r="AA500">
        <v>100</v>
      </c>
      <c r="AB500">
        <v>0</v>
      </c>
      <c r="AC500">
        <v>0</v>
      </c>
      <c r="AD500">
        <v>298198.36499999999</v>
      </c>
      <c r="AE500">
        <v>298198.36499999999</v>
      </c>
      <c r="AF500">
        <v>0</v>
      </c>
      <c r="AG500" t="e">
        <f>#N/A</f>
        <v>#N/A</v>
      </c>
    </row>
    <row r="501" spans="1:33" ht="15" x14ac:dyDescent="0.2">
      <c r="A501" t="s">
        <v>74</v>
      </c>
      <c r="B501" t="s">
        <v>139</v>
      </c>
      <c r="C501" t="s">
        <v>140</v>
      </c>
      <c r="D501" t="s">
        <v>454</v>
      </c>
      <c r="E501" t="s">
        <v>141</v>
      </c>
      <c r="F501" t="s">
        <v>64</v>
      </c>
      <c r="G501" t="s">
        <v>1408</v>
      </c>
      <c r="H501" t="s">
        <v>74</v>
      </c>
      <c r="J501" t="s">
        <v>1409</v>
      </c>
      <c r="K501">
        <v>0.5</v>
      </c>
      <c r="L501">
        <v>0.25</v>
      </c>
      <c r="M501">
        <v>0.25</v>
      </c>
      <c r="N501">
        <v>0</v>
      </c>
      <c r="O501" t="s">
        <v>67</v>
      </c>
      <c r="P501" s="10">
        <v>748930</v>
      </c>
      <c r="Q501" s="10" t="e">
        <f>#N/A</f>
        <v>#N/A</v>
      </c>
      <c r="R501" s="10" t="e">
        <f>#N/A</f>
        <v>#N/A</v>
      </c>
      <c r="S501" s="10" t="e">
        <f>#N/A</f>
        <v>#N/A</v>
      </c>
      <c r="T501" t="s">
        <v>59</v>
      </c>
      <c r="U501" t="s">
        <v>58</v>
      </c>
      <c r="V501">
        <v>76</v>
      </c>
      <c r="W501">
        <v>64</v>
      </c>
      <c r="X501">
        <v>70</v>
      </c>
      <c r="Y501" t="s">
        <v>254</v>
      </c>
      <c r="Z501" t="s">
        <v>59</v>
      </c>
      <c r="AA501">
        <v>100</v>
      </c>
      <c r="AB501">
        <v>0</v>
      </c>
      <c r="AC501">
        <v>374465</v>
      </c>
      <c r="AD501">
        <v>187232.5</v>
      </c>
      <c r="AE501">
        <v>187232.5</v>
      </c>
      <c r="AF501">
        <v>0</v>
      </c>
      <c r="AG501" t="e">
        <f>#N/A</f>
        <v>#N/A</v>
      </c>
    </row>
    <row r="502" spans="1:33" ht="15" x14ac:dyDescent="0.2">
      <c r="A502" t="s">
        <v>74</v>
      </c>
      <c r="B502" t="s">
        <v>75</v>
      </c>
      <c r="C502" t="s">
        <v>76</v>
      </c>
      <c r="D502" t="s">
        <v>1064</v>
      </c>
      <c r="E502" t="s">
        <v>77</v>
      </c>
      <c r="F502" t="s">
        <v>64</v>
      </c>
      <c r="G502" t="s">
        <v>1410</v>
      </c>
      <c r="H502" t="s">
        <v>74</v>
      </c>
      <c r="J502" t="s">
        <v>1411</v>
      </c>
      <c r="K502">
        <v>0</v>
      </c>
      <c r="L502">
        <v>0.35</v>
      </c>
      <c r="M502">
        <v>0.3</v>
      </c>
      <c r="N502">
        <v>0.35</v>
      </c>
      <c r="O502" t="s">
        <v>107</v>
      </c>
      <c r="P502" s="10">
        <v>526564</v>
      </c>
      <c r="Q502" s="10" t="e">
        <f>#N/A</f>
        <v>#N/A</v>
      </c>
      <c r="R502" s="10" t="e">
        <f>#N/A</f>
        <v>#N/A</v>
      </c>
      <c r="S502" s="10" t="e">
        <f>#N/A</f>
        <v>#N/A</v>
      </c>
      <c r="T502" t="s">
        <v>57</v>
      </c>
      <c r="U502" t="s">
        <v>58</v>
      </c>
      <c r="V502">
        <v>72</v>
      </c>
      <c r="W502">
        <v>68</v>
      </c>
      <c r="X502">
        <v>70</v>
      </c>
      <c r="Y502" t="s">
        <v>512</v>
      </c>
      <c r="Z502" t="s">
        <v>57</v>
      </c>
      <c r="AA502">
        <v>0</v>
      </c>
      <c r="AB502">
        <v>100</v>
      </c>
      <c r="AC502">
        <v>0</v>
      </c>
      <c r="AD502">
        <v>184297.4</v>
      </c>
      <c r="AE502">
        <v>157969.20000000001</v>
      </c>
      <c r="AF502">
        <v>184297.4</v>
      </c>
      <c r="AG502" t="e">
        <f>#N/A</f>
        <v>#N/A</v>
      </c>
    </row>
    <row r="503" spans="1:33" ht="15" x14ac:dyDescent="0.2">
      <c r="A503" t="s">
        <v>74</v>
      </c>
      <c r="B503" t="s">
        <v>219</v>
      </c>
      <c r="C503" t="s">
        <v>460</v>
      </c>
      <c r="D503" t="s">
        <v>461</v>
      </c>
      <c r="E503" t="s">
        <v>462</v>
      </c>
      <c r="F503" t="s">
        <v>64</v>
      </c>
      <c r="G503" t="s">
        <v>1412</v>
      </c>
      <c r="H503" t="s">
        <v>74</v>
      </c>
      <c r="J503" t="s">
        <v>1413</v>
      </c>
      <c r="K503">
        <v>0.1</v>
      </c>
      <c r="L503">
        <v>0.4</v>
      </c>
      <c r="M503">
        <v>0.5</v>
      </c>
      <c r="N503">
        <v>0</v>
      </c>
      <c r="O503" t="s">
        <v>120</v>
      </c>
      <c r="P503" s="10">
        <v>136135</v>
      </c>
      <c r="Q503" s="10" t="e">
        <f>#N/A</f>
        <v>#N/A</v>
      </c>
      <c r="R503" s="10" t="e">
        <f>#N/A</f>
        <v>#N/A</v>
      </c>
      <c r="S503" s="10" t="e">
        <f>#N/A</f>
        <v>#N/A</v>
      </c>
      <c r="T503" t="s">
        <v>57</v>
      </c>
      <c r="U503" t="s">
        <v>58</v>
      </c>
      <c r="V503">
        <v>76</v>
      </c>
      <c r="W503">
        <v>64</v>
      </c>
      <c r="X503">
        <v>70</v>
      </c>
      <c r="Y503" t="s">
        <v>512</v>
      </c>
      <c r="Z503" t="s">
        <v>57</v>
      </c>
      <c r="AA503">
        <v>0</v>
      </c>
      <c r="AB503">
        <v>100</v>
      </c>
      <c r="AC503">
        <v>13613.5</v>
      </c>
      <c r="AD503">
        <v>54454</v>
      </c>
      <c r="AE503">
        <v>68067.5</v>
      </c>
      <c r="AF503">
        <v>0</v>
      </c>
      <c r="AG503" t="e">
        <f>#N/A</f>
        <v>#N/A</v>
      </c>
    </row>
    <row r="504" spans="1:33" ht="15" x14ac:dyDescent="0.2">
      <c r="A504" t="s">
        <v>74</v>
      </c>
      <c r="B504" t="s">
        <v>219</v>
      </c>
      <c r="C504" t="s">
        <v>460</v>
      </c>
      <c r="D504" t="s">
        <v>461</v>
      </c>
      <c r="E504" t="s">
        <v>462</v>
      </c>
      <c r="F504" t="s">
        <v>64</v>
      </c>
      <c r="G504" t="s">
        <v>1414</v>
      </c>
      <c r="H504" t="s">
        <v>74</v>
      </c>
      <c r="J504" t="s">
        <v>1415</v>
      </c>
      <c r="K504">
        <v>0</v>
      </c>
      <c r="L504">
        <v>0</v>
      </c>
      <c r="M504">
        <v>1</v>
      </c>
      <c r="N504">
        <v>0</v>
      </c>
      <c r="O504" t="s">
        <v>120</v>
      </c>
      <c r="P504" s="10">
        <v>225753</v>
      </c>
      <c r="Q504" s="10" t="e">
        <f>#N/A</f>
        <v>#N/A</v>
      </c>
      <c r="R504" s="10" t="e">
        <f>#N/A</f>
        <v>#N/A</v>
      </c>
      <c r="S504" s="10" t="e">
        <f>#N/A</f>
        <v>#N/A</v>
      </c>
      <c r="T504" t="s">
        <v>57</v>
      </c>
      <c r="U504" t="s">
        <v>58</v>
      </c>
      <c r="V504">
        <v>72</v>
      </c>
      <c r="W504">
        <v>68</v>
      </c>
      <c r="X504">
        <v>70</v>
      </c>
      <c r="Y504" t="s">
        <v>512</v>
      </c>
      <c r="Z504" t="s">
        <v>57</v>
      </c>
      <c r="AA504">
        <v>0</v>
      </c>
      <c r="AB504">
        <v>100</v>
      </c>
      <c r="AC504">
        <v>0</v>
      </c>
      <c r="AD504">
        <v>0</v>
      </c>
      <c r="AE504">
        <v>225753</v>
      </c>
      <c r="AF504">
        <v>0</v>
      </c>
      <c r="AG504" t="e">
        <f>#N/A</f>
        <v>#N/A</v>
      </c>
    </row>
    <row r="505" spans="1:33" ht="15" x14ac:dyDescent="0.2">
      <c r="A505" t="s">
        <v>74</v>
      </c>
      <c r="B505" t="s">
        <v>75</v>
      </c>
      <c r="C505" t="s">
        <v>80</v>
      </c>
      <c r="D505" t="s">
        <v>371</v>
      </c>
      <c r="E505" t="s">
        <v>81</v>
      </c>
      <c r="F505" t="s">
        <v>64</v>
      </c>
      <c r="G505" t="s">
        <v>1416</v>
      </c>
      <c r="H505" t="s">
        <v>74</v>
      </c>
      <c r="J505" t="s">
        <v>1417</v>
      </c>
      <c r="K505">
        <v>0.7</v>
      </c>
      <c r="L505">
        <v>0.11</v>
      </c>
      <c r="M505">
        <v>0.13</v>
      </c>
      <c r="N505">
        <v>0.06</v>
      </c>
      <c r="O505" t="s">
        <v>67</v>
      </c>
      <c r="P505" s="10">
        <v>1629172</v>
      </c>
      <c r="Q505" s="10" t="e">
        <f>#N/A</f>
        <v>#N/A</v>
      </c>
      <c r="R505" s="10" t="e">
        <f>#N/A</f>
        <v>#N/A</v>
      </c>
      <c r="S505" s="10" t="e">
        <f>#N/A</f>
        <v>#N/A</v>
      </c>
      <c r="T505" t="s">
        <v>59</v>
      </c>
      <c r="U505" t="s">
        <v>58</v>
      </c>
      <c r="V505">
        <v>76</v>
      </c>
      <c r="W505">
        <v>64</v>
      </c>
      <c r="X505">
        <v>70</v>
      </c>
      <c r="Y505" t="s">
        <v>254</v>
      </c>
      <c r="Z505" t="s">
        <v>59</v>
      </c>
      <c r="AA505">
        <v>75</v>
      </c>
      <c r="AB505">
        <v>25</v>
      </c>
      <c r="AC505">
        <v>1140420.3999999999</v>
      </c>
      <c r="AD505">
        <v>179208.92</v>
      </c>
      <c r="AE505">
        <v>211792.36</v>
      </c>
      <c r="AF505">
        <v>97750.32</v>
      </c>
      <c r="AG505" t="e">
        <f>#N/A</f>
        <v>#N/A</v>
      </c>
    </row>
    <row r="506" spans="1:33" ht="15" x14ac:dyDescent="0.2">
      <c r="A506" t="s">
        <v>74</v>
      </c>
      <c r="B506" t="s">
        <v>139</v>
      </c>
      <c r="C506" t="s">
        <v>465</v>
      </c>
      <c r="D506" t="s">
        <v>466</v>
      </c>
      <c r="E506" t="s">
        <v>467</v>
      </c>
      <c r="F506" t="s">
        <v>64</v>
      </c>
      <c r="G506" t="s">
        <v>1418</v>
      </c>
      <c r="H506" t="s">
        <v>74</v>
      </c>
      <c r="J506" t="s">
        <v>1419</v>
      </c>
      <c r="K506">
        <v>0.1</v>
      </c>
      <c r="L506">
        <v>0.35</v>
      </c>
      <c r="M506">
        <v>0.4</v>
      </c>
      <c r="N506">
        <v>0.15</v>
      </c>
      <c r="O506" t="s">
        <v>120</v>
      </c>
      <c r="P506" s="10">
        <v>467543.33</v>
      </c>
      <c r="Q506" s="10" t="e">
        <f>#N/A</f>
        <v>#N/A</v>
      </c>
      <c r="R506" s="10" t="e">
        <f>#N/A</f>
        <v>#N/A</v>
      </c>
      <c r="S506" s="10" t="e">
        <f>#N/A</f>
        <v>#N/A</v>
      </c>
      <c r="T506" t="s">
        <v>59</v>
      </c>
      <c r="U506" t="s">
        <v>58</v>
      </c>
      <c r="V506">
        <v>72</v>
      </c>
      <c r="W506">
        <v>68</v>
      </c>
      <c r="X506">
        <v>70</v>
      </c>
      <c r="Y506" t="s">
        <v>254</v>
      </c>
      <c r="Z506" t="s">
        <v>59</v>
      </c>
      <c r="AA506">
        <v>75</v>
      </c>
      <c r="AB506">
        <v>25</v>
      </c>
      <c r="AC506">
        <v>46754.332999999999</v>
      </c>
      <c r="AD506">
        <v>163640.1655</v>
      </c>
      <c r="AE506">
        <v>187017.33199999999</v>
      </c>
      <c r="AF506">
        <v>70131.499500000005</v>
      </c>
      <c r="AG506" t="e">
        <f>#N/A</f>
        <v>#N/A</v>
      </c>
    </row>
    <row r="507" spans="1:33" ht="15" x14ac:dyDescent="0.2">
      <c r="A507" t="s">
        <v>74</v>
      </c>
      <c r="B507" t="s">
        <v>93</v>
      </c>
      <c r="C507" t="s">
        <v>476</v>
      </c>
      <c r="D507" t="s">
        <v>477</v>
      </c>
      <c r="E507" t="s">
        <v>478</v>
      </c>
      <c r="F507" t="s">
        <v>64</v>
      </c>
      <c r="G507" t="s">
        <v>1420</v>
      </c>
      <c r="H507" t="s">
        <v>74</v>
      </c>
      <c r="J507" t="s">
        <v>1415</v>
      </c>
      <c r="K507">
        <v>0</v>
      </c>
      <c r="L507">
        <v>0</v>
      </c>
      <c r="M507">
        <v>1</v>
      </c>
      <c r="N507">
        <v>0</v>
      </c>
      <c r="O507" t="s">
        <v>120</v>
      </c>
      <c r="P507" s="10">
        <v>218425</v>
      </c>
      <c r="Q507" s="10" t="e">
        <f>#N/A</f>
        <v>#N/A</v>
      </c>
      <c r="R507" s="10" t="e">
        <f>#N/A</f>
        <v>#N/A</v>
      </c>
      <c r="S507" s="10" t="e">
        <f>#N/A</f>
        <v>#N/A</v>
      </c>
      <c r="T507" t="s">
        <v>59</v>
      </c>
      <c r="U507" t="s">
        <v>58</v>
      </c>
      <c r="V507">
        <v>72</v>
      </c>
      <c r="W507">
        <v>68</v>
      </c>
      <c r="X507">
        <v>70</v>
      </c>
      <c r="Y507" t="s">
        <v>254</v>
      </c>
      <c r="Z507" t="s">
        <v>59</v>
      </c>
      <c r="AA507">
        <v>100</v>
      </c>
      <c r="AB507">
        <v>0</v>
      </c>
      <c r="AC507">
        <v>0</v>
      </c>
      <c r="AD507">
        <v>0</v>
      </c>
      <c r="AE507">
        <v>218425</v>
      </c>
      <c r="AF507">
        <v>0</v>
      </c>
      <c r="AG507" t="e">
        <f>#N/A</f>
        <v>#N/A</v>
      </c>
    </row>
    <row r="508" spans="1:33" ht="15" x14ac:dyDescent="0.2">
      <c r="A508" t="s">
        <v>74</v>
      </c>
      <c r="B508" t="s">
        <v>93</v>
      </c>
      <c r="C508" t="s">
        <v>248</v>
      </c>
      <c r="D508" t="s">
        <v>405</v>
      </c>
      <c r="E508" t="s">
        <v>249</v>
      </c>
      <c r="F508" t="s">
        <v>64</v>
      </c>
      <c r="G508" t="s">
        <v>1421</v>
      </c>
      <c r="H508" t="s">
        <v>74</v>
      </c>
      <c r="J508" t="s">
        <v>1422</v>
      </c>
      <c r="K508">
        <v>0.32</v>
      </c>
      <c r="L508">
        <v>0</v>
      </c>
      <c r="M508">
        <v>0.62</v>
      </c>
      <c r="N508">
        <v>0.06</v>
      </c>
      <c r="O508" t="s">
        <v>120</v>
      </c>
      <c r="P508" s="10">
        <v>1035800</v>
      </c>
      <c r="Q508" s="10" t="e">
        <f>#N/A</f>
        <v>#N/A</v>
      </c>
      <c r="R508" s="10" t="e">
        <f>#N/A</f>
        <v>#N/A</v>
      </c>
      <c r="S508" s="10" t="e">
        <f>#N/A</f>
        <v>#N/A</v>
      </c>
      <c r="T508" t="s">
        <v>59</v>
      </c>
      <c r="U508" t="s">
        <v>58</v>
      </c>
      <c r="V508">
        <v>72</v>
      </c>
      <c r="W508">
        <v>68</v>
      </c>
      <c r="X508">
        <v>70</v>
      </c>
      <c r="Y508" t="s">
        <v>254</v>
      </c>
      <c r="Z508" t="s">
        <v>59</v>
      </c>
      <c r="AA508">
        <v>64</v>
      </c>
      <c r="AB508">
        <v>36</v>
      </c>
      <c r="AC508">
        <v>331456</v>
      </c>
      <c r="AD508">
        <v>0</v>
      </c>
      <c r="AE508">
        <v>642196</v>
      </c>
      <c r="AF508">
        <v>62148</v>
      </c>
      <c r="AG508" t="e">
        <f>#N/A</f>
        <v>#N/A</v>
      </c>
    </row>
    <row r="509" spans="1:33" ht="15" x14ac:dyDescent="0.2">
      <c r="A509" t="s">
        <v>74</v>
      </c>
      <c r="B509" t="s">
        <v>93</v>
      </c>
      <c r="C509" t="s">
        <v>494</v>
      </c>
      <c r="D509" t="s">
        <v>495</v>
      </c>
      <c r="E509" t="s">
        <v>496</v>
      </c>
      <c r="F509" t="s">
        <v>64</v>
      </c>
      <c r="G509" t="s">
        <v>1423</v>
      </c>
      <c r="H509" t="s">
        <v>74</v>
      </c>
      <c r="J509" t="s">
        <v>1424</v>
      </c>
      <c r="K509">
        <v>0</v>
      </c>
      <c r="L509">
        <v>0.5</v>
      </c>
      <c r="M509">
        <v>0.5</v>
      </c>
      <c r="N509">
        <v>0</v>
      </c>
      <c r="O509" t="s">
        <v>107</v>
      </c>
      <c r="P509" s="10">
        <v>35000</v>
      </c>
      <c r="Q509" s="10" t="e">
        <f>#N/A</f>
        <v>#N/A</v>
      </c>
      <c r="R509" s="10" t="e">
        <f>#N/A</f>
        <v>#N/A</v>
      </c>
      <c r="S509" s="10" t="e">
        <f>#N/A</f>
        <v>#N/A</v>
      </c>
      <c r="T509" t="s">
        <v>59</v>
      </c>
      <c r="U509" t="s">
        <v>58</v>
      </c>
      <c r="V509">
        <v>68</v>
      </c>
      <c r="W509">
        <v>72</v>
      </c>
      <c r="X509">
        <v>70</v>
      </c>
      <c r="Y509" t="s">
        <v>254</v>
      </c>
      <c r="Z509" t="s">
        <v>59</v>
      </c>
      <c r="AA509">
        <v>100</v>
      </c>
      <c r="AB509">
        <v>0</v>
      </c>
      <c r="AC509">
        <v>0</v>
      </c>
      <c r="AD509">
        <v>17500</v>
      </c>
      <c r="AE509">
        <v>17500</v>
      </c>
      <c r="AF509">
        <v>0</v>
      </c>
      <c r="AG509" t="e">
        <f>#N/A</f>
        <v>#N/A</v>
      </c>
    </row>
    <row r="510" spans="1:33" ht="15" x14ac:dyDescent="0.2">
      <c r="A510" t="s">
        <v>74</v>
      </c>
      <c r="B510" t="s">
        <v>75</v>
      </c>
      <c r="C510" t="s">
        <v>600</v>
      </c>
      <c r="D510" t="s">
        <v>601</v>
      </c>
      <c r="E510" t="s">
        <v>602</v>
      </c>
      <c r="F510" t="s">
        <v>64</v>
      </c>
      <c r="G510" t="s">
        <v>1425</v>
      </c>
      <c r="H510" t="s">
        <v>74</v>
      </c>
      <c r="J510" t="s">
        <v>1426</v>
      </c>
      <c r="K510">
        <v>0</v>
      </c>
      <c r="L510">
        <v>0</v>
      </c>
      <c r="M510">
        <v>1</v>
      </c>
      <c r="N510">
        <v>0</v>
      </c>
      <c r="O510" t="s">
        <v>120</v>
      </c>
      <c r="P510" s="10">
        <v>230442</v>
      </c>
      <c r="Q510" s="10" t="e">
        <f>#N/A</f>
        <v>#N/A</v>
      </c>
      <c r="R510" s="10" t="e">
        <f>#N/A</f>
        <v>#N/A</v>
      </c>
      <c r="S510" s="10" t="e">
        <f>#N/A</f>
        <v>#N/A</v>
      </c>
      <c r="T510" t="s">
        <v>59</v>
      </c>
      <c r="U510" t="s">
        <v>58</v>
      </c>
      <c r="V510">
        <v>72</v>
      </c>
      <c r="W510">
        <v>68</v>
      </c>
      <c r="X510">
        <v>70</v>
      </c>
      <c r="Y510" t="s">
        <v>254</v>
      </c>
      <c r="Z510" t="s">
        <v>59</v>
      </c>
      <c r="AA510">
        <v>100</v>
      </c>
      <c r="AB510">
        <v>0</v>
      </c>
      <c r="AC510">
        <v>0</v>
      </c>
      <c r="AD510">
        <v>0</v>
      </c>
      <c r="AE510">
        <v>230442</v>
      </c>
      <c r="AF510">
        <v>0</v>
      </c>
      <c r="AG510" t="e">
        <f>#N/A</f>
        <v>#N/A</v>
      </c>
    </row>
    <row r="511" spans="1:33" ht="15" x14ac:dyDescent="0.2">
      <c r="A511" t="s">
        <v>74</v>
      </c>
      <c r="B511" t="s">
        <v>85</v>
      </c>
      <c r="C511" t="s">
        <v>408</v>
      </c>
      <c r="D511" t="s">
        <v>409</v>
      </c>
      <c r="E511" t="s">
        <v>410</v>
      </c>
      <c r="F511" t="s">
        <v>64</v>
      </c>
      <c r="G511" t="s">
        <v>1427</v>
      </c>
      <c r="H511" t="s">
        <v>74</v>
      </c>
      <c r="J511" t="s">
        <v>1428</v>
      </c>
      <c r="K511">
        <v>1</v>
      </c>
      <c r="L511">
        <v>0</v>
      </c>
      <c r="M511">
        <v>0</v>
      </c>
      <c r="N511">
        <v>0</v>
      </c>
      <c r="O511" t="s">
        <v>67</v>
      </c>
      <c r="P511" s="10">
        <v>371380</v>
      </c>
      <c r="Q511" s="10" t="e">
        <f>#N/A</f>
        <v>#N/A</v>
      </c>
      <c r="R511" s="10" t="e">
        <f>#N/A</f>
        <v>#N/A</v>
      </c>
      <c r="S511" s="10" t="e">
        <f>#N/A</f>
        <v>#N/A</v>
      </c>
      <c r="T511" t="s">
        <v>59</v>
      </c>
      <c r="U511" t="s">
        <v>58</v>
      </c>
      <c r="V511">
        <v>60</v>
      </c>
      <c r="W511">
        <v>80</v>
      </c>
      <c r="X511">
        <v>70</v>
      </c>
      <c r="Y511" t="s">
        <v>254</v>
      </c>
      <c r="Z511" t="s">
        <v>59</v>
      </c>
      <c r="AA511">
        <v>100</v>
      </c>
      <c r="AB511">
        <v>0</v>
      </c>
      <c r="AC511">
        <v>371380</v>
      </c>
      <c r="AD511">
        <v>0</v>
      </c>
      <c r="AE511">
        <v>0</v>
      </c>
      <c r="AF511">
        <v>0</v>
      </c>
      <c r="AG511" t="e">
        <f>#N/A</f>
        <v>#N/A</v>
      </c>
    </row>
    <row r="512" spans="1:33" ht="15" x14ac:dyDescent="0.2">
      <c r="A512" t="s">
        <v>74</v>
      </c>
      <c r="B512" t="s">
        <v>157</v>
      </c>
      <c r="C512" t="s">
        <v>209</v>
      </c>
      <c r="D512" t="s">
        <v>374</v>
      </c>
      <c r="E512" t="s">
        <v>210</v>
      </c>
      <c r="F512" t="s">
        <v>64</v>
      </c>
      <c r="G512" t="s">
        <v>1429</v>
      </c>
      <c r="H512" t="s">
        <v>74</v>
      </c>
      <c r="J512" t="s">
        <v>1303</v>
      </c>
      <c r="K512">
        <v>0.1</v>
      </c>
      <c r="L512">
        <v>0</v>
      </c>
      <c r="M512">
        <v>0</v>
      </c>
      <c r="N512">
        <v>0.9</v>
      </c>
      <c r="O512" t="s">
        <v>114</v>
      </c>
      <c r="P512" s="10">
        <v>201277</v>
      </c>
      <c r="Q512" s="10" t="e">
        <f>#N/A</f>
        <v>#N/A</v>
      </c>
      <c r="R512" s="10" t="e">
        <f>#N/A</f>
        <v>#N/A</v>
      </c>
      <c r="S512" s="10" t="e">
        <f>#N/A</f>
        <v>#N/A</v>
      </c>
      <c r="T512" t="s">
        <v>57</v>
      </c>
      <c r="U512" t="s">
        <v>58</v>
      </c>
      <c r="V512">
        <v>68</v>
      </c>
      <c r="W512">
        <v>72</v>
      </c>
      <c r="X512">
        <v>70</v>
      </c>
      <c r="Y512" t="s">
        <v>512</v>
      </c>
      <c r="Z512" t="s">
        <v>57</v>
      </c>
      <c r="AA512">
        <v>0</v>
      </c>
      <c r="AB512">
        <v>100</v>
      </c>
      <c r="AC512">
        <v>20127.7</v>
      </c>
      <c r="AD512">
        <v>0</v>
      </c>
      <c r="AE512">
        <v>0</v>
      </c>
      <c r="AF512">
        <v>181149.3</v>
      </c>
      <c r="AG512" t="e">
        <f>#N/A</f>
        <v>#N/A</v>
      </c>
    </row>
    <row r="513" spans="1:33" ht="15" x14ac:dyDescent="0.2">
      <c r="A513" t="s">
        <v>74</v>
      </c>
      <c r="B513" t="s">
        <v>157</v>
      </c>
      <c r="C513" t="s">
        <v>209</v>
      </c>
      <c r="D513" t="s">
        <v>374</v>
      </c>
      <c r="E513" t="s">
        <v>210</v>
      </c>
      <c r="F513" t="s">
        <v>64</v>
      </c>
      <c r="G513" t="s">
        <v>1430</v>
      </c>
      <c r="H513" t="s">
        <v>74</v>
      </c>
      <c r="J513" t="s">
        <v>1431</v>
      </c>
      <c r="K513">
        <v>0.31</v>
      </c>
      <c r="L513">
        <v>0</v>
      </c>
      <c r="M513">
        <v>0.03</v>
      </c>
      <c r="N513">
        <v>0.66</v>
      </c>
      <c r="O513" t="s">
        <v>114</v>
      </c>
      <c r="P513" s="10">
        <v>680890</v>
      </c>
      <c r="Q513" s="10" t="e">
        <f>#N/A</f>
        <v>#N/A</v>
      </c>
      <c r="R513" s="10" t="e">
        <f>#N/A</f>
        <v>#N/A</v>
      </c>
      <c r="S513" s="10" t="e">
        <f>#N/A</f>
        <v>#N/A</v>
      </c>
      <c r="T513" t="s">
        <v>57</v>
      </c>
      <c r="U513" t="s">
        <v>58</v>
      </c>
      <c r="V513">
        <v>72</v>
      </c>
      <c r="W513">
        <v>68</v>
      </c>
      <c r="X513">
        <v>70</v>
      </c>
      <c r="Y513" t="s">
        <v>512</v>
      </c>
      <c r="Z513" t="s">
        <v>57</v>
      </c>
      <c r="AA513">
        <v>0</v>
      </c>
      <c r="AB513">
        <v>100</v>
      </c>
      <c r="AC513">
        <v>211075.9</v>
      </c>
      <c r="AD513">
        <v>0</v>
      </c>
      <c r="AE513">
        <v>20426.7</v>
      </c>
      <c r="AF513">
        <v>449387.4</v>
      </c>
      <c r="AG513" t="e">
        <f>#N/A</f>
        <v>#N/A</v>
      </c>
    </row>
    <row r="514" spans="1:33" ht="15" x14ac:dyDescent="0.2">
      <c r="A514" t="s">
        <v>74</v>
      </c>
      <c r="B514" t="s">
        <v>219</v>
      </c>
      <c r="C514" t="s">
        <v>276</v>
      </c>
      <c r="D514" t="s">
        <v>517</v>
      </c>
      <c r="E514" t="s">
        <v>277</v>
      </c>
      <c r="F514" t="s">
        <v>64</v>
      </c>
      <c r="G514" t="s">
        <v>1432</v>
      </c>
      <c r="H514" t="s">
        <v>74</v>
      </c>
      <c r="J514" t="s">
        <v>1433</v>
      </c>
      <c r="K514">
        <v>0.3</v>
      </c>
      <c r="L514">
        <v>0.3</v>
      </c>
      <c r="M514">
        <v>0.2</v>
      </c>
      <c r="N514">
        <v>0.2</v>
      </c>
      <c r="O514" t="s">
        <v>107</v>
      </c>
      <c r="P514" s="10">
        <v>960729</v>
      </c>
      <c r="Q514" s="10" t="e">
        <f>#N/A</f>
        <v>#N/A</v>
      </c>
      <c r="R514" s="10" t="e">
        <f>#N/A</f>
        <v>#N/A</v>
      </c>
      <c r="S514" s="10" t="e">
        <f>#N/A</f>
        <v>#N/A</v>
      </c>
      <c r="T514" t="s">
        <v>59</v>
      </c>
      <c r="U514" t="s">
        <v>58</v>
      </c>
      <c r="V514">
        <v>80</v>
      </c>
      <c r="W514">
        <v>60</v>
      </c>
      <c r="X514">
        <v>70</v>
      </c>
      <c r="Y514" t="s">
        <v>254</v>
      </c>
      <c r="Z514" t="s">
        <v>59</v>
      </c>
      <c r="AA514">
        <v>60</v>
      </c>
      <c r="AB514">
        <v>40</v>
      </c>
      <c r="AC514">
        <v>288218.7</v>
      </c>
      <c r="AD514">
        <v>288218.7</v>
      </c>
      <c r="AE514">
        <v>192145.8</v>
      </c>
      <c r="AF514">
        <v>192145.8</v>
      </c>
      <c r="AG514" t="e">
        <f>#N/A</f>
        <v>#N/A</v>
      </c>
    </row>
    <row r="515" spans="1:33" ht="15" x14ac:dyDescent="0.2">
      <c r="A515" t="s">
        <v>48</v>
      </c>
      <c r="B515" t="s">
        <v>48</v>
      </c>
      <c r="C515" t="s">
        <v>1434</v>
      </c>
      <c r="D515" t="s">
        <v>127</v>
      </c>
      <c r="E515" t="s">
        <v>1126</v>
      </c>
      <c r="F515" t="s">
        <v>64</v>
      </c>
      <c r="G515" t="s">
        <v>1435</v>
      </c>
      <c r="H515" t="s">
        <v>48</v>
      </c>
      <c r="I515" t="s">
        <v>54</v>
      </c>
      <c r="J515" t="s">
        <v>1436</v>
      </c>
      <c r="K515">
        <v>0.27</v>
      </c>
      <c r="L515">
        <v>0</v>
      </c>
      <c r="M515">
        <v>0.39</v>
      </c>
      <c r="N515">
        <v>0.34</v>
      </c>
      <c r="O515" t="s">
        <v>120</v>
      </c>
      <c r="P515" s="10">
        <v>210170</v>
      </c>
      <c r="Q515" s="11">
        <v>210170</v>
      </c>
      <c r="R515" s="10">
        <v>0</v>
      </c>
      <c r="S515" s="10">
        <v>210170</v>
      </c>
      <c r="T515" t="s">
        <v>57</v>
      </c>
      <c r="U515" t="s">
        <v>58</v>
      </c>
      <c r="V515">
        <v>68</v>
      </c>
      <c r="W515">
        <v>72</v>
      </c>
      <c r="X515">
        <v>70</v>
      </c>
      <c r="Y515" t="s">
        <v>48</v>
      </c>
      <c r="AA515">
        <v>0</v>
      </c>
      <c r="AB515">
        <v>0</v>
      </c>
      <c r="AC515">
        <v>56745.9</v>
      </c>
      <c r="AD515">
        <v>0</v>
      </c>
      <c r="AE515">
        <v>81966.3</v>
      </c>
      <c r="AF515">
        <v>71457.8</v>
      </c>
      <c r="AG515" t="s">
        <v>1435</v>
      </c>
    </row>
    <row r="516" spans="1:33" ht="15" x14ac:dyDescent="0.2">
      <c r="A516" t="s">
        <v>48</v>
      </c>
      <c r="B516" t="s">
        <v>48</v>
      </c>
      <c r="C516" t="s">
        <v>1437</v>
      </c>
      <c r="D516" t="s">
        <v>70</v>
      </c>
      <c r="E516" t="s">
        <v>170</v>
      </c>
      <c r="F516" t="s">
        <v>64</v>
      </c>
      <c r="G516" t="s">
        <v>1438</v>
      </c>
      <c r="H516" t="s">
        <v>48</v>
      </c>
      <c r="I516" t="s">
        <v>54</v>
      </c>
      <c r="J516" t="s">
        <v>1439</v>
      </c>
      <c r="K516">
        <v>0</v>
      </c>
      <c r="L516">
        <v>0</v>
      </c>
      <c r="M516">
        <v>1</v>
      </c>
      <c r="N516">
        <v>0</v>
      </c>
      <c r="O516" t="s">
        <v>120</v>
      </c>
      <c r="P516" s="10">
        <v>120716</v>
      </c>
      <c r="Q516" s="11">
        <v>120716</v>
      </c>
      <c r="R516" s="10">
        <v>0</v>
      </c>
      <c r="S516" s="10">
        <v>120716</v>
      </c>
      <c r="T516" t="s">
        <v>57</v>
      </c>
      <c r="U516" t="s">
        <v>58</v>
      </c>
      <c r="V516">
        <v>76</v>
      </c>
      <c r="W516">
        <v>64</v>
      </c>
      <c r="X516">
        <v>70</v>
      </c>
      <c r="Y516" t="s">
        <v>48</v>
      </c>
      <c r="AA516">
        <v>0</v>
      </c>
      <c r="AB516">
        <v>0</v>
      </c>
      <c r="AC516">
        <v>0</v>
      </c>
      <c r="AD516">
        <v>0</v>
      </c>
      <c r="AE516">
        <v>120716</v>
      </c>
      <c r="AF516">
        <v>0</v>
      </c>
      <c r="AG516" t="s">
        <v>1438</v>
      </c>
    </row>
    <row r="517" spans="1:33" ht="15" x14ac:dyDescent="0.2">
      <c r="A517" t="s">
        <v>48</v>
      </c>
      <c r="B517" t="s">
        <v>48</v>
      </c>
      <c r="C517" t="s">
        <v>1440</v>
      </c>
      <c r="D517" t="s">
        <v>48</v>
      </c>
      <c r="E517" t="e">
        <f>#N/A</f>
        <v>#N/A</v>
      </c>
      <c r="F517" t="s">
        <v>64</v>
      </c>
      <c r="G517" t="s">
        <v>1441</v>
      </c>
      <c r="H517" t="s">
        <v>48</v>
      </c>
      <c r="I517" t="s">
        <v>845</v>
      </c>
      <c r="J517" t="s">
        <v>1442</v>
      </c>
      <c r="K517">
        <v>0.45</v>
      </c>
      <c r="L517">
        <v>0</v>
      </c>
      <c r="M517">
        <v>0.1</v>
      </c>
      <c r="N517">
        <v>0.45</v>
      </c>
      <c r="O517" t="s">
        <v>107</v>
      </c>
      <c r="P517" s="10">
        <v>807000</v>
      </c>
      <c r="Q517" s="10">
        <v>807000</v>
      </c>
      <c r="R517" s="10">
        <v>0</v>
      </c>
      <c r="S517" s="10">
        <v>807000</v>
      </c>
      <c r="T517" t="s">
        <v>57</v>
      </c>
      <c r="U517" t="s">
        <v>58</v>
      </c>
      <c r="V517">
        <v>80</v>
      </c>
      <c r="W517">
        <v>60</v>
      </c>
      <c r="X517">
        <v>70</v>
      </c>
      <c r="Y517" t="s">
        <v>48</v>
      </c>
      <c r="AA517">
        <v>0</v>
      </c>
      <c r="AB517">
        <v>0</v>
      </c>
      <c r="AC517">
        <v>363150</v>
      </c>
      <c r="AD517">
        <v>0</v>
      </c>
      <c r="AE517">
        <v>80700</v>
      </c>
      <c r="AF517">
        <v>363150</v>
      </c>
      <c r="AG517" t="e">
        <f>#N/A</f>
        <v>#N/A</v>
      </c>
    </row>
    <row r="518" spans="1:33" ht="15" x14ac:dyDescent="0.2">
      <c r="A518" t="s">
        <v>48</v>
      </c>
      <c r="B518" t="s">
        <v>48</v>
      </c>
      <c r="C518" t="s">
        <v>1443</v>
      </c>
      <c r="D518" t="s">
        <v>110</v>
      </c>
      <c r="E518" t="s">
        <v>988</v>
      </c>
      <c r="F518" t="s">
        <v>64</v>
      </c>
      <c r="G518" t="s">
        <v>1444</v>
      </c>
      <c r="H518" t="s">
        <v>48</v>
      </c>
      <c r="I518" t="s">
        <v>54</v>
      </c>
      <c r="J518" t="s">
        <v>1445</v>
      </c>
      <c r="K518">
        <v>0.1</v>
      </c>
      <c r="L518">
        <v>0.4</v>
      </c>
      <c r="M518">
        <v>0.5</v>
      </c>
      <c r="N518">
        <v>0</v>
      </c>
      <c r="O518" t="s">
        <v>120</v>
      </c>
      <c r="P518" s="10">
        <v>260688</v>
      </c>
      <c r="Q518" s="11">
        <v>260688</v>
      </c>
      <c r="R518" s="10">
        <v>0</v>
      </c>
      <c r="S518" s="10">
        <v>260688</v>
      </c>
      <c r="T518" t="s">
        <v>57</v>
      </c>
      <c r="U518" t="s">
        <v>58</v>
      </c>
      <c r="V518">
        <v>68</v>
      </c>
      <c r="W518">
        <v>72</v>
      </c>
      <c r="X518">
        <v>70</v>
      </c>
      <c r="Y518" t="s">
        <v>48</v>
      </c>
      <c r="AA518">
        <v>0</v>
      </c>
      <c r="AB518">
        <v>0</v>
      </c>
      <c r="AC518">
        <v>26068.799999999999</v>
      </c>
      <c r="AD518">
        <v>104275.2</v>
      </c>
      <c r="AE518">
        <v>130344</v>
      </c>
      <c r="AF518">
        <v>0</v>
      </c>
      <c r="AG518" t="s">
        <v>1444</v>
      </c>
    </row>
    <row r="519" spans="1:33" ht="15" x14ac:dyDescent="0.2">
      <c r="A519" t="s">
        <v>48</v>
      </c>
      <c r="B519" t="s">
        <v>48</v>
      </c>
      <c r="C519" t="s">
        <v>1446</v>
      </c>
      <c r="D519" t="s">
        <v>50</v>
      </c>
      <c r="E519" t="s">
        <v>51</v>
      </c>
      <c r="F519" t="s">
        <v>64</v>
      </c>
      <c r="G519" t="s">
        <v>1447</v>
      </c>
      <c r="H519" t="s">
        <v>48</v>
      </c>
      <c r="I519" t="s">
        <v>54</v>
      </c>
      <c r="J519" t="s">
        <v>1448</v>
      </c>
      <c r="K519">
        <v>0</v>
      </c>
      <c r="L519">
        <v>0</v>
      </c>
      <c r="M519">
        <v>0</v>
      </c>
      <c r="N519">
        <v>1</v>
      </c>
      <c r="O519" t="s">
        <v>114</v>
      </c>
      <c r="P519" s="10">
        <v>329774</v>
      </c>
      <c r="Q519" s="11">
        <v>329774</v>
      </c>
      <c r="R519" s="10">
        <v>0</v>
      </c>
      <c r="S519" s="10">
        <v>329774</v>
      </c>
      <c r="T519" t="s">
        <v>57</v>
      </c>
      <c r="U519" t="s">
        <v>58</v>
      </c>
      <c r="V519">
        <v>80</v>
      </c>
      <c r="W519">
        <v>60</v>
      </c>
      <c r="X519">
        <v>70</v>
      </c>
      <c r="Y519" t="s">
        <v>48</v>
      </c>
      <c r="AA519">
        <v>0</v>
      </c>
      <c r="AB519">
        <v>0</v>
      </c>
      <c r="AC519">
        <v>0</v>
      </c>
      <c r="AD519">
        <v>0</v>
      </c>
      <c r="AE519">
        <v>0</v>
      </c>
      <c r="AF519">
        <v>329774</v>
      </c>
      <c r="AG519" t="s">
        <v>1447</v>
      </c>
    </row>
    <row r="520" spans="1:33" ht="15" x14ac:dyDescent="0.2">
      <c r="A520" t="s">
        <v>60</v>
      </c>
      <c r="B520" t="s">
        <v>60</v>
      </c>
      <c r="C520" t="s">
        <v>255</v>
      </c>
      <c r="D520" t="s">
        <v>520</v>
      </c>
      <c r="E520" t="s">
        <v>256</v>
      </c>
      <c r="F520" t="s">
        <v>64</v>
      </c>
      <c r="G520" t="s">
        <v>1449</v>
      </c>
      <c r="H520" t="s">
        <v>60</v>
      </c>
      <c r="J520" t="s">
        <v>1450</v>
      </c>
      <c r="K520">
        <v>1</v>
      </c>
      <c r="L520">
        <v>0</v>
      </c>
      <c r="M520">
        <v>0</v>
      </c>
      <c r="N520">
        <v>0</v>
      </c>
      <c r="O520" t="s">
        <v>67</v>
      </c>
      <c r="P520" s="10">
        <v>150000</v>
      </c>
      <c r="Q520" s="10" t="e">
        <f>#N/A</f>
        <v>#N/A</v>
      </c>
      <c r="R520" s="10" t="e">
        <f>#N/A</f>
        <v>#N/A</v>
      </c>
      <c r="S520" s="10" t="e">
        <f>#N/A</f>
        <v>#N/A</v>
      </c>
      <c r="T520" t="s">
        <v>59</v>
      </c>
      <c r="U520" t="s">
        <v>58</v>
      </c>
      <c r="V520">
        <v>72</v>
      </c>
      <c r="W520">
        <v>68</v>
      </c>
      <c r="X520">
        <v>70</v>
      </c>
      <c r="Y520" t="s">
        <v>254</v>
      </c>
      <c r="Z520" t="s">
        <v>59</v>
      </c>
      <c r="AA520">
        <v>100</v>
      </c>
      <c r="AB520">
        <v>0</v>
      </c>
      <c r="AC520">
        <v>150000</v>
      </c>
      <c r="AD520">
        <v>0</v>
      </c>
      <c r="AE520">
        <v>0</v>
      </c>
      <c r="AF520">
        <v>0</v>
      </c>
      <c r="AG520" t="e">
        <f>#N/A</f>
        <v>#N/A</v>
      </c>
    </row>
    <row r="521" spans="1:33" ht="15" x14ac:dyDescent="0.2">
      <c r="A521" t="s">
        <v>60</v>
      </c>
      <c r="B521" t="s">
        <v>60</v>
      </c>
      <c r="C521" t="s">
        <v>632</v>
      </c>
      <c r="D521" t="s">
        <v>633</v>
      </c>
      <c r="E521" t="s">
        <v>634</v>
      </c>
      <c r="F521" t="s">
        <v>64</v>
      </c>
      <c r="G521" t="s">
        <v>1451</v>
      </c>
      <c r="H521" t="s">
        <v>60</v>
      </c>
      <c r="J521" t="s">
        <v>1452</v>
      </c>
      <c r="K521">
        <v>0</v>
      </c>
      <c r="L521">
        <v>0</v>
      </c>
      <c r="M521">
        <v>1</v>
      </c>
      <c r="N521">
        <v>0</v>
      </c>
      <c r="O521" t="s">
        <v>120</v>
      </c>
      <c r="P521" s="10">
        <v>38677.339999999997</v>
      </c>
      <c r="Q521" s="10" t="e">
        <f>#N/A</f>
        <v>#N/A</v>
      </c>
      <c r="R521" s="10" t="e">
        <f>#N/A</f>
        <v>#N/A</v>
      </c>
      <c r="S521" s="10" t="e">
        <f>#N/A</f>
        <v>#N/A</v>
      </c>
      <c r="T521" t="s">
        <v>59</v>
      </c>
      <c r="U521" t="s">
        <v>58</v>
      </c>
      <c r="V521">
        <v>76</v>
      </c>
      <c r="W521">
        <v>64</v>
      </c>
      <c r="X521">
        <v>70</v>
      </c>
      <c r="Y521" t="s">
        <v>254</v>
      </c>
      <c r="Z521" t="s">
        <v>59</v>
      </c>
      <c r="AA521">
        <v>100</v>
      </c>
      <c r="AB521">
        <v>0</v>
      </c>
      <c r="AC521">
        <v>0</v>
      </c>
      <c r="AD521">
        <v>0</v>
      </c>
      <c r="AE521">
        <v>38677.339999999997</v>
      </c>
      <c r="AF521">
        <v>0</v>
      </c>
      <c r="AG521" t="e">
        <f>#N/A</f>
        <v>#N/A</v>
      </c>
    </row>
    <row r="522" spans="1:33" ht="15" x14ac:dyDescent="0.2">
      <c r="A522" t="s">
        <v>60</v>
      </c>
      <c r="B522" t="s">
        <v>60</v>
      </c>
      <c r="C522" t="s">
        <v>632</v>
      </c>
      <c r="D522" t="s">
        <v>633</v>
      </c>
      <c r="E522" t="s">
        <v>634</v>
      </c>
      <c r="F522" t="s">
        <v>64</v>
      </c>
      <c r="G522" t="s">
        <v>1453</v>
      </c>
      <c r="H522" t="s">
        <v>60</v>
      </c>
      <c r="J522" t="s">
        <v>1454</v>
      </c>
      <c r="K522">
        <v>0.76</v>
      </c>
      <c r="L522">
        <v>0</v>
      </c>
      <c r="M522">
        <v>0.24</v>
      </c>
      <c r="N522">
        <v>0</v>
      </c>
      <c r="O522" t="s">
        <v>67</v>
      </c>
      <c r="P522" s="10">
        <v>250000</v>
      </c>
      <c r="Q522" s="10" t="e">
        <f>#N/A</f>
        <v>#N/A</v>
      </c>
      <c r="R522" s="10" t="e">
        <f>#N/A</f>
        <v>#N/A</v>
      </c>
      <c r="S522" s="10" t="e">
        <f>#N/A</f>
        <v>#N/A</v>
      </c>
      <c r="T522" t="s">
        <v>59</v>
      </c>
      <c r="U522" t="s">
        <v>58</v>
      </c>
      <c r="V522">
        <v>76</v>
      </c>
      <c r="W522">
        <v>64</v>
      </c>
      <c r="X522">
        <v>70</v>
      </c>
      <c r="Y522" t="s">
        <v>254</v>
      </c>
      <c r="Z522" t="s">
        <v>59</v>
      </c>
      <c r="AA522">
        <v>100</v>
      </c>
      <c r="AB522">
        <v>0</v>
      </c>
      <c r="AC522">
        <v>190000</v>
      </c>
      <c r="AD522">
        <v>0</v>
      </c>
      <c r="AE522">
        <v>60000</v>
      </c>
      <c r="AF522">
        <v>0</v>
      </c>
      <c r="AG522" t="e">
        <f>#N/A</f>
        <v>#N/A</v>
      </c>
    </row>
    <row r="523" spans="1:33" ht="15" x14ac:dyDescent="0.2">
      <c r="A523" t="s">
        <v>60</v>
      </c>
      <c r="B523" t="s">
        <v>60</v>
      </c>
      <c r="C523" t="s">
        <v>523</v>
      </c>
      <c r="D523" t="s">
        <v>524</v>
      </c>
      <c r="E523" t="s">
        <v>525</v>
      </c>
      <c r="F523" t="s">
        <v>64</v>
      </c>
      <c r="G523" t="s">
        <v>1455</v>
      </c>
      <c r="H523" t="s">
        <v>60</v>
      </c>
      <c r="J523" t="s">
        <v>1456</v>
      </c>
      <c r="K523">
        <v>0</v>
      </c>
      <c r="L523">
        <v>0</v>
      </c>
      <c r="M523">
        <v>0.5</v>
      </c>
      <c r="N523">
        <v>0.5</v>
      </c>
      <c r="O523" t="s">
        <v>107</v>
      </c>
      <c r="P523" s="10">
        <v>216738</v>
      </c>
      <c r="Q523" s="10" t="e">
        <f>#N/A</f>
        <v>#N/A</v>
      </c>
      <c r="R523" s="10" t="e">
        <f>#N/A</f>
        <v>#N/A</v>
      </c>
      <c r="S523" s="10" t="e">
        <f>#N/A</f>
        <v>#N/A</v>
      </c>
      <c r="T523" t="s">
        <v>57</v>
      </c>
      <c r="U523" t="s">
        <v>58</v>
      </c>
      <c r="V523">
        <v>64</v>
      </c>
      <c r="W523">
        <v>76</v>
      </c>
      <c r="X523">
        <v>70</v>
      </c>
      <c r="Y523" t="s">
        <v>512</v>
      </c>
      <c r="Z523" t="s">
        <v>57</v>
      </c>
      <c r="AA523">
        <v>0</v>
      </c>
      <c r="AB523">
        <v>100</v>
      </c>
      <c r="AC523">
        <v>0</v>
      </c>
      <c r="AD523">
        <v>0</v>
      </c>
      <c r="AE523">
        <v>108369</v>
      </c>
      <c r="AF523">
        <v>108369</v>
      </c>
      <c r="AG523" t="e">
        <f>#N/A</f>
        <v>#N/A</v>
      </c>
    </row>
    <row r="524" spans="1:33" ht="15" x14ac:dyDescent="0.2">
      <c r="A524" t="s">
        <v>60</v>
      </c>
      <c r="B524" t="s">
        <v>60</v>
      </c>
      <c r="C524" t="s">
        <v>693</v>
      </c>
      <c r="D524" t="s">
        <v>694</v>
      </c>
      <c r="E524" t="s">
        <v>695</v>
      </c>
      <c r="F524" t="s">
        <v>64</v>
      </c>
      <c r="G524" t="s">
        <v>1457</v>
      </c>
      <c r="H524" t="s">
        <v>60</v>
      </c>
      <c r="J524" t="s">
        <v>1458</v>
      </c>
      <c r="K524">
        <v>0</v>
      </c>
      <c r="L524">
        <v>0.5</v>
      </c>
      <c r="M524">
        <v>0.5</v>
      </c>
      <c r="N524">
        <v>0</v>
      </c>
      <c r="O524" t="s">
        <v>107</v>
      </c>
      <c r="P524" s="10">
        <v>291720</v>
      </c>
      <c r="Q524" s="10" t="e">
        <f>#N/A</f>
        <v>#N/A</v>
      </c>
      <c r="R524" s="10" t="e">
        <f>#N/A</f>
        <v>#N/A</v>
      </c>
      <c r="S524" s="10" t="e">
        <f>#N/A</f>
        <v>#N/A</v>
      </c>
      <c r="T524" t="s">
        <v>59</v>
      </c>
      <c r="U524" t="s">
        <v>58</v>
      </c>
      <c r="V524">
        <v>68</v>
      </c>
      <c r="W524">
        <v>72</v>
      </c>
      <c r="X524">
        <v>70</v>
      </c>
      <c r="Y524" t="s">
        <v>254</v>
      </c>
      <c r="Z524" t="s">
        <v>59</v>
      </c>
      <c r="AA524">
        <v>100</v>
      </c>
      <c r="AB524">
        <v>0</v>
      </c>
      <c r="AC524">
        <v>0</v>
      </c>
      <c r="AD524">
        <v>145860</v>
      </c>
      <c r="AE524">
        <v>145860</v>
      </c>
      <c r="AF524">
        <v>0</v>
      </c>
      <c r="AG524" t="e">
        <f>#N/A</f>
        <v>#N/A</v>
      </c>
    </row>
    <row r="525" spans="1:33" ht="15" x14ac:dyDescent="0.2">
      <c r="A525" t="s">
        <v>60</v>
      </c>
      <c r="B525" t="s">
        <v>60</v>
      </c>
      <c r="C525" t="s">
        <v>693</v>
      </c>
      <c r="D525" t="s">
        <v>694</v>
      </c>
      <c r="E525" t="s">
        <v>695</v>
      </c>
      <c r="F525" t="s">
        <v>64</v>
      </c>
      <c r="G525" t="s">
        <v>1459</v>
      </c>
      <c r="H525" t="s">
        <v>60</v>
      </c>
      <c r="J525" t="s">
        <v>1460</v>
      </c>
      <c r="K525">
        <v>0.2</v>
      </c>
      <c r="L525">
        <v>0.3</v>
      </c>
      <c r="M525">
        <v>0.4</v>
      </c>
      <c r="N525">
        <v>0.1</v>
      </c>
      <c r="O525" t="s">
        <v>120</v>
      </c>
      <c r="P525" s="10">
        <v>750000</v>
      </c>
      <c r="Q525" s="10" t="e">
        <f>#N/A</f>
        <v>#N/A</v>
      </c>
      <c r="R525" s="10" t="e">
        <f>#N/A</f>
        <v>#N/A</v>
      </c>
      <c r="S525" s="10" t="e">
        <f>#N/A</f>
        <v>#N/A</v>
      </c>
      <c r="T525" t="s">
        <v>59</v>
      </c>
      <c r="U525" t="s">
        <v>58</v>
      </c>
      <c r="V525">
        <v>76</v>
      </c>
      <c r="W525">
        <v>64</v>
      </c>
      <c r="X525">
        <v>70</v>
      </c>
      <c r="Y525" t="s">
        <v>254</v>
      </c>
      <c r="Z525" t="s">
        <v>59</v>
      </c>
      <c r="AA525">
        <v>100</v>
      </c>
      <c r="AB525">
        <v>0</v>
      </c>
      <c r="AC525">
        <v>150000</v>
      </c>
      <c r="AD525">
        <v>225000</v>
      </c>
      <c r="AE525">
        <v>300000</v>
      </c>
      <c r="AF525">
        <v>75000</v>
      </c>
      <c r="AG525" t="e">
        <f>#N/A</f>
        <v>#N/A</v>
      </c>
    </row>
    <row r="526" spans="1:33" ht="15" x14ac:dyDescent="0.2">
      <c r="A526" t="s">
        <v>60</v>
      </c>
      <c r="B526" t="s">
        <v>60</v>
      </c>
      <c r="C526" t="s">
        <v>1461</v>
      </c>
      <c r="D526" t="s">
        <v>1462</v>
      </c>
      <c r="E526" t="s">
        <v>1463</v>
      </c>
      <c r="F526" t="s">
        <v>64</v>
      </c>
      <c r="G526" t="s">
        <v>1464</v>
      </c>
      <c r="H526" t="s">
        <v>60</v>
      </c>
      <c r="J526" t="s">
        <v>1465</v>
      </c>
      <c r="K526">
        <v>1</v>
      </c>
      <c r="L526">
        <v>0</v>
      </c>
      <c r="M526">
        <v>0</v>
      </c>
      <c r="N526">
        <v>0</v>
      </c>
      <c r="O526" t="s">
        <v>67</v>
      </c>
      <c r="P526" s="10">
        <v>154790</v>
      </c>
      <c r="Q526" s="10" t="e">
        <f>#N/A</f>
        <v>#N/A</v>
      </c>
      <c r="R526" s="10" t="e">
        <f>#N/A</f>
        <v>#N/A</v>
      </c>
      <c r="S526" s="10" t="e">
        <f>#N/A</f>
        <v>#N/A</v>
      </c>
      <c r="T526" t="s">
        <v>57</v>
      </c>
      <c r="U526" t="s">
        <v>58</v>
      </c>
      <c r="V526">
        <v>80</v>
      </c>
      <c r="W526">
        <v>60</v>
      </c>
      <c r="X526">
        <v>70</v>
      </c>
      <c r="Y526" t="s">
        <v>512</v>
      </c>
      <c r="Z526" t="s">
        <v>57</v>
      </c>
      <c r="AA526">
        <v>0</v>
      </c>
      <c r="AB526">
        <v>100</v>
      </c>
      <c r="AC526">
        <v>154790</v>
      </c>
      <c r="AD526">
        <v>0</v>
      </c>
      <c r="AE526">
        <v>0</v>
      </c>
      <c r="AF526">
        <v>0</v>
      </c>
      <c r="AG526" t="e">
        <f>#N/A</f>
        <v>#N/A</v>
      </c>
    </row>
    <row r="527" spans="1:33" ht="15" x14ac:dyDescent="0.2">
      <c r="A527" t="s">
        <v>60</v>
      </c>
      <c r="B527" t="s">
        <v>60</v>
      </c>
      <c r="C527" t="s">
        <v>637</v>
      </c>
      <c r="D527" t="s">
        <v>638</v>
      </c>
      <c r="E527" t="s">
        <v>639</v>
      </c>
      <c r="F527" t="s">
        <v>64</v>
      </c>
      <c r="G527" t="s">
        <v>1466</v>
      </c>
      <c r="H527" t="s">
        <v>60</v>
      </c>
      <c r="J527" t="s">
        <v>1467</v>
      </c>
      <c r="K527">
        <v>0.35</v>
      </c>
      <c r="L527">
        <v>0.2</v>
      </c>
      <c r="M527">
        <v>0.25</v>
      </c>
      <c r="N527">
        <v>0.2</v>
      </c>
      <c r="O527" t="s">
        <v>67</v>
      </c>
      <c r="P527" s="10">
        <v>282457</v>
      </c>
      <c r="Q527" s="10" t="e">
        <f>#N/A</f>
        <v>#N/A</v>
      </c>
      <c r="R527" s="10" t="e">
        <f>#N/A</f>
        <v>#N/A</v>
      </c>
      <c r="S527" s="10" t="e">
        <f>#N/A</f>
        <v>#N/A</v>
      </c>
      <c r="T527" t="s">
        <v>59</v>
      </c>
      <c r="U527" t="s">
        <v>58</v>
      </c>
      <c r="V527">
        <v>64</v>
      </c>
      <c r="W527">
        <v>76</v>
      </c>
      <c r="X527">
        <v>70</v>
      </c>
      <c r="Y527" t="s">
        <v>254</v>
      </c>
      <c r="Z527" t="s">
        <v>59</v>
      </c>
      <c r="AA527">
        <v>100</v>
      </c>
      <c r="AB527">
        <v>0</v>
      </c>
      <c r="AC527">
        <v>98859.95</v>
      </c>
      <c r="AD527">
        <v>56491.4</v>
      </c>
      <c r="AE527">
        <v>70614.25</v>
      </c>
      <c r="AF527">
        <v>56491.4</v>
      </c>
      <c r="AG527" t="e">
        <f>#N/A</f>
        <v>#N/A</v>
      </c>
    </row>
    <row r="528" spans="1:33" ht="15" x14ac:dyDescent="0.2">
      <c r="A528" t="s">
        <v>60</v>
      </c>
      <c r="B528" t="s">
        <v>60</v>
      </c>
      <c r="C528" t="s">
        <v>637</v>
      </c>
      <c r="D528" t="s">
        <v>638</v>
      </c>
      <c r="E528" t="s">
        <v>639</v>
      </c>
      <c r="F528" t="s">
        <v>64</v>
      </c>
      <c r="G528" t="s">
        <v>1468</v>
      </c>
      <c r="H528" t="s">
        <v>60</v>
      </c>
      <c r="J528" t="s">
        <v>1469</v>
      </c>
      <c r="K528">
        <v>0</v>
      </c>
      <c r="L528">
        <v>0</v>
      </c>
      <c r="M528">
        <v>0.35</v>
      </c>
      <c r="N528">
        <v>0.65</v>
      </c>
      <c r="O528" t="s">
        <v>114</v>
      </c>
      <c r="P528" s="10">
        <v>494137</v>
      </c>
      <c r="Q528" s="10" t="e">
        <f>#N/A</f>
        <v>#N/A</v>
      </c>
      <c r="R528" s="10" t="e">
        <f>#N/A</f>
        <v>#N/A</v>
      </c>
      <c r="S528" s="10" t="e">
        <f>#N/A</f>
        <v>#N/A</v>
      </c>
      <c r="T528" t="s">
        <v>59</v>
      </c>
      <c r="U528" t="s">
        <v>58</v>
      </c>
      <c r="V528">
        <v>76</v>
      </c>
      <c r="W528">
        <v>64</v>
      </c>
      <c r="X528">
        <v>70</v>
      </c>
      <c r="Y528" t="s">
        <v>254</v>
      </c>
      <c r="Z528" t="s">
        <v>59</v>
      </c>
      <c r="AA528">
        <v>100</v>
      </c>
      <c r="AB528">
        <v>0</v>
      </c>
      <c r="AC528">
        <v>0</v>
      </c>
      <c r="AD528">
        <v>0</v>
      </c>
      <c r="AE528">
        <v>172947.95</v>
      </c>
      <c r="AF528">
        <v>321189.05</v>
      </c>
      <c r="AG528" t="e">
        <f>#N/A</f>
        <v>#N/A</v>
      </c>
    </row>
    <row r="529" spans="1:33" ht="15" x14ac:dyDescent="0.2">
      <c r="A529" t="s">
        <v>60</v>
      </c>
      <c r="B529" t="s">
        <v>60</v>
      </c>
      <c r="C529" t="s">
        <v>383</v>
      </c>
      <c r="D529" t="s">
        <v>384</v>
      </c>
      <c r="E529" t="s">
        <v>385</v>
      </c>
      <c r="F529" t="s">
        <v>64</v>
      </c>
      <c r="G529" t="s">
        <v>1470</v>
      </c>
      <c r="H529" t="s">
        <v>60</v>
      </c>
      <c r="J529" t="s">
        <v>1471</v>
      </c>
      <c r="K529">
        <v>0.15</v>
      </c>
      <c r="L529">
        <v>0.2</v>
      </c>
      <c r="M529">
        <v>0</v>
      </c>
      <c r="N529">
        <v>0.65</v>
      </c>
      <c r="O529" t="s">
        <v>114</v>
      </c>
      <c r="P529" s="10">
        <v>307572</v>
      </c>
      <c r="Q529" s="10" t="e">
        <f>#N/A</f>
        <v>#N/A</v>
      </c>
      <c r="R529" s="10" t="e">
        <f>#N/A</f>
        <v>#N/A</v>
      </c>
      <c r="S529" s="10" t="e">
        <f>#N/A</f>
        <v>#N/A</v>
      </c>
      <c r="T529" t="s">
        <v>57</v>
      </c>
      <c r="U529" t="s">
        <v>58</v>
      </c>
      <c r="V529">
        <v>76</v>
      </c>
      <c r="W529">
        <v>64</v>
      </c>
      <c r="X529">
        <v>70</v>
      </c>
      <c r="Y529" t="s">
        <v>512</v>
      </c>
      <c r="Z529" t="s">
        <v>57</v>
      </c>
      <c r="AA529">
        <v>0</v>
      </c>
      <c r="AB529">
        <v>100</v>
      </c>
      <c r="AC529">
        <v>46135.8</v>
      </c>
      <c r="AD529">
        <v>61514.400000000001</v>
      </c>
      <c r="AE529">
        <v>0</v>
      </c>
      <c r="AF529">
        <v>199921.8</v>
      </c>
      <c r="AG529" t="e">
        <f>#N/A</f>
        <v>#N/A</v>
      </c>
    </row>
    <row r="530" spans="1:33" ht="15" x14ac:dyDescent="0.2">
      <c r="A530" t="s">
        <v>60</v>
      </c>
      <c r="B530" t="s">
        <v>60</v>
      </c>
      <c r="C530" t="s">
        <v>327</v>
      </c>
      <c r="D530" t="s">
        <v>328</v>
      </c>
      <c r="E530" t="s">
        <v>329</v>
      </c>
      <c r="F530" t="s">
        <v>64</v>
      </c>
      <c r="G530" t="s">
        <v>1472</v>
      </c>
      <c r="H530" t="s">
        <v>60</v>
      </c>
      <c r="J530" t="s">
        <v>1473</v>
      </c>
      <c r="K530">
        <v>0.6</v>
      </c>
      <c r="L530">
        <v>0.2</v>
      </c>
      <c r="M530">
        <v>0.2</v>
      </c>
      <c r="N530">
        <v>0</v>
      </c>
      <c r="O530" t="s">
        <v>67</v>
      </c>
      <c r="P530" s="10">
        <v>31200</v>
      </c>
      <c r="Q530" s="10" t="e">
        <f>#N/A</f>
        <v>#N/A</v>
      </c>
      <c r="R530" s="10" t="e">
        <f>#N/A</f>
        <v>#N/A</v>
      </c>
      <c r="S530" s="10" t="e">
        <f>#N/A</f>
        <v>#N/A</v>
      </c>
      <c r="T530" t="s">
        <v>59</v>
      </c>
      <c r="U530" t="s">
        <v>58</v>
      </c>
      <c r="V530">
        <v>68</v>
      </c>
      <c r="W530">
        <v>72</v>
      </c>
      <c r="X530">
        <v>70</v>
      </c>
      <c r="Y530" t="s">
        <v>254</v>
      </c>
      <c r="Z530" t="s">
        <v>59</v>
      </c>
      <c r="AA530">
        <v>100</v>
      </c>
      <c r="AB530">
        <v>0</v>
      </c>
      <c r="AC530">
        <v>18720</v>
      </c>
      <c r="AD530">
        <v>6240</v>
      </c>
      <c r="AE530">
        <v>6240</v>
      </c>
      <c r="AF530">
        <v>0</v>
      </c>
      <c r="AG530" t="e">
        <f>#N/A</f>
        <v>#N/A</v>
      </c>
    </row>
    <row r="531" spans="1:33" ht="15" x14ac:dyDescent="0.2">
      <c r="A531" t="s">
        <v>60</v>
      </c>
      <c r="B531" t="s">
        <v>60</v>
      </c>
      <c r="C531" t="s">
        <v>270</v>
      </c>
      <c r="D531" t="s">
        <v>1136</v>
      </c>
      <c r="E531" t="s">
        <v>271</v>
      </c>
      <c r="F531" t="s">
        <v>64</v>
      </c>
      <c r="G531" t="s">
        <v>1474</v>
      </c>
      <c r="H531" t="s">
        <v>60</v>
      </c>
      <c r="J531" t="s">
        <v>1475</v>
      </c>
      <c r="K531">
        <v>0</v>
      </c>
      <c r="L531">
        <v>0</v>
      </c>
      <c r="M531">
        <v>0</v>
      </c>
      <c r="N531">
        <v>1</v>
      </c>
      <c r="O531" t="s">
        <v>114</v>
      </c>
      <c r="P531" s="10">
        <v>212000</v>
      </c>
      <c r="Q531" s="10" t="e">
        <f>#N/A</f>
        <v>#N/A</v>
      </c>
      <c r="R531" s="10" t="e">
        <f>#N/A</f>
        <v>#N/A</v>
      </c>
      <c r="S531" s="10" t="e">
        <f>#N/A</f>
        <v>#N/A</v>
      </c>
      <c r="T531" t="s">
        <v>59</v>
      </c>
      <c r="U531" t="s">
        <v>58</v>
      </c>
      <c r="V531">
        <v>72</v>
      </c>
      <c r="W531">
        <v>68</v>
      </c>
      <c r="X531">
        <v>70</v>
      </c>
      <c r="Y531" t="s">
        <v>254</v>
      </c>
      <c r="Z531" t="s">
        <v>59</v>
      </c>
      <c r="AA531">
        <v>100</v>
      </c>
      <c r="AB531">
        <v>0</v>
      </c>
      <c r="AC531">
        <v>0</v>
      </c>
      <c r="AD531">
        <v>0</v>
      </c>
      <c r="AE531">
        <v>0</v>
      </c>
      <c r="AF531">
        <v>212000</v>
      </c>
      <c r="AG531" t="e">
        <f>#N/A</f>
        <v>#N/A</v>
      </c>
    </row>
    <row r="532" spans="1:33" ht="15" x14ac:dyDescent="0.2">
      <c r="A532" t="s">
        <v>60</v>
      </c>
      <c r="B532" t="s">
        <v>60</v>
      </c>
      <c r="C532" t="s">
        <v>270</v>
      </c>
      <c r="D532" t="s">
        <v>1136</v>
      </c>
      <c r="E532" t="s">
        <v>271</v>
      </c>
      <c r="F532" t="s">
        <v>64</v>
      </c>
      <c r="G532" t="s">
        <v>1476</v>
      </c>
      <c r="H532" t="s">
        <v>60</v>
      </c>
      <c r="J532" t="s">
        <v>1477</v>
      </c>
      <c r="K532">
        <v>1</v>
      </c>
      <c r="L532">
        <v>0</v>
      </c>
      <c r="M532">
        <v>0</v>
      </c>
      <c r="N532">
        <v>0</v>
      </c>
      <c r="O532" t="s">
        <v>67</v>
      </c>
      <c r="P532" s="10">
        <v>496265.62</v>
      </c>
      <c r="Q532" s="10" t="e">
        <f>#N/A</f>
        <v>#N/A</v>
      </c>
      <c r="R532" s="10" t="e">
        <f>#N/A</f>
        <v>#N/A</v>
      </c>
      <c r="S532" s="10" t="e">
        <f>#N/A</f>
        <v>#N/A</v>
      </c>
      <c r="T532" t="s">
        <v>59</v>
      </c>
      <c r="U532" t="s">
        <v>58</v>
      </c>
      <c r="V532">
        <v>68</v>
      </c>
      <c r="W532">
        <v>72</v>
      </c>
      <c r="X532">
        <v>70</v>
      </c>
      <c r="Y532" t="s">
        <v>254</v>
      </c>
      <c r="Z532" t="s">
        <v>59</v>
      </c>
      <c r="AA532">
        <v>100</v>
      </c>
      <c r="AB532">
        <v>0</v>
      </c>
      <c r="AC532">
        <v>496265.62</v>
      </c>
      <c r="AD532">
        <v>0</v>
      </c>
      <c r="AE532">
        <v>0</v>
      </c>
      <c r="AF532">
        <v>0</v>
      </c>
      <c r="AG532" t="e">
        <f>#N/A</f>
        <v>#N/A</v>
      </c>
    </row>
    <row r="533" spans="1:33" ht="15" x14ac:dyDescent="0.2">
      <c r="A533" t="s">
        <v>148</v>
      </c>
      <c r="B533" t="s">
        <v>148</v>
      </c>
      <c r="C533" t="s">
        <v>342</v>
      </c>
      <c r="D533" t="s">
        <v>343</v>
      </c>
      <c r="E533" t="s">
        <v>344</v>
      </c>
      <c r="F533" t="s">
        <v>64</v>
      </c>
      <c r="G533" t="s">
        <v>1478</v>
      </c>
      <c r="H533" t="s">
        <v>148</v>
      </c>
      <c r="J533" t="s">
        <v>1479</v>
      </c>
      <c r="K533">
        <v>0.6</v>
      </c>
      <c r="L533">
        <v>0.1</v>
      </c>
      <c r="M533">
        <v>0.25</v>
      </c>
      <c r="N533">
        <v>0.05</v>
      </c>
      <c r="O533" t="s">
        <v>67</v>
      </c>
      <c r="P533" s="10">
        <v>166518</v>
      </c>
      <c r="Q533" s="10">
        <v>166518</v>
      </c>
      <c r="R533" s="10">
        <v>3330</v>
      </c>
      <c r="S533" s="10">
        <v>169848</v>
      </c>
      <c r="T533" t="s">
        <v>57</v>
      </c>
      <c r="U533" t="s">
        <v>58</v>
      </c>
      <c r="V533">
        <v>64</v>
      </c>
      <c r="W533">
        <v>76</v>
      </c>
      <c r="X533">
        <v>70</v>
      </c>
      <c r="Y533" t="s">
        <v>512</v>
      </c>
      <c r="Z533" t="s">
        <v>57</v>
      </c>
      <c r="AA533">
        <v>0</v>
      </c>
      <c r="AB533">
        <v>100</v>
      </c>
      <c r="AC533">
        <v>99910.8</v>
      </c>
      <c r="AD533">
        <v>16651.8</v>
      </c>
      <c r="AE533">
        <v>41629.5</v>
      </c>
      <c r="AF533">
        <v>8325.9</v>
      </c>
      <c r="AG533" t="s">
        <v>1478</v>
      </c>
    </row>
    <row r="534" spans="1:33" ht="15" x14ac:dyDescent="0.2">
      <c r="A534" t="s">
        <v>148</v>
      </c>
      <c r="B534" t="s">
        <v>148</v>
      </c>
      <c r="C534" t="s">
        <v>238</v>
      </c>
      <c r="D534" t="s">
        <v>868</v>
      </c>
      <c r="E534" t="s">
        <v>239</v>
      </c>
      <c r="F534" t="s">
        <v>64</v>
      </c>
      <c r="G534" t="s">
        <v>1480</v>
      </c>
      <c r="H534" t="s">
        <v>148</v>
      </c>
      <c r="J534" t="s">
        <v>1481</v>
      </c>
      <c r="K534">
        <v>1</v>
      </c>
      <c r="L534">
        <v>0</v>
      </c>
      <c r="M534">
        <v>0</v>
      </c>
      <c r="N534">
        <v>0</v>
      </c>
      <c r="O534" t="s">
        <v>67</v>
      </c>
      <c r="P534" s="10">
        <v>15000</v>
      </c>
      <c r="Q534" s="10">
        <v>15000</v>
      </c>
      <c r="R534" s="10">
        <v>300</v>
      </c>
      <c r="S534" s="10">
        <v>15300</v>
      </c>
      <c r="T534" t="s">
        <v>57</v>
      </c>
      <c r="U534" t="s">
        <v>58</v>
      </c>
      <c r="V534">
        <v>68</v>
      </c>
      <c r="W534">
        <v>72</v>
      </c>
      <c r="X534">
        <v>70</v>
      </c>
      <c r="Y534" t="s">
        <v>512</v>
      </c>
      <c r="Z534" t="s">
        <v>57</v>
      </c>
      <c r="AA534">
        <v>0</v>
      </c>
      <c r="AB534">
        <v>100</v>
      </c>
      <c r="AC534">
        <v>15000</v>
      </c>
      <c r="AD534">
        <v>0</v>
      </c>
      <c r="AE534">
        <v>0</v>
      </c>
      <c r="AF534">
        <v>0</v>
      </c>
      <c r="AG534" t="s">
        <v>1480</v>
      </c>
    </row>
    <row r="535" spans="1:33" ht="15" x14ac:dyDescent="0.2">
      <c r="A535" t="s">
        <v>148</v>
      </c>
      <c r="B535" t="s">
        <v>148</v>
      </c>
      <c r="C535" t="s">
        <v>213</v>
      </c>
      <c r="D535" t="s">
        <v>882</v>
      </c>
      <c r="E535" t="s">
        <v>214</v>
      </c>
      <c r="F535" t="s">
        <v>64</v>
      </c>
      <c r="G535" t="s">
        <v>1482</v>
      </c>
      <c r="H535" t="s">
        <v>148</v>
      </c>
      <c r="J535" t="s">
        <v>1483</v>
      </c>
      <c r="K535">
        <v>0.25</v>
      </c>
      <c r="L535">
        <v>0</v>
      </c>
      <c r="M535">
        <v>0</v>
      </c>
      <c r="N535">
        <v>0.75</v>
      </c>
      <c r="O535" t="s">
        <v>114</v>
      </c>
      <c r="P535" s="10">
        <v>80000</v>
      </c>
      <c r="Q535" s="10">
        <v>80000</v>
      </c>
      <c r="R535" s="10">
        <v>1600</v>
      </c>
      <c r="S535" s="10">
        <v>81600</v>
      </c>
      <c r="T535" t="s">
        <v>59</v>
      </c>
      <c r="U535" t="s">
        <v>58</v>
      </c>
      <c r="V535">
        <v>72</v>
      </c>
      <c r="W535">
        <v>68</v>
      </c>
      <c r="X535">
        <v>70</v>
      </c>
      <c r="Y535" t="s">
        <v>254</v>
      </c>
      <c r="Z535" t="s">
        <v>59</v>
      </c>
      <c r="AA535">
        <v>100</v>
      </c>
      <c r="AB535">
        <v>0</v>
      </c>
      <c r="AC535">
        <v>20000</v>
      </c>
      <c r="AD535">
        <v>0</v>
      </c>
      <c r="AE535">
        <v>0</v>
      </c>
      <c r="AF535">
        <v>60000</v>
      </c>
      <c r="AG535" t="s">
        <v>1482</v>
      </c>
    </row>
    <row r="536" spans="1:33" ht="15" x14ac:dyDescent="0.2">
      <c r="A536" t="s">
        <v>148</v>
      </c>
      <c r="B536" t="s">
        <v>148</v>
      </c>
      <c r="C536" t="s">
        <v>337</v>
      </c>
      <c r="D536" t="s">
        <v>338</v>
      </c>
      <c r="E536" t="s">
        <v>339</v>
      </c>
      <c r="F536" t="s">
        <v>64</v>
      </c>
      <c r="G536" t="s">
        <v>1484</v>
      </c>
      <c r="H536" t="s">
        <v>148</v>
      </c>
      <c r="J536" t="s">
        <v>1485</v>
      </c>
      <c r="K536">
        <v>0</v>
      </c>
      <c r="L536">
        <v>0</v>
      </c>
      <c r="M536">
        <v>0</v>
      </c>
      <c r="N536">
        <v>1</v>
      </c>
      <c r="O536" t="s">
        <v>114</v>
      </c>
      <c r="P536" s="10">
        <v>99559</v>
      </c>
      <c r="Q536" s="10">
        <v>99559</v>
      </c>
      <c r="R536" s="10">
        <v>1991.18</v>
      </c>
      <c r="S536" s="10">
        <v>101550.18</v>
      </c>
      <c r="T536" t="s">
        <v>59</v>
      </c>
      <c r="U536" t="s">
        <v>58</v>
      </c>
      <c r="V536">
        <v>72</v>
      </c>
      <c r="W536">
        <v>68</v>
      </c>
      <c r="X536">
        <v>70</v>
      </c>
      <c r="Y536" t="s">
        <v>254</v>
      </c>
      <c r="Z536" t="s">
        <v>59</v>
      </c>
      <c r="AA536">
        <v>100</v>
      </c>
      <c r="AB536">
        <v>0</v>
      </c>
      <c r="AC536">
        <v>0</v>
      </c>
      <c r="AD536">
        <v>0</v>
      </c>
      <c r="AE536">
        <v>0</v>
      </c>
      <c r="AF536">
        <v>99559</v>
      </c>
      <c r="AG536" t="s">
        <v>1484</v>
      </c>
    </row>
    <row r="537" spans="1:33" ht="15" x14ac:dyDescent="0.2">
      <c r="A537" t="s">
        <v>148</v>
      </c>
      <c r="B537" t="s">
        <v>148</v>
      </c>
      <c r="C537" t="s">
        <v>651</v>
      </c>
      <c r="D537" t="s">
        <v>652</v>
      </c>
      <c r="E537" t="s">
        <v>653</v>
      </c>
      <c r="F537" t="s">
        <v>64</v>
      </c>
      <c r="G537" t="s">
        <v>1486</v>
      </c>
      <c r="H537" t="s">
        <v>148</v>
      </c>
      <c r="J537" t="s">
        <v>1487</v>
      </c>
      <c r="K537">
        <v>0.1</v>
      </c>
      <c r="L537">
        <v>0</v>
      </c>
      <c r="M537">
        <v>0.2</v>
      </c>
      <c r="N537">
        <v>0.7</v>
      </c>
      <c r="O537" t="s">
        <v>114</v>
      </c>
      <c r="P537" s="10">
        <v>333409</v>
      </c>
      <c r="Q537" s="10">
        <v>333409</v>
      </c>
      <c r="R537" s="10">
        <v>6668</v>
      </c>
      <c r="S537" s="10">
        <v>340077</v>
      </c>
      <c r="T537" t="s">
        <v>59</v>
      </c>
      <c r="U537" t="s">
        <v>58</v>
      </c>
      <c r="V537">
        <v>72</v>
      </c>
      <c r="W537">
        <v>68</v>
      </c>
      <c r="X537">
        <v>70</v>
      </c>
      <c r="Y537" t="s">
        <v>254</v>
      </c>
      <c r="Z537" t="s">
        <v>59</v>
      </c>
      <c r="AA537">
        <v>100</v>
      </c>
      <c r="AB537">
        <v>0</v>
      </c>
      <c r="AC537">
        <v>33340.9</v>
      </c>
      <c r="AD537">
        <v>0</v>
      </c>
      <c r="AE537">
        <v>66681.8</v>
      </c>
      <c r="AF537">
        <v>233386.3</v>
      </c>
      <c r="AG537" t="s">
        <v>1486</v>
      </c>
    </row>
    <row r="538" spans="1:33" ht="15" x14ac:dyDescent="0.2">
      <c r="A538" t="s">
        <v>148</v>
      </c>
      <c r="B538" t="s">
        <v>148</v>
      </c>
      <c r="C538" t="s">
        <v>651</v>
      </c>
      <c r="D538" t="s">
        <v>652</v>
      </c>
      <c r="E538" t="s">
        <v>653</v>
      </c>
      <c r="F538" t="s">
        <v>64</v>
      </c>
      <c r="G538" t="s">
        <v>1488</v>
      </c>
      <c r="H538" t="s">
        <v>148</v>
      </c>
      <c r="J538" t="s">
        <v>1489</v>
      </c>
      <c r="K538">
        <v>0</v>
      </c>
      <c r="L538">
        <v>0.5</v>
      </c>
      <c r="M538">
        <v>0.5</v>
      </c>
      <c r="N538">
        <v>0</v>
      </c>
      <c r="O538" t="s">
        <v>107</v>
      </c>
      <c r="P538" s="10">
        <v>380000</v>
      </c>
      <c r="Q538" s="10">
        <v>380000</v>
      </c>
      <c r="R538" s="10">
        <v>7600</v>
      </c>
      <c r="S538" s="10">
        <v>387600</v>
      </c>
      <c r="T538" t="s">
        <v>59</v>
      </c>
      <c r="U538" t="s">
        <v>58</v>
      </c>
      <c r="V538">
        <v>72</v>
      </c>
      <c r="W538">
        <v>68</v>
      </c>
      <c r="X538">
        <v>70</v>
      </c>
      <c r="Y538" t="s">
        <v>254</v>
      </c>
      <c r="Z538" t="s">
        <v>59</v>
      </c>
      <c r="AA538">
        <v>100</v>
      </c>
      <c r="AB538">
        <v>0</v>
      </c>
      <c r="AC538">
        <v>0</v>
      </c>
      <c r="AD538">
        <v>190000</v>
      </c>
      <c r="AE538">
        <v>190000</v>
      </c>
      <c r="AF538">
        <v>0</v>
      </c>
      <c r="AG538" t="s">
        <v>1488</v>
      </c>
    </row>
    <row r="539" spans="1:33" ht="15" x14ac:dyDescent="0.2">
      <c r="A539" t="s">
        <v>148</v>
      </c>
      <c r="B539" t="s">
        <v>148</v>
      </c>
      <c r="C539" t="s">
        <v>651</v>
      </c>
      <c r="D539" t="s">
        <v>652</v>
      </c>
      <c r="E539" t="s">
        <v>653</v>
      </c>
      <c r="F539" t="s">
        <v>64</v>
      </c>
      <c r="G539" t="s">
        <v>1490</v>
      </c>
      <c r="H539" t="s">
        <v>148</v>
      </c>
      <c r="J539" t="s">
        <v>1491</v>
      </c>
      <c r="K539">
        <v>0.19</v>
      </c>
      <c r="L539">
        <v>0.05</v>
      </c>
      <c r="M539">
        <v>0.17</v>
      </c>
      <c r="N539">
        <v>0.59</v>
      </c>
      <c r="O539" t="s">
        <v>114</v>
      </c>
      <c r="P539" s="10">
        <v>454121</v>
      </c>
      <c r="Q539" s="10">
        <v>454121</v>
      </c>
      <c r="R539" s="10">
        <v>9082</v>
      </c>
      <c r="S539" s="10">
        <v>463203</v>
      </c>
      <c r="T539" t="s">
        <v>59</v>
      </c>
      <c r="U539" t="s">
        <v>58</v>
      </c>
      <c r="V539">
        <v>76</v>
      </c>
      <c r="W539">
        <v>64</v>
      </c>
      <c r="X539">
        <v>70</v>
      </c>
      <c r="Y539" t="s">
        <v>254</v>
      </c>
      <c r="Z539" t="s">
        <v>59</v>
      </c>
      <c r="AA539">
        <v>100</v>
      </c>
      <c r="AB539">
        <v>0</v>
      </c>
      <c r="AC539">
        <v>86282.99</v>
      </c>
      <c r="AD539">
        <v>22706.05</v>
      </c>
      <c r="AE539">
        <v>77200.570000000007</v>
      </c>
      <c r="AF539">
        <v>267931.39</v>
      </c>
      <c r="AG539" t="s">
        <v>1490</v>
      </c>
    </row>
    <row r="540" spans="1:33" ht="15" x14ac:dyDescent="0.2">
      <c r="A540" t="s">
        <v>148</v>
      </c>
      <c r="B540" t="s">
        <v>148</v>
      </c>
      <c r="C540" t="s">
        <v>530</v>
      </c>
      <c r="D540" t="s">
        <v>531</v>
      </c>
      <c r="E540" t="s">
        <v>532</v>
      </c>
      <c r="F540" t="s">
        <v>64</v>
      </c>
      <c r="G540" t="s">
        <v>1492</v>
      </c>
      <c r="H540" t="s">
        <v>148</v>
      </c>
      <c r="J540" t="s">
        <v>1493</v>
      </c>
      <c r="K540">
        <v>1</v>
      </c>
      <c r="L540">
        <v>0</v>
      </c>
      <c r="M540">
        <v>0</v>
      </c>
      <c r="N540">
        <v>0</v>
      </c>
      <c r="O540" t="s">
        <v>67</v>
      </c>
      <c r="P540" s="10">
        <v>419835</v>
      </c>
      <c r="Q540" s="10">
        <v>419835</v>
      </c>
      <c r="R540" s="10">
        <v>8396.7000000000007</v>
      </c>
      <c r="S540" s="10">
        <v>428231.7</v>
      </c>
      <c r="T540" t="s">
        <v>59</v>
      </c>
      <c r="U540" t="s">
        <v>58</v>
      </c>
      <c r="V540">
        <v>76</v>
      </c>
      <c r="W540">
        <v>64</v>
      </c>
      <c r="X540">
        <v>70</v>
      </c>
      <c r="Y540" t="s">
        <v>254</v>
      </c>
      <c r="Z540" t="s">
        <v>59</v>
      </c>
      <c r="AA540">
        <v>100</v>
      </c>
      <c r="AB540">
        <v>0</v>
      </c>
      <c r="AC540">
        <v>419835</v>
      </c>
      <c r="AD540">
        <v>0</v>
      </c>
      <c r="AE540">
        <v>0</v>
      </c>
      <c r="AF540">
        <v>0</v>
      </c>
      <c r="AG540" t="s">
        <v>1492</v>
      </c>
    </row>
    <row r="541" spans="1:33" ht="15" x14ac:dyDescent="0.2">
      <c r="A541" t="s">
        <v>74</v>
      </c>
      <c r="B541" t="s">
        <v>102</v>
      </c>
      <c r="C541" t="s">
        <v>103</v>
      </c>
      <c r="D541" t="s">
        <v>429</v>
      </c>
      <c r="E541" t="s">
        <v>104</v>
      </c>
      <c r="F541" t="s">
        <v>52</v>
      </c>
      <c r="G541" t="s">
        <v>1494</v>
      </c>
      <c r="H541" t="s">
        <v>74</v>
      </c>
      <c r="J541" t="s">
        <v>875</v>
      </c>
      <c r="K541">
        <v>0</v>
      </c>
      <c r="L541">
        <v>1</v>
      </c>
      <c r="M541">
        <v>0</v>
      </c>
      <c r="N541">
        <v>0</v>
      </c>
      <c r="O541" t="s">
        <v>56</v>
      </c>
      <c r="P541" s="10">
        <v>795171</v>
      </c>
      <c r="Q541" s="10" t="e">
        <f>#N/A</f>
        <v>#N/A</v>
      </c>
      <c r="R541" s="10" t="e">
        <f>#N/A</f>
        <v>#N/A</v>
      </c>
      <c r="S541" s="10" t="e">
        <f>#N/A</f>
        <v>#N/A</v>
      </c>
      <c r="T541" t="s">
        <v>59</v>
      </c>
      <c r="U541" t="s">
        <v>58</v>
      </c>
      <c r="V541">
        <v>75</v>
      </c>
      <c r="W541">
        <v>64</v>
      </c>
      <c r="X541">
        <v>69.5</v>
      </c>
      <c r="Y541" t="s">
        <v>254</v>
      </c>
      <c r="Z541" t="s">
        <v>59</v>
      </c>
      <c r="AA541">
        <v>60</v>
      </c>
      <c r="AB541">
        <v>40</v>
      </c>
      <c r="AC541">
        <v>0</v>
      </c>
      <c r="AD541">
        <v>795171</v>
      </c>
      <c r="AE541">
        <v>0</v>
      </c>
      <c r="AF541">
        <v>0</v>
      </c>
      <c r="AG541" t="e">
        <f>#N/A</f>
        <v>#N/A</v>
      </c>
    </row>
    <row r="542" spans="1:33" ht="15" x14ac:dyDescent="0.2">
      <c r="A542" t="s">
        <v>74</v>
      </c>
      <c r="B542" t="s">
        <v>139</v>
      </c>
      <c r="C542" t="s">
        <v>140</v>
      </c>
      <c r="D542" t="s">
        <v>454</v>
      </c>
      <c r="E542" t="s">
        <v>141</v>
      </c>
      <c r="F542" t="s">
        <v>52</v>
      </c>
      <c r="G542" t="s">
        <v>1495</v>
      </c>
      <c r="H542" t="s">
        <v>74</v>
      </c>
      <c r="J542" t="s">
        <v>1496</v>
      </c>
      <c r="K542">
        <v>0</v>
      </c>
      <c r="L542">
        <v>0.9</v>
      </c>
      <c r="M542">
        <v>0.1</v>
      </c>
      <c r="N542">
        <v>0</v>
      </c>
      <c r="O542" t="s">
        <v>56</v>
      </c>
      <c r="P542" s="10">
        <v>310000</v>
      </c>
      <c r="Q542" s="10" t="e">
        <f>#N/A</f>
        <v>#N/A</v>
      </c>
      <c r="R542" s="10" t="e">
        <f>#N/A</f>
        <v>#N/A</v>
      </c>
      <c r="S542" s="10" t="e">
        <f>#N/A</f>
        <v>#N/A</v>
      </c>
      <c r="T542" t="s">
        <v>57</v>
      </c>
      <c r="U542" t="s">
        <v>58</v>
      </c>
      <c r="V542">
        <v>75</v>
      </c>
      <c r="W542">
        <v>64</v>
      </c>
      <c r="X542">
        <v>69.5</v>
      </c>
      <c r="Y542" t="s">
        <v>512</v>
      </c>
      <c r="Z542" t="s">
        <v>57</v>
      </c>
      <c r="AA542">
        <v>0</v>
      </c>
      <c r="AB542">
        <v>100</v>
      </c>
      <c r="AC542">
        <v>0</v>
      </c>
      <c r="AD542">
        <v>279000</v>
      </c>
      <c r="AE542">
        <v>31000</v>
      </c>
      <c r="AF542">
        <v>0</v>
      </c>
      <c r="AG542" t="e">
        <f>#N/A</f>
        <v>#N/A</v>
      </c>
    </row>
    <row r="543" spans="1:33" ht="15" x14ac:dyDescent="0.2">
      <c r="A543" t="s">
        <v>74</v>
      </c>
      <c r="B543" t="s">
        <v>75</v>
      </c>
      <c r="C543" t="s">
        <v>80</v>
      </c>
      <c r="D543" t="s">
        <v>371</v>
      </c>
      <c r="E543" t="s">
        <v>81</v>
      </c>
      <c r="F543" t="s">
        <v>64</v>
      </c>
      <c r="G543" t="s">
        <v>1497</v>
      </c>
      <c r="H543" t="s">
        <v>74</v>
      </c>
      <c r="J543" t="s">
        <v>1498</v>
      </c>
      <c r="K543">
        <v>0.39374999999999999</v>
      </c>
      <c r="L543">
        <v>0</v>
      </c>
      <c r="M543">
        <v>0.60624999999999996</v>
      </c>
      <c r="N543">
        <v>0</v>
      </c>
      <c r="O543" t="s">
        <v>120</v>
      </c>
      <c r="P543" s="10">
        <v>726650</v>
      </c>
      <c r="Q543" s="10" t="e">
        <f>#N/A</f>
        <v>#N/A</v>
      </c>
      <c r="R543" s="10" t="e">
        <f>#N/A</f>
        <v>#N/A</v>
      </c>
      <c r="S543" s="10" t="e">
        <f>#N/A</f>
        <v>#N/A</v>
      </c>
      <c r="T543" t="s">
        <v>59</v>
      </c>
      <c r="U543" t="s">
        <v>58</v>
      </c>
      <c r="V543">
        <v>75</v>
      </c>
      <c r="W543">
        <v>64</v>
      </c>
      <c r="X543">
        <v>69.5</v>
      </c>
      <c r="Y543" t="s">
        <v>254</v>
      </c>
      <c r="Z543" t="s">
        <v>59</v>
      </c>
      <c r="AA543">
        <v>65</v>
      </c>
      <c r="AB543">
        <v>35</v>
      </c>
      <c r="AC543">
        <v>286118.4375</v>
      </c>
      <c r="AD543">
        <v>0</v>
      </c>
      <c r="AE543">
        <v>440531.5625</v>
      </c>
      <c r="AF543">
        <v>0</v>
      </c>
      <c r="AG543" t="e">
        <f>#N/A</f>
        <v>#N/A</v>
      </c>
    </row>
    <row r="544" spans="1:33" ht="15" x14ac:dyDescent="0.2">
      <c r="A544" t="s">
        <v>74</v>
      </c>
      <c r="B544" t="s">
        <v>219</v>
      </c>
      <c r="C544" t="s">
        <v>768</v>
      </c>
      <c r="D544" t="s">
        <v>769</v>
      </c>
      <c r="E544" t="s">
        <v>770</v>
      </c>
      <c r="F544" t="s">
        <v>64</v>
      </c>
      <c r="G544" t="s">
        <v>1499</v>
      </c>
      <c r="H544" t="s">
        <v>74</v>
      </c>
      <c r="J544" t="s">
        <v>1500</v>
      </c>
      <c r="K544">
        <v>0.5</v>
      </c>
      <c r="L544">
        <v>0.2</v>
      </c>
      <c r="M544">
        <v>0</v>
      </c>
      <c r="N544">
        <v>0.3</v>
      </c>
      <c r="O544" t="s">
        <v>67</v>
      </c>
      <c r="P544" s="10">
        <v>450000</v>
      </c>
      <c r="Q544" s="10" t="e">
        <f>#N/A</f>
        <v>#N/A</v>
      </c>
      <c r="R544" s="10" t="e">
        <f>#N/A</f>
        <v>#N/A</v>
      </c>
      <c r="S544" s="10" t="e">
        <f>#N/A</f>
        <v>#N/A</v>
      </c>
      <c r="T544" t="s">
        <v>57</v>
      </c>
      <c r="U544" t="s">
        <v>58</v>
      </c>
      <c r="V544">
        <v>64</v>
      </c>
      <c r="W544">
        <v>75</v>
      </c>
      <c r="X544">
        <v>69.5</v>
      </c>
      <c r="Y544" t="s">
        <v>512</v>
      </c>
      <c r="Z544" t="s">
        <v>57</v>
      </c>
      <c r="AA544">
        <v>45</v>
      </c>
      <c r="AB544">
        <v>55</v>
      </c>
      <c r="AC544">
        <v>225000</v>
      </c>
      <c r="AD544">
        <v>90000</v>
      </c>
      <c r="AE544">
        <v>0</v>
      </c>
      <c r="AF544">
        <v>135000</v>
      </c>
      <c r="AG544" t="e">
        <f>#N/A</f>
        <v>#N/A</v>
      </c>
    </row>
    <row r="545" spans="1:33" ht="15" x14ac:dyDescent="0.2">
      <c r="A545" t="s">
        <v>48</v>
      </c>
      <c r="B545" t="s">
        <v>48</v>
      </c>
      <c r="C545" t="s">
        <v>1501</v>
      </c>
      <c r="D545" t="s">
        <v>50</v>
      </c>
      <c r="E545" t="s">
        <v>51</v>
      </c>
      <c r="F545" t="s">
        <v>52</v>
      </c>
      <c r="G545" t="s">
        <v>1502</v>
      </c>
      <c r="H545" t="s">
        <v>48</v>
      </c>
      <c r="I545" t="s">
        <v>54</v>
      </c>
      <c r="J545" t="s">
        <v>1503</v>
      </c>
      <c r="K545">
        <v>0</v>
      </c>
      <c r="L545">
        <v>1</v>
      </c>
      <c r="M545">
        <v>0</v>
      </c>
      <c r="N545">
        <v>0</v>
      </c>
      <c r="O545" t="s">
        <v>56</v>
      </c>
      <c r="P545" s="10">
        <v>91593</v>
      </c>
      <c r="Q545" s="11">
        <v>91593</v>
      </c>
      <c r="R545" s="10">
        <v>0</v>
      </c>
      <c r="S545" s="10">
        <v>91593</v>
      </c>
      <c r="T545" t="s">
        <v>57</v>
      </c>
      <c r="U545" t="s">
        <v>58</v>
      </c>
      <c r="V545">
        <v>75</v>
      </c>
      <c r="W545">
        <v>64</v>
      </c>
      <c r="X545">
        <v>69.5</v>
      </c>
      <c r="Y545" t="s">
        <v>48</v>
      </c>
      <c r="AA545">
        <v>0</v>
      </c>
      <c r="AB545">
        <v>0</v>
      </c>
      <c r="AC545">
        <v>0</v>
      </c>
      <c r="AD545">
        <v>91593</v>
      </c>
      <c r="AE545">
        <v>0</v>
      </c>
      <c r="AF545">
        <v>0</v>
      </c>
      <c r="AG545" t="s">
        <v>1502</v>
      </c>
    </row>
    <row r="546" spans="1:33" ht="15" x14ac:dyDescent="0.2">
      <c r="A546" t="s">
        <v>148</v>
      </c>
      <c r="B546" t="s">
        <v>148</v>
      </c>
      <c r="C546" t="s">
        <v>417</v>
      </c>
      <c r="D546" t="s">
        <v>418</v>
      </c>
      <c r="E546" t="s">
        <v>419</v>
      </c>
      <c r="F546" t="s">
        <v>64</v>
      </c>
      <c r="G546" t="s">
        <v>1504</v>
      </c>
      <c r="H546" t="s">
        <v>148</v>
      </c>
      <c r="J546" t="s">
        <v>1505</v>
      </c>
      <c r="K546">
        <v>1</v>
      </c>
      <c r="L546">
        <v>0</v>
      </c>
      <c r="M546">
        <v>0</v>
      </c>
      <c r="N546">
        <v>0</v>
      </c>
      <c r="O546" t="s">
        <v>67</v>
      </c>
      <c r="P546" s="10">
        <v>60000</v>
      </c>
      <c r="Q546" s="10">
        <v>60000</v>
      </c>
      <c r="R546" s="10">
        <v>1200</v>
      </c>
      <c r="S546" s="10">
        <v>61200</v>
      </c>
      <c r="T546" t="s">
        <v>57</v>
      </c>
      <c r="U546" t="s">
        <v>58</v>
      </c>
      <c r="V546">
        <v>64</v>
      </c>
      <c r="W546">
        <v>75</v>
      </c>
      <c r="X546">
        <v>69.5</v>
      </c>
      <c r="Y546" t="s">
        <v>512</v>
      </c>
      <c r="Z546" t="s">
        <v>57</v>
      </c>
      <c r="AA546">
        <v>0</v>
      </c>
      <c r="AB546">
        <v>100</v>
      </c>
      <c r="AC546">
        <v>60000</v>
      </c>
      <c r="AD546">
        <v>0</v>
      </c>
      <c r="AE546">
        <v>0</v>
      </c>
      <c r="AF546">
        <v>0</v>
      </c>
      <c r="AG546" t="s">
        <v>1504</v>
      </c>
    </row>
    <row r="547" spans="1:33" ht="15" x14ac:dyDescent="0.2">
      <c r="A547" t="s">
        <v>148</v>
      </c>
      <c r="B547" t="s">
        <v>148</v>
      </c>
      <c r="C547" t="s">
        <v>332</v>
      </c>
      <c r="D547" t="s">
        <v>333</v>
      </c>
      <c r="E547" t="s">
        <v>334</v>
      </c>
      <c r="F547" t="s">
        <v>64</v>
      </c>
      <c r="G547" t="s">
        <v>1506</v>
      </c>
      <c r="H547" t="s">
        <v>148</v>
      </c>
      <c r="J547" t="s">
        <v>1507</v>
      </c>
      <c r="K547">
        <v>0</v>
      </c>
      <c r="L547">
        <v>0</v>
      </c>
      <c r="M547">
        <v>1</v>
      </c>
      <c r="N547">
        <v>0</v>
      </c>
      <c r="O547" t="s">
        <v>120</v>
      </c>
      <c r="P547" s="10">
        <v>86876</v>
      </c>
      <c r="Q547" s="10">
        <v>86876</v>
      </c>
      <c r="R547" s="10">
        <v>1737.52</v>
      </c>
      <c r="S547" s="10">
        <v>88613.52</v>
      </c>
      <c r="T547" t="s">
        <v>57</v>
      </c>
      <c r="U547" t="s">
        <v>58</v>
      </c>
      <c r="V547">
        <v>75</v>
      </c>
      <c r="W547">
        <v>64</v>
      </c>
      <c r="X547">
        <v>69.5</v>
      </c>
      <c r="Y547" t="s">
        <v>512</v>
      </c>
      <c r="Z547" t="s">
        <v>57</v>
      </c>
      <c r="AA547">
        <v>0</v>
      </c>
      <c r="AB547">
        <v>100</v>
      </c>
      <c r="AC547">
        <v>0</v>
      </c>
      <c r="AD547">
        <v>0</v>
      </c>
      <c r="AE547">
        <v>86876</v>
      </c>
      <c r="AF547">
        <v>0</v>
      </c>
      <c r="AG547" t="s">
        <v>1506</v>
      </c>
    </row>
    <row r="548" spans="1:33" ht="15" x14ac:dyDescent="0.2">
      <c r="A548" t="s">
        <v>148</v>
      </c>
      <c r="B548" t="s">
        <v>148</v>
      </c>
      <c r="C548" t="s">
        <v>1028</v>
      </c>
      <c r="D548" t="s">
        <v>1029</v>
      </c>
      <c r="E548" t="s">
        <v>1030</v>
      </c>
      <c r="F548" t="s">
        <v>64</v>
      </c>
      <c r="G548" t="s">
        <v>1508</v>
      </c>
      <c r="H548" t="s">
        <v>148</v>
      </c>
      <c r="J548" t="s">
        <v>1507</v>
      </c>
      <c r="K548">
        <v>0</v>
      </c>
      <c r="L548">
        <v>0</v>
      </c>
      <c r="M548">
        <v>1</v>
      </c>
      <c r="N548">
        <v>0</v>
      </c>
      <c r="O548" t="s">
        <v>120</v>
      </c>
      <c r="P548" s="10">
        <v>79723</v>
      </c>
      <c r="Q548" s="10">
        <v>86876</v>
      </c>
      <c r="R548" s="10">
        <v>1738</v>
      </c>
      <c r="S548" s="10">
        <v>88614</v>
      </c>
      <c r="T548" t="s">
        <v>59</v>
      </c>
      <c r="U548" t="s">
        <v>58</v>
      </c>
      <c r="V548">
        <v>75</v>
      </c>
      <c r="W548">
        <v>64</v>
      </c>
      <c r="X548">
        <v>69.5</v>
      </c>
      <c r="Y548" t="s">
        <v>254</v>
      </c>
      <c r="Z548" t="s">
        <v>59</v>
      </c>
      <c r="AA548">
        <v>100</v>
      </c>
      <c r="AB548">
        <v>0</v>
      </c>
      <c r="AC548">
        <v>0</v>
      </c>
      <c r="AD548">
        <v>0</v>
      </c>
      <c r="AE548">
        <v>79723</v>
      </c>
      <c r="AF548">
        <v>0</v>
      </c>
      <c r="AG548" t="s">
        <v>1508</v>
      </c>
    </row>
    <row r="549" spans="1:33" ht="15" x14ac:dyDescent="0.2">
      <c r="A549" t="s">
        <v>148</v>
      </c>
      <c r="B549" t="s">
        <v>148</v>
      </c>
      <c r="C549" t="s">
        <v>286</v>
      </c>
      <c r="D549" t="s">
        <v>347</v>
      </c>
      <c r="E549" t="s">
        <v>287</v>
      </c>
      <c r="F549" t="s">
        <v>64</v>
      </c>
      <c r="G549" t="s">
        <v>1509</v>
      </c>
      <c r="H549" t="s">
        <v>148</v>
      </c>
      <c r="J549" t="s">
        <v>1507</v>
      </c>
      <c r="K549">
        <v>0</v>
      </c>
      <c r="L549">
        <v>0</v>
      </c>
      <c r="M549">
        <v>1</v>
      </c>
      <c r="N549">
        <v>0</v>
      </c>
      <c r="O549" t="s">
        <v>120</v>
      </c>
      <c r="P549" s="10">
        <v>86876</v>
      </c>
      <c r="Q549" s="10">
        <v>86876</v>
      </c>
      <c r="R549" s="10">
        <v>1737.52</v>
      </c>
      <c r="S549" s="10">
        <v>88613.52</v>
      </c>
      <c r="T549" t="s">
        <v>59</v>
      </c>
      <c r="U549" t="s">
        <v>58</v>
      </c>
      <c r="V549">
        <v>75</v>
      </c>
      <c r="W549">
        <v>64</v>
      </c>
      <c r="X549">
        <v>69.5</v>
      </c>
      <c r="Y549" t="s">
        <v>254</v>
      </c>
      <c r="Z549" t="s">
        <v>59</v>
      </c>
      <c r="AA549">
        <v>100</v>
      </c>
      <c r="AB549">
        <v>0</v>
      </c>
      <c r="AC549">
        <v>0</v>
      </c>
      <c r="AD549">
        <v>0</v>
      </c>
      <c r="AE549">
        <v>86876</v>
      </c>
      <c r="AF549">
        <v>0</v>
      </c>
      <c r="AG549" t="s">
        <v>1509</v>
      </c>
    </row>
    <row r="550" spans="1:33" ht="15" x14ac:dyDescent="0.2">
      <c r="A550" t="s">
        <v>74</v>
      </c>
      <c r="B550" t="s">
        <v>75</v>
      </c>
      <c r="C550" t="s">
        <v>196</v>
      </c>
      <c r="D550" t="s">
        <v>1107</v>
      </c>
      <c r="E550" t="s">
        <v>198</v>
      </c>
      <c r="F550" t="s">
        <v>52</v>
      </c>
      <c r="G550" t="s">
        <v>1510</v>
      </c>
      <c r="H550" t="s">
        <v>74</v>
      </c>
      <c r="J550" t="s">
        <v>1511</v>
      </c>
      <c r="K550">
        <v>0.2</v>
      </c>
      <c r="L550">
        <v>0.5</v>
      </c>
      <c r="M550">
        <v>0.3</v>
      </c>
      <c r="N550">
        <v>0</v>
      </c>
      <c r="O550" t="s">
        <v>56</v>
      </c>
      <c r="P550" s="10">
        <v>217272</v>
      </c>
      <c r="Q550" s="10" t="e">
        <f>#N/A</f>
        <v>#N/A</v>
      </c>
      <c r="R550" s="10" t="e">
        <f>#N/A</f>
        <v>#N/A</v>
      </c>
      <c r="S550" s="10" t="e">
        <f>#N/A</f>
        <v>#N/A</v>
      </c>
      <c r="T550" t="s">
        <v>57</v>
      </c>
      <c r="U550" t="s">
        <v>58</v>
      </c>
      <c r="V550">
        <v>70</v>
      </c>
      <c r="W550">
        <v>68</v>
      </c>
      <c r="X550">
        <v>69</v>
      </c>
      <c r="Y550" t="s">
        <v>512</v>
      </c>
      <c r="Z550" t="s">
        <v>57</v>
      </c>
      <c r="AA550">
        <v>0</v>
      </c>
      <c r="AB550">
        <v>100</v>
      </c>
      <c r="AC550">
        <v>43454.400000000001</v>
      </c>
      <c r="AD550">
        <v>108636</v>
      </c>
      <c r="AE550">
        <v>65181.599999999999</v>
      </c>
      <c r="AF550">
        <v>0</v>
      </c>
      <c r="AG550" t="e">
        <f>#N/A</f>
        <v>#N/A</v>
      </c>
    </row>
    <row r="551" spans="1:33" ht="15" x14ac:dyDescent="0.2">
      <c r="A551" t="s">
        <v>48</v>
      </c>
      <c r="B551" t="s">
        <v>48</v>
      </c>
      <c r="C551" t="s">
        <v>1512</v>
      </c>
      <c r="D551" t="s">
        <v>48</v>
      </c>
      <c r="E551" t="e">
        <f>#N/A</f>
        <v>#N/A</v>
      </c>
      <c r="F551" t="s">
        <v>64</v>
      </c>
      <c r="G551" t="s">
        <v>1513</v>
      </c>
      <c r="H551" t="s">
        <v>48</v>
      </c>
      <c r="I551" t="s">
        <v>54</v>
      </c>
      <c r="J551" t="s">
        <v>1514</v>
      </c>
      <c r="K551">
        <v>0</v>
      </c>
      <c r="L551">
        <v>0.5</v>
      </c>
      <c r="M551">
        <v>0.5</v>
      </c>
      <c r="O551" t="s">
        <v>107</v>
      </c>
      <c r="P551" s="10">
        <v>373328.99</v>
      </c>
      <c r="Q551" s="11">
        <v>373328.99</v>
      </c>
      <c r="R551" s="10">
        <v>0</v>
      </c>
      <c r="S551" s="10">
        <v>373328.99</v>
      </c>
      <c r="T551" t="s">
        <v>57</v>
      </c>
      <c r="U551" t="s">
        <v>58</v>
      </c>
      <c r="V551">
        <v>70</v>
      </c>
      <c r="W551">
        <v>68</v>
      </c>
      <c r="X551">
        <v>69</v>
      </c>
      <c r="Y551" t="s">
        <v>48</v>
      </c>
      <c r="AA551">
        <v>0</v>
      </c>
      <c r="AB551">
        <v>0</v>
      </c>
      <c r="AC551">
        <v>0</v>
      </c>
      <c r="AD551">
        <v>186664.495</v>
      </c>
      <c r="AE551">
        <v>186664.495</v>
      </c>
      <c r="AG551" t="s">
        <v>1513</v>
      </c>
    </row>
    <row r="552" spans="1:33" ht="15" x14ac:dyDescent="0.2">
      <c r="A552" t="s">
        <v>48</v>
      </c>
      <c r="B552" t="s">
        <v>48</v>
      </c>
      <c r="C552" t="s">
        <v>1515</v>
      </c>
      <c r="D552" t="s">
        <v>169</v>
      </c>
      <c r="E552" t="e">
        <f>#N/A</f>
        <v>#N/A</v>
      </c>
      <c r="F552" t="s">
        <v>64</v>
      </c>
      <c r="G552" t="s">
        <v>1516</v>
      </c>
      <c r="H552" t="s">
        <v>48</v>
      </c>
      <c r="I552" t="s">
        <v>54</v>
      </c>
      <c r="J552" t="s">
        <v>1517</v>
      </c>
      <c r="K552">
        <v>0.4</v>
      </c>
      <c r="L552">
        <v>0.1</v>
      </c>
      <c r="M552">
        <v>0.3</v>
      </c>
      <c r="N552">
        <v>0.2</v>
      </c>
      <c r="O552" t="s">
        <v>67</v>
      </c>
      <c r="P552" s="10">
        <v>743352.75</v>
      </c>
      <c r="Q552" s="11">
        <v>743352.75</v>
      </c>
      <c r="R552" s="10">
        <v>0</v>
      </c>
      <c r="S552" s="10">
        <v>743352.75</v>
      </c>
      <c r="T552" t="s">
        <v>57</v>
      </c>
      <c r="U552" t="s">
        <v>58</v>
      </c>
      <c r="V552">
        <v>68</v>
      </c>
      <c r="W552">
        <v>70</v>
      </c>
      <c r="X552">
        <v>69</v>
      </c>
      <c r="Y552" t="s">
        <v>48</v>
      </c>
      <c r="AA552">
        <v>0</v>
      </c>
      <c r="AB552">
        <v>0</v>
      </c>
      <c r="AC552">
        <v>297341.09999999998</v>
      </c>
      <c r="AD552">
        <v>74335.274999999994</v>
      </c>
      <c r="AE552">
        <v>223005.82500000001</v>
      </c>
      <c r="AF552">
        <v>148670.54999999999</v>
      </c>
      <c r="AG552" t="s">
        <v>1516</v>
      </c>
    </row>
    <row r="553" spans="1:33" ht="15" x14ac:dyDescent="0.2">
      <c r="A553" t="s">
        <v>148</v>
      </c>
      <c r="B553" t="s">
        <v>148</v>
      </c>
      <c r="C553" t="s">
        <v>1043</v>
      </c>
      <c r="D553" t="s">
        <v>1044</v>
      </c>
      <c r="E553" t="s">
        <v>1045</v>
      </c>
      <c r="F553" t="s">
        <v>52</v>
      </c>
      <c r="G553" t="s">
        <v>1518</v>
      </c>
      <c r="H553" t="s">
        <v>148</v>
      </c>
      <c r="J553" t="s">
        <v>1519</v>
      </c>
      <c r="K553">
        <v>0</v>
      </c>
      <c r="L553">
        <v>0.65</v>
      </c>
      <c r="M553">
        <v>0</v>
      </c>
      <c r="N553">
        <v>0.35</v>
      </c>
      <c r="O553" t="s">
        <v>56</v>
      </c>
      <c r="P553" s="10">
        <v>213126</v>
      </c>
      <c r="Q553" s="10">
        <v>213126</v>
      </c>
      <c r="R553" s="10">
        <v>6394</v>
      </c>
      <c r="S553" s="10">
        <v>219520</v>
      </c>
      <c r="T553" t="s">
        <v>59</v>
      </c>
      <c r="U553" t="s">
        <v>58</v>
      </c>
      <c r="V553">
        <v>70</v>
      </c>
      <c r="W553">
        <v>68</v>
      </c>
      <c r="X553">
        <v>69</v>
      </c>
      <c r="Y553" t="s">
        <v>254</v>
      </c>
      <c r="Z553" t="s">
        <v>59</v>
      </c>
      <c r="AA553">
        <v>100</v>
      </c>
      <c r="AB553">
        <v>0</v>
      </c>
      <c r="AC553">
        <v>0</v>
      </c>
      <c r="AD553">
        <v>138531.9</v>
      </c>
      <c r="AE553">
        <v>0</v>
      </c>
      <c r="AF553">
        <v>74594.100000000006</v>
      </c>
      <c r="AG553" t="s">
        <v>1518</v>
      </c>
    </row>
    <row r="554" spans="1:33" ht="15" x14ac:dyDescent="0.2">
      <c r="A554" t="s">
        <v>74</v>
      </c>
      <c r="B554" t="s">
        <v>139</v>
      </c>
      <c r="C554" t="s">
        <v>465</v>
      </c>
      <c r="D554" t="s">
        <v>466</v>
      </c>
      <c r="E554" t="s">
        <v>467</v>
      </c>
      <c r="F554" t="s">
        <v>52</v>
      </c>
      <c r="G554" t="s">
        <v>1520</v>
      </c>
      <c r="H554" t="s">
        <v>74</v>
      </c>
      <c r="J554" t="s">
        <v>1521</v>
      </c>
      <c r="K554">
        <v>0</v>
      </c>
      <c r="L554">
        <v>1</v>
      </c>
      <c r="M554">
        <v>0</v>
      </c>
      <c r="N554">
        <v>0</v>
      </c>
      <c r="O554" t="s">
        <v>56</v>
      </c>
      <c r="P554" s="10">
        <v>266863.65999999997</v>
      </c>
      <c r="Q554" s="10" t="e">
        <f>#N/A</f>
        <v>#N/A</v>
      </c>
      <c r="R554" s="10" t="e">
        <f>#N/A</f>
        <v>#N/A</v>
      </c>
      <c r="S554" s="10" t="e">
        <f>#N/A</f>
        <v>#N/A</v>
      </c>
      <c r="T554" t="s">
        <v>59</v>
      </c>
      <c r="U554" t="s">
        <v>58</v>
      </c>
      <c r="V554">
        <v>65</v>
      </c>
      <c r="W554">
        <v>72</v>
      </c>
      <c r="X554">
        <v>68.5</v>
      </c>
      <c r="Y554" t="s">
        <v>254</v>
      </c>
      <c r="Z554" t="s">
        <v>59</v>
      </c>
      <c r="AA554">
        <v>100</v>
      </c>
      <c r="AB554">
        <v>0</v>
      </c>
      <c r="AC554">
        <v>0</v>
      </c>
      <c r="AD554">
        <v>266863.65999999997</v>
      </c>
      <c r="AE554">
        <v>0</v>
      </c>
      <c r="AF554">
        <v>0</v>
      </c>
      <c r="AG554" t="e">
        <f>#N/A</f>
        <v>#N/A</v>
      </c>
    </row>
    <row r="555" spans="1:33" ht="15" x14ac:dyDescent="0.2">
      <c r="A555" t="s">
        <v>74</v>
      </c>
      <c r="B555" t="s">
        <v>108</v>
      </c>
      <c r="C555" t="s">
        <v>244</v>
      </c>
      <c r="D555" t="s">
        <v>305</v>
      </c>
      <c r="E555" t="s">
        <v>245</v>
      </c>
      <c r="F555" t="s">
        <v>64</v>
      </c>
      <c r="G555" t="s">
        <v>1522</v>
      </c>
      <c r="H555" t="s">
        <v>74</v>
      </c>
      <c r="J555" t="s">
        <v>1523</v>
      </c>
      <c r="K555">
        <v>0.5</v>
      </c>
      <c r="L555">
        <v>0.1</v>
      </c>
      <c r="M555">
        <v>0.1</v>
      </c>
      <c r="N555">
        <v>0.3</v>
      </c>
      <c r="O555" t="s">
        <v>67</v>
      </c>
      <c r="P555" s="10">
        <v>488672</v>
      </c>
      <c r="Q555" s="10" t="e">
        <f>#N/A</f>
        <v>#N/A</v>
      </c>
      <c r="R555" s="10" t="e">
        <f>#N/A</f>
        <v>#N/A</v>
      </c>
      <c r="S555" s="10" t="e">
        <f>#N/A</f>
        <v>#N/A</v>
      </c>
      <c r="T555" t="s">
        <v>59</v>
      </c>
      <c r="U555" t="s">
        <v>58</v>
      </c>
      <c r="V555">
        <v>72</v>
      </c>
      <c r="W555">
        <v>65</v>
      </c>
      <c r="X555">
        <v>68.5</v>
      </c>
      <c r="Y555" t="s">
        <v>254</v>
      </c>
      <c r="Z555" t="s">
        <v>59</v>
      </c>
      <c r="AA555">
        <v>100</v>
      </c>
      <c r="AB555">
        <v>0</v>
      </c>
      <c r="AC555">
        <v>244336</v>
      </c>
      <c r="AD555">
        <v>48867.199999999997</v>
      </c>
      <c r="AE555">
        <v>48867.199999999997</v>
      </c>
      <c r="AF555">
        <v>146601.60000000001</v>
      </c>
      <c r="AG555" t="e">
        <f>#N/A</f>
        <v>#N/A</v>
      </c>
    </row>
    <row r="556" spans="1:33" ht="15" x14ac:dyDescent="0.2">
      <c r="A556" t="s">
        <v>74</v>
      </c>
      <c r="B556" t="s">
        <v>93</v>
      </c>
      <c r="C556" t="s">
        <v>476</v>
      </c>
      <c r="D556" t="s">
        <v>477</v>
      </c>
      <c r="E556" t="s">
        <v>478</v>
      </c>
      <c r="F556" t="s">
        <v>64</v>
      </c>
      <c r="G556" t="s">
        <v>1524</v>
      </c>
      <c r="H556" t="s">
        <v>74</v>
      </c>
      <c r="J556" t="s">
        <v>1525</v>
      </c>
      <c r="K556">
        <v>0.35</v>
      </c>
      <c r="L556">
        <v>0.3</v>
      </c>
      <c r="M556">
        <v>0</v>
      </c>
      <c r="N556">
        <v>0.35</v>
      </c>
      <c r="O556" t="s">
        <v>107</v>
      </c>
      <c r="P556" s="10">
        <v>100000</v>
      </c>
      <c r="Q556" s="10" t="e">
        <f>#N/A</f>
        <v>#N/A</v>
      </c>
      <c r="R556" s="10" t="e">
        <f>#N/A</f>
        <v>#N/A</v>
      </c>
      <c r="S556" s="10" t="e">
        <f>#N/A</f>
        <v>#N/A</v>
      </c>
      <c r="T556" t="s">
        <v>59</v>
      </c>
      <c r="U556" t="s">
        <v>58</v>
      </c>
      <c r="V556">
        <v>72</v>
      </c>
      <c r="W556">
        <v>65</v>
      </c>
      <c r="X556">
        <v>68.5</v>
      </c>
      <c r="Y556" t="s">
        <v>254</v>
      </c>
      <c r="Z556" t="s">
        <v>59</v>
      </c>
      <c r="AA556">
        <v>100</v>
      </c>
      <c r="AB556">
        <v>0</v>
      </c>
      <c r="AC556">
        <v>35000</v>
      </c>
      <c r="AD556">
        <v>30000</v>
      </c>
      <c r="AE556">
        <v>0</v>
      </c>
      <c r="AF556">
        <v>35000</v>
      </c>
      <c r="AG556" t="e">
        <f>#N/A</f>
        <v>#N/A</v>
      </c>
    </row>
    <row r="557" spans="1:33" ht="15" x14ac:dyDescent="0.2">
      <c r="A557" t="s">
        <v>48</v>
      </c>
      <c r="B557" t="s">
        <v>48</v>
      </c>
      <c r="C557" t="s">
        <v>1526</v>
      </c>
      <c r="D557" t="s">
        <v>174</v>
      </c>
      <c r="E557" t="s">
        <v>1527</v>
      </c>
      <c r="F557" t="s">
        <v>64</v>
      </c>
      <c r="G557" t="s">
        <v>1528</v>
      </c>
      <c r="H557" t="s">
        <v>48</v>
      </c>
      <c r="I557" t="s">
        <v>54</v>
      </c>
      <c r="J557" t="s">
        <v>1529</v>
      </c>
      <c r="K557">
        <v>0.84</v>
      </c>
      <c r="L557">
        <v>0</v>
      </c>
      <c r="M557">
        <v>0.16</v>
      </c>
      <c r="N557">
        <v>0</v>
      </c>
      <c r="O557" t="s">
        <v>67</v>
      </c>
      <c r="P557" s="10">
        <v>235779.6</v>
      </c>
      <c r="Q557" s="11">
        <v>235779.6</v>
      </c>
      <c r="R557" s="10">
        <v>0</v>
      </c>
      <c r="S557" s="10">
        <v>235779.6</v>
      </c>
      <c r="T557" t="s">
        <v>57</v>
      </c>
      <c r="U557" t="s">
        <v>58</v>
      </c>
      <c r="V557">
        <v>72</v>
      </c>
      <c r="W557">
        <v>65</v>
      </c>
      <c r="X557">
        <v>68.5</v>
      </c>
      <c r="Y557" t="s">
        <v>48</v>
      </c>
      <c r="AA557">
        <v>0</v>
      </c>
      <c r="AB557">
        <v>0</v>
      </c>
      <c r="AC557">
        <v>198054.864</v>
      </c>
      <c r="AD557">
        <v>0</v>
      </c>
      <c r="AE557">
        <v>37724.735999999997</v>
      </c>
      <c r="AF557">
        <v>0</v>
      </c>
      <c r="AG557" t="s">
        <v>1528</v>
      </c>
    </row>
    <row r="558" spans="1:33" ht="15" x14ac:dyDescent="0.2">
      <c r="A558" t="s">
        <v>60</v>
      </c>
      <c r="B558" t="s">
        <v>60</v>
      </c>
      <c r="C558" t="s">
        <v>327</v>
      </c>
      <c r="D558" t="s">
        <v>328</v>
      </c>
      <c r="E558" t="s">
        <v>329</v>
      </c>
      <c r="F558" t="s">
        <v>64</v>
      </c>
      <c r="G558" t="s">
        <v>1530</v>
      </c>
      <c r="H558" t="s">
        <v>60</v>
      </c>
      <c r="J558" t="s">
        <v>1531</v>
      </c>
      <c r="K558">
        <v>0</v>
      </c>
      <c r="L558">
        <v>0.2</v>
      </c>
      <c r="M558">
        <v>0.8</v>
      </c>
      <c r="N558">
        <v>0</v>
      </c>
      <c r="O558" t="s">
        <v>120</v>
      </c>
      <c r="P558" s="10">
        <v>101474.06</v>
      </c>
      <c r="Q558" s="10" t="e">
        <f>#N/A</f>
        <v>#N/A</v>
      </c>
      <c r="R558" s="10" t="e">
        <f>#N/A</f>
        <v>#N/A</v>
      </c>
      <c r="S558" s="10" t="e">
        <f>#N/A</f>
        <v>#N/A</v>
      </c>
      <c r="T558" t="s">
        <v>59</v>
      </c>
      <c r="U558" t="s">
        <v>58</v>
      </c>
      <c r="V558">
        <v>65</v>
      </c>
      <c r="W558">
        <v>72</v>
      </c>
      <c r="X558">
        <v>68.5</v>
      </c>
      <c r="Y558" t="s">
        <v>254</v>
      </c>
      <c r="Z558" t="s">
        <v>59</v>
      </c>
      <c r="AA558">
        <v>100</v>
      </c>
      <c r="AB558">
        <v>0</v>
      </c>
      <c r="AC558">
        <v>0</v>
      </c>
      <c r="AD558">
        <v>20294.812000000002</v>
      </c>
      <c r="AE558">
        <v>81179.248000000007</v>
      </c>
      <c r="AF558">
        <v>0</v>
      </c>
      <c r="AG558" t="e">
        <f>#N/A</f>
        <v>#N/A</v>
      </c>
    </row>
    <row r="559" spans="1:33" ht="15" x14ac:dyDescent="0.2">
      <c r="A559" t="s">
        <v>60</v>
      </c>
      <c r="B559" t="s">
        <v>60</v>
      </c>
      <c r="C559" t="s">
        <v>1532</v>
      </c>
      <c r="D559" t="s">
        <v>1533</v>
      </c>
      <c r="E559" t="s">
        <v>1534</v>
      </c>
      <c r="F559" t="s">
        <v>52</v>
      </c>
      <c r="G559" t="s">
        <v>1535</v>
      </c>
      <c r="H559" t="s">
        <v>60</v>
      </c>
      <c r="J559" t="s">
        <v>1536</v>
      </c>
      <c r="K559">
        <v>0.16</v>
      </c>
      <c r="L559">
        <v>0.34</v>
      </c>
      <c r="M559">
        <v>0.2</v>
      </c>
      <c r="N559">
        <v>0.3</v>
      </c>
      <c r="O559" t="s">
        <v>56</v>
      </c>
      <c r="P559" s="10">
        <v>2291100</v>
      </c>
      <c r="Q559" s="10" t="e">
        <f>#N/A</f>
        <v>#N/A</v>
      </c>
      <c r="R559" s="10" t="e">
        <f>#N/A</f>
        <v>#N/A</v>
      </c>
      <c r="S559" s="10" t="e">
        <f>#N/A</f>
        <v>#N/A</v>
      </c>
      <c r="T559" t="s">
        <v>57</v>
      </c>
      <c r="U559" t="s">
        <v>58</v>
      </c>
      <c r="V559">
        <v>65</v>
      </c>
      <c r="W559">
        <v>72</v>
      </c>
      <c r="X559">
        <v>68.5</v>
      </c>
      <c r="Y559" t="s">
        <v>512</v>
      </c>
      <c r="Z559" t="s">
        <v>57</v>
      </c>
      <c r="AA559">
        <v>0</v>
      </c>
      <c r="AB559">
        <v>100</v>
      </c>
      <c r="AC559">
        <v>366576</v>
      </c>
      <c r="AD559">
        <v>778974</v>
      </c>
      <c r="AE559">
        <v>458220</v>
      </c>
      <c r="AF559">
        <v>687330</v>
      </c>
      <c r="AG559" t="e">
        <f>#N/A</f>
        <v>#N/A</v>
      </c>
    </row>
    <row r="560" spans="1:33" ht="15" x14ac:dyDescent="0.2">
      <c r="A560" t="s">
        <v>148</v>
      </c>
      <c r="B560" t="s">
        <v>148</v>
      </c>
      <c r="C560" t="s">
        <v>530</v>
      </c>
      <c r="D560" t="s">
        <v>531</v>
      </c>
      <c r="E560" t="s">
        <v>532</v>
      </c>
      <c r="F560" t="s">
        <v>64</v>
      </c>
      <c r="G560" t="s">
        <v>1537</v>
      </c>
      <c r="H560" t="s">
        <v>148</v>
      </c>
      <c r="J560" t="s">
        <v>1538</v>
      </c>
      <c r="K560">
        <v>1</v>
      </c>
      <c r="L560">
        <v>0</v>
      </c>
      <c r="M560">
        <v>0</v>
      </c>
      <c r="N560">
        <v>0</v>
      </c>
      <c r="O560" t="s">
        <v>67</v>
      </c>
      <c r="P560" s="10">
        <v>330065</v>
      </c>
      <c r="Q560" s="10">
        <v>330065</v>
      </c>
      <c r="R560" s="10">
        <v>6601.3</v>
      </c>
      <c r="S560" s="10">
        <v>336666.3</v>
      </c>
      <c r="T560" t="s">
        <v>59</v>
      </c>
      <c r="U560" t="s">
        <v>58</v>
      </c>
      <c r="V560">
        <v>52</v>
      </c>
      <c r="W560">
        <v>85</v>
      </c>
      <c r="X560">
        <v>68.5</v>
      </c>
      <c r="Y560" t="s">
        <v>254</v>
      </c>
      <c r="Z560" t="s">
        <v>59</v>
      </c>
      <c r="AA560">
        <v>100</v>
      </c>
      <c r="AB560">
        <v>0</v>
      </c>
      <c r="AC560">
        <v>330065</v>
      </c>
      <c r="AD560">
        <v>0</v>
      </c>
      <c r="AE560">
        <v>0</v>
      </c>
      <c r="AF560">
        <v>0</v>
      </c>
      <c r="AG560" t="s">
        <v>1537</v>
      </c>
    </row>
    <row r="561" spans="1:33" ht="15" x14ac:dyDescent="0.2">
      <c r="A561" t="s">
        <v>148</v>
      </c>
      <c r="B561" t="s">
        <v>148</v>
      </c>
      <c r="C561" t="s">
        <v>184</v>
      </c>
      <c r="D561" t="s">
        <v>1040</v>
      </c>
      <c r="E561" t="s">
        <v>185</v>
      </c>
      <c r="F561" t="s">
        <v>64</v>
      </c>
      <c r="G561" t="s">
        <v>1539</v>
      </c>
      <c r="H561" t="s">
        <v>148</v>
      </c>
      <c r="J561" t="s">
        <v>1540</v>
      </c>
      <c r="K561">
        <v>0</v>
      </c>
      <c r="L561">
        <v>0</v>
      </c>
      <c r="M561">
        <v>0</v>
      </c>
      <c r="N561">
        <v>1</v>
      </c>
      <c r="O561" t="s">
        <v>114</v>
      </c>
      <c r="P561" s="10">
        <v>151464.73000000001</v>
      </c>
      <c r="Q561" s="10">
        <v>151464.73000000001</v>
      </c>
      <c r="R561" s="10">
        <v>3029.29</v>
      </c>
      <c r="S561" s="10">
        <v>154494.02000000002</v>
      </c>
      <c r="T561" t="s">
        <v>59</v>
      </c>
      <c r="U561" t="s">
        <v>58</v>
      </c>
      <c r="V561">
        <v>65</v>
      </c>
      <c r="W561">
        <v>72</v>
      </c>
      <c r="X561">
        <v>68.5</v>
      </c>
      <c r="Y561" t="s">
        <v>254</v>
      </c>
      <c r="Z561" t="s">
        <v>59</v>
      </c>
      <c r="AA561">
        <v>100</v>
      </c>
      <c r="AB561">
        <v>0</v>
      </c>
      <c r="AC561">
        <v>0</v>
      </c>
      <c r="AD561">
        <v>0</v>
      </c>
      <c r="AE561">
        <v>0</v>
      </c>
      <c r="AF561">
        <v>151464.73000000001</v>
      </c>
      <c r="AG561" t="s">
        <v>1539</v>
      </c>
    </row>
    <row r="562" spans="1:33" ht="15" x14ac:dyDescent="0.2">
      <c r="A562" t="s">
        <v>74</v>
      </c>
      <c r="B562" t="s">
        <v>108</v>
      </c>
      <c r="C562" t="s">
        <v>188</v>
      </c>
      <c r="D562" t="s">
        <v>705</v>
      </c>
      <c r="E562" t="s">
        <v>189</v>
      </c>
      <c r="F562" t="s">
        <v>64</v>
      </c>
      <c r="G562" t="s">
        <v>1541</v>
      </c>
      <c r="H562" t="s">
        <v>74</v>
      </c>
      <c r="J562" t="s">
        <v>1542</v>
      </c>
      <c r="K562">
        <v>0.25</v>
      </c>
      <c r="L562">
        <v>0.3</v>
      </c>
      <c r="M562">
        <v>0.45</v>
      </c>
      <c r="N562">
        <v>0</v>
      </c>
      <c r="O562" t="s">
        <v>120</v>
      </c>
      <c r="P562" s="10">
        <v>638437</v>
      </c>
      <c r="Q562" s="10" t="e">
        <f>#N/A</f>
        <v>#N/A</v>
      </c>
      <c r="R562" s="10" t="e">
        <f>#N/A</f>
        <v>#N/A</v>
      </c>
      <c r="S562" s="10" t="e">
        <f>#N/A</f>
        <v>#N/A</v>
      </c>
      <c r="T562" t="s">
        <v>59</v>
      </c>
      <c r="U562" t="s">
        <v>58</v>
      </c>
      <c r="V562">
        <v>68</v>
      </c>
      <c r="W562">
        <v>68</v>
      </c>
      <c r="X562">
        <v>68</v>
      </c>
      <c r="Y562" t="s">
        <v>254</v>
      </c>
      <c r="Z562" t="s">
        <v>59</v>
      </c>
      <c r="AA562">
        <v>100</v>
      </c>
      <c r="AB562">
        <v>0</v>
      </c>
      <c r="AC562">
        <v>159609.25</v>
      </c>
      <c r="AD562">
        <v>191531.1</v>
      </c>
      <c r="AE562">
        <v>287296.65000000002</v>
      </c>
      <c r="AF562">
        <v>0</v>
      </c>
      <c r="AG562" t="e">
        <f>#N/A</f>
        <v>#N/A</v>
      </c>
    </row>
    <row r="563" spans="1:33" ht="15" x14ac:dyDescent="0.2">
      <c r="A563" t="s">
        <v>74</v>
      </c>
      <c r="B563" t="s">
        <v>139</v>
      </c>
      <c r="C563" t="s">
        <v>1543</v>
      </c>
      <c r="D563" t="s">
        <v>1544</v>
      </c>
      <c r="E563" t="s">
        <v>1545</v>
      </c>
      <c r="F563" t="s">
        <v>64</v>
      </c>
      <c r="G563" t="s">
        <v>1546</v>
      </c>
      <c r="H563" t="s">
        <v>74</v>
      </c>
      <c r="J563" t="s">
        <v>1547</v>
      </c>
      <c r="K563">
        <v>0.23</v>
      </c>
      <c r="L563">
        <v>0.23</v>
      </c>
      <c r="M563">
        <v>0.06</v>
      </c>
      <c r="N563">
        <v>0.48</v>
      </c>
      <c r="O563" t="s">
        <v>114</v>
      </c>
      <c r="P563" s="10">
        <v>559281</v>
      </c>
      <c r="Q563" s="10" t="e">
        <f>#N/A</f>
        <v>#N/A</v>
      </c>
      <c r="R563" s="10" t="e">
        <f>#N/A</f>
        <v>#N/A</v>
      </c>
      <c r="S563" s="10" t="e">
        <f>#N/A</f>
        <v>#N/A</v>
      </c>
      <c r="T563" t="s">
        <v>57</v>
      </c>
      <c r="U563" t="s">
        <v>58</v>
      </c>
      <c r="V563">
        <v>72</v>
      </c>
      <c r="W563">
        <v>64</v>
      </c>
      <c r="X563">
        <v>68</v>
      </c>
      <c r="Y563" t="s">
        <v>512</v>
      </c>
      <c r="Z563" t="s">
        <v>57</v>
      </c>
      <c r="AA563">
        <v>0</v>
      </c>
      <c r="AB563">
        <v>100</v>
      </c>
      <c r="AC563">
        <v>128634.63</v>
      </c>
      <c r="AD563">
        <v>128634.63</v>
      </c>
      <c r="AE563">
        <v>33556.86</v>
      </c>
      <c r="AF563">
        <v>268454.88</v>
      </c>
      <c r="AG563" t="e">
        <f>#N/A</f>
        <v>#N/A</v>
      </c>
    </row>
    <row r="564" spans="1:33" ht="15" x14ac:dyDescent="0.2">
      <c r="A564" t="s">
        <v>74</v>
      </c>
      <c r="B564" t="s">
        <v>219</v>
      </c>
      <c r="C564" t="s">
        <v>355</v>
      </c>
      <c r="D564" t="s">
        <v>356</v>
      </c>
      <c r="E564" t="s">
        <v>357</v>
      </c>
      <c r="F564" t="s">
        <v>64</v>
      </c>
      <c r="G564" t="s">
        <v>1548</v>
      </c>
      <c r="H564" t="s">
        <v>74</v>
      </c>
      <c r="J564" t="s">
        <v>1549</v>
      </c>
      <c r="K564">
        <v>0.11</v>
      </c>
      <c r="L564">
        <v>0.32</v>
      </c>
      <c r="M564">
        <v>0.24</v>
      </c>
      <c r="N564">
        <v>0.33</v>
      </c>
      <c r="O564" t="s">
        <v>114</v>
      </c>
      <c r="P564" s="10">
        <v>182541</v>
      </c>
      <c r="Q564" s="10" t="e">
        <f>#N/A</f>
        <v>#N/A</v>
      </c>
      <c r="R564" s="10" t="e">
        <f>#N/A</f>
        <v>#N/A</v>
      </c>
      <c r="S564" s="10" t="e">
        <f>#N/A</f>
        <v>#N/A</v>
      </c>
      <c r="T564" t="s">
        <v>57</v>
      </c>
      <c r="U564" t="s">
        <v>58</v>
      </c>
      <c r="V564">
        <v>68</v>
      </c>
      <c r="W564">
        <v>68</v>
      </c>
      <c r="X564">
        <v>68</v>
      </c>
      <c r="Y564" t="s">
        <v>512</v>
      </c>
      <c r="Z564" t="s">
        <v>57</v>
      </c>
      <c r="AA564">
        <v>0</v>
      </c>
      <c r="AB564">
        <v>100</v>
      </c>
      <c r="AC564">
        <v>20079.509999999998</v>
      </c>
      <c r="AD564">
        <v>58413.120000000003</v>
      </c>
      <c r="AE564">
        <v>43809.84</v>
      </c>
      <c r="AF564">
        <v>60238.53</v>
      </c>
      <c r="AG564" t="e">
        <f>#N/A</f>
        <v>#N/A</v>
      </c>
    </row>
    <row r="565" spans="1:33" ht="15" x14ac:dyDescent="0.2">
      <c r="A565" t="s">
        <v>74</v>
      </c>
      <c r="B565" t="s">
        <v>219</v>
      </c>
      <c r="C565" t="s">
        <v>355</v>
      </c>
      <c r="D565" t="s">
        <v>356</v>
      </c>
      <c r="E565" t="s">
        <v>357</v>
      </c>
      <c r="F565" t="s">
        <v>64</v>
      </c>
      <c r="G565" t="s">
        <v>1550</v>
      </c>
      <c r="H565" t="s">
        <v>74</v>
      </c>
      <c r="J565" t="s">
        <v>1551</v>
      </c>
      <c r="K565">
        <v>0.15</v>
      </c>
      <c r="L565">
        <v>0.15</v>
      </c>
      <c r="M565">
        <v>0.35</v>
      </c>
      <c r="N565">
        <v>0.35</v>
      </c>
      <c r="O565" t="s">
        <v>107</v>
      </c>
      <c r="P565" s="10">
        <v>200000</v>
      </c>
      <c r="Q565" s="10" t="e">
        <f>#N/A</f>
        <v>#N/A</v>
      </c>
      <c r="R565" s="10" t="e">
        <f>#N/A</f>
        <v>#N/A</v>
      </c>
      <c r="S565" s="10" t="e">
        <f>#N/A</f>
        <v>#N/A</v>
      </c>
      <c r="T565" t="s">
        <v>57</v>
      </c>
      <c r="U565" t="s">
        <v>58</v>
      </c>
      <c r="V565">
        <v>72</v>
      </c>
      <c r="W565">
        <v>64</v>
      </c>
      <c r="X565">
        <v>68</v>
      </c>
      <c r="Y565" t="s">
        <v>512</v>
      </c>
      <c r="Z565" t="s">
        <v>57</v>
      </c>
      <c r="AA565">
        <v>0</v>
      </c>
      <c r="AB565">
        <v>100</v>
      </c>
      <c r="AC565">
        <v>30000</v>
      </c>
      <c r="AD565">
        <v>30000</v>
      </c>
      <c r="AE565">
        <v>70000</v>
      </c>
      <c r="AF565">
        <v>70000</v>
      </c>
      <c r="AG565" t="e">
        <f>#N/A</f>
        <v>#N/A</v>
      </c>
    </row>
    <row r="566" spans="1:33" ht="15" x14ac:dyDescent="0.2">
      <c r="A566" t="s">
        <v>74</v>
      </c>
      <c r="B566" t="s">
        <v>75</v>
      </c>
      <c r="C566" t="s">
        <v>388</v>
      </c>
      <c r="D566" t="s">
        <v>389</v>
      </c>
      <c r="E566" t="s">
        <v>390</v>
      </c>
      <c r="F566" t="s">
        <v>64</v>
      </c>
      <c r="G566" t="s">
        <v>1552</v>
      </c>
      <c r="H566" t="s">
        <v>74</v>
      </c>
      <c r="J566" t="s">
        <v>1553</v>
      </c>
      <c r="K566">
        <v>0</v>
      </c>
      <c r="L566">
        <v>0</v>
      </c>
      <c r="M566">
        <v>0.1</v>
      </c>
      <c r="N566">
        <v>0.8</v>
      </c>
      <c r="O566" t="s">
        <v>114</v>
      </c>
      <c r="P566" s="10">
        <v>370000</v>
      </c>
      <c r="Q566" s="10" t="e">
        <f>#N/A</f>
        <v>#N/A</v>
      </c>
      <c r="R566" s="10" t="e">
        <f>#N/A</f>
        <v>#N/A</v>
      </c>
      <c r="S566" s="10" t="e">
        <f>#N/A</f>
        <v>#N/A</v>
      </c>
      <c r="T566" t="s">
        <v>59</v>
      </c>
      <c r="U566" t="s">
        <v>58</v>
      </c>
      <c r="V566">
        <v>72</v>
      </c>
      <c r="W566">
        <v>64</v>
      </c>
      <c r="X566">
        <v>68</v>
      </c>
      <c r="Y566" t="s">
        <v>254</v>
      </c>
      <c r="Z566" t="s">
        <v>59</v>
      </c>
      <c r="AA566">
        <v>60</v>
      </c>
      <c r="AB566">
        <v>40</v>
      </c>
      <c r="AC566">
        <v>0</v>
      </c>
      <c r="AD566">
        <v>0</v>
      </c>
      <c r="AE566">
        <v>37000</v>
      </c>
      <c r="AF566">
        <v>296000</v>
      </c>
      <c r="AG566" t="e">
        <f>#N/A</f>
        <v>#N/A</v>
      </c>
    </row>
    <row r="567" spans="1:33" ht="15" x14ac:dyDescent="0.2">
      <c r="A567" t="s">
        <v>74</v>
      </c>
      <c r="B567" t="s">
        <v>102</v>
      </c>
      <c r="C567" t="s">
        <v>1176</v>
      </c>
      <c r="D567" t="s">
        <v>1177</v>
      </c>
      <c r="E567" t="s">
        <v>1178</v>
      </c>
      <c r="F567" t="s">
        <v>64</v>
      </c>
      <c r="G567" t="s">
        <v>1554</v>
      </c>
      <c r="H567" t="s">
        <v>74</v>
      </c>
      <c r="J567" t="s">
        <v>1555</v>
      </c>
      <c r="K567">
        <v>0</v>
      </c>
      <c r="L567">
        <v>0.4</v>
      </c>
      <c r="M567">
        <v>0.6</v>
      </c>
      <c r="N567">
        <v>0</v>
      </c>
      <c r="O567" t="s">
        <v>120</v>
      </c>
      <c r="P567" s="10">
        <v>550385</v>
      </c>
      <c r="Q567" s="10" t="e">
        <f>#N/A</f>
        <v>#N/A</v>
      </c>
      <c r="R567" s="10" t="e">
        <f>#N/A</f>
        <v>#N/A</v>
      </c>
      <c r="S567" s="10" t="e">
        <f>#N/A</f>
        <v>#N/A</v>
      </c>
      <c r="T567" t="s">
        <v>57</v>
      </c>
      <c r="U567" t="s">
        <v>58</v>
      </c>
      <c r="V567">
        <v>68</v>
      </c>
      <c r="W567">
        <v>68</v>
      </c>
      <c r="X567">
        <v>68</v>
      </c>
      <c r="Y567" t="s">
        <v>512</v>
      </c>
      <c r="Z567" t="s">
        <v>57</v>
      </c>
      <c r="AA567">
        <v>0</v>
      </c>
      <c r="AB567">
        <v>100</v>
      </c>
      <c r="AC567">
        <v>0</v>
      </c>
      <c r="AD567">
        <v>220154</v>
      </c>
      <c r="AE567">
        <v>330231</v>
      </c>
      <c r="AF567">
        <v>0</v>
      </c>
      <c r="AG567" t="e">
        <f>#N/A</f>
        <v>#N/A</v>
      </c>
    </row>
    <row r="568" spans="1:33" ht="15" x14ac:dyDescent="0.2">
      <c r="A568" t="s">
        <v>74</v>
      </c>
      <c r="B568" t="s">
        <v>360</v>
      </c>
      <c r="C568" t="s">
        <v>361</v>
      </c>
      <c r="D568" t="s">
        <v>362</v>
      </c>
      <c r="E568" t="s">
        <v>363</v>
      </c>
      <c r="F568" t="s">
        <v>64</v>
      </c>
      <c r="G568" t="s">
        <v>1556</v>
      </c>
      <c r="H568" t="s">
        <v>74</v>
      </c>
      <c r="J568" t="s">
        <v>1557</v>
      </c>
      <c r="K568">
        <v>0</v>
      </c>
      <c r="L568">
        <v>0</v>
      </c>
      <c r="M568">
        <v>0</v>
      </c>
      <c r="N568">
        <v>1</v>
      </c>
      <c r="O568" t="s">
        <v>114</v>
      </c>
      <c r="P568" s="10">
        <v>500000</v>
      </c>
      <c r="Q568" s="10" t="e">
        <f>#N/A</f>
        <v>#N/A</v>
      </c>
      <c r="R568" s="10" t="e">
        <f>#N/A</f>
        <v>#N/A</v>
      </c>
      <c r="S568" s="10" t="e">
        <f>#N/A</f>
        <v>#N/A</v>
      </c>
      <c r="T568" t="s">
        <v>57</v>
      </c>
      <c r="U568" t="s">
        <v>58</v>
      </c>
      <c r="V568">
        <v>68</v>
      </c>
      <c r="W568">
        <v>68</v>
      </c>
      <c r="X568">
        <v>68</v>
      </c>
      <c r="Y568" t="s">
        <v>512</v>
      </c>
      <c r="Z568" t="s">
        <v>57</v>
      </c>
      <c r="AA568">
        <v>0</v>
      </c>
      <c r="AB568">
        <v>100</v>
      </c>
      <c r="AC568">
        <v>0</v>
      </c>
      <c r="AD568">
        <v>0</v>
      </c>
      <c r="AE568">
        <v>0</v>
      </c>
      <c r="AF568">
        <v>500000</v>
      </c>
      <c r="AG568" t="e">
        <f>#N/A</f>
        <v>#N/A</v>
      </c>
    </row>
    <row r="569" spans="1:33" ht="15" x14ac:dyDescent="0.2">
      <c r="A569" t="s">
        <v>74</v>
      </c>
      <c r="B569" t="s">
        <v>75</v>
      </c>
      <c r="C569" t="s">
        <v>76</v>
      </c>
      <c r="D569" t="s">
        <v>1064</v>
      </c>
      <c r="E569" t="s">
        <v>77</v>
      </c>
      <c r="F569" t="s">
        <v>64</v>
      </c>
      <c r="G569" t="s">
        <v>1558</v>
      </c>
      <c r="H569" t="s">
        <v>74</v>
      </c>
      <c r="J569" t="s">
        <v>1559</v>
      </c>
      <c r="K569">
        <v>1</v>
      </c>
      <c r="L569">
        <v>0</v>
      </c>
      <c r="M569">
        <v>0</v>
      </c>
      <c r="N569">
        <v>0</v>
      </c>
      <c r="O569" t="s">
        <v>67</v>
      </c>
      <c r="P569" s="10">
        <v>322500</v>
      </c>
      <c r="Q569" s="10" t="e">
        <f>#N/A</f>
        <v>#N/A</v>
      </c>
      <c r="R569" s="10" t="e">
        <f>#N/A</f>
        <v>#N/A</v>
      </c>
      <c r="S569" s="10" t="e">
        <f>#N/A</f>
        <v>#N/A</v>
      </c>
      <c r="T569" t="s">
        <v>57</v>
      </c>
      <c r="U569" t="s">
        <v>58</v>
      </c>
      <c r="V569">
        <v>68</v>
      </c>
      <c r="W569">
        <v>68</v>
      </c>
      <c r="X569">
        <v>68</v>
      </c>
      <c r="Y569" t="s">
        <v>512</v>
      </c>
      <c r="Z569" t="s">
        <v>57</v>
      </c>
      <c r="AA569">
        <v>0</v>
      </c>
      <c r="AB569">
        <v>100</v>
      </c>
      <c r="AC569">
        <v>322500</v>
      </c>
      <c r="AD569">
        <v>0</v>
      </c>
      <c r="AE569">
        <v>0</v>
      </c>
      <c r="AF569">
        <v>0</v>
      </c>
      <c r="AG569" t="e">
        <f>#N/A</f>
        <v>#N/A</v>
      </c>
    </row>
    <row r="570" spans="1:33" ht="15" x14ac:dyDescent="0.2">
      <c r="A570" t="s">
        <v>74</v>
      </c>
      <c r="B570" t="s">
        <v>93</v>
      </c>
      <c r="C570" t="s">
        <v>395</v>
      </c>
      <c r="D570" t="s">
        <v>396</v>
      </c>
      <c r="E570" t="s">
        <v>397</v>
      </c>
      <c r="F570" t="s">
        <v>64</v>
      </c>
      <c r="G570" t="s">
        <v>1560</v>
      </c>
      <c r="H570" t="s">
        <v>74</v>
      </c>
      <c r="J570" t="s">
        <v>1561</v>
      </c>
      <c r="K570">
        <v>0.15</v>
      </c>
      <c r="L570">
        <v>0.15</v>
      </c>
      <c r="M570">
        <v>0.3</v>
      </c>
      <c r="N570">
        <v>0.4</v>
      </c>
      <c r="O570" t="s">
        <v>114</v>
      </c>
      <c r="P570" s="10">
        <v>1350500</v>
      </c>
      <c r="Q570" s="10" t="e">
        <f>#N/A</f>
        <v>#N/A</v>
      </c>
      <c r="R570" s="10" t="e">
        <f>#N/A</f>
        <v>#N/A</v>
      </c>
      <c r="S570" s="10" t="e">
        <f>#N/A</f>
        <v>#N/A</v>
      </c>
      <c r="T570" t="s">
        <v>59</v>
      </c>
      <c r="U570" t="s">
        <v>58</v>
      </c>
      <c r="V570">
        <v>68</v>
      </c>
      <c r="W570">
        <v>68</v>
      </c>
      <c r="X570">
        <v>68</v>
      </c>
      <c r="Y570" t="s">
        <v>254</v>
      </c>
      <c r="Z570" t="s">
        <v>59</v>
      </c>
      <c r="AA570">
        <v>60</v>
      </c>
      <c r="AB570">
        <v>40</v>
      </c>
      <c r="AC570">
        <v>202575</v>
      </c>
      <c r="AD570">
        <v>202575</v>
      </c>
      <c r="AE570">
        <v>405150</v>
      </c>
      <c r="AF570">
        <v>540200</v>
      </c>
      <c r="AG570" t="e">
        <f>#N/A</f>
        <v>#N/A</v>
      </c>
    </row>
    <row r="571" spans="1:33" ht="15" x14ac:dyDescent="0.2">
      <c r="A571" t="s">
        <v>74</v>
      </c>
      <c r="B571" t="s">
        <v>93</v>
      </c>
      <c r="C571" t="s">
        <v>395</v>
      </c>
      <c r="D571" t="s">
        <v>396</v>
      </c>
      <c r="E571" t="s">
        <v>397</v>
      </c>
      <c r="F571" t="s">
        <v>64</v>
      </c>
      <c r="G571" t="s">
        <v>1562</v>
      </c>
      <c r="H571" t="s">
        <v>74</v>
      </c>
      <c r="J571" t="s">
        <v>1563</v>
      </c>
      <c r="K571">
        <v>0</v>
      </c>
      <c r="L571">
        <v>0.2</v>
      </c>
      <c r="M571">
        <v>0.3</v>
      </c>
      <c r="N571">
        <v>0.5</v>
      </c>
      <c r="O571" t="s">
        <v>114</v>
      </c>
      <c r="P571" s="10">
        <v>781597.5</v>
      </c>
      <c r="Q571" s="10" t="e">
        <f>#N/A</f>
        <v>#N/A</v>
      </c>
      <c r="R571" s="10" t="e">
        <f>#N/A</f>
        <v>#N/A</v>
      </c>
      <c r="S571" s="10" t="e">
        <f>#N/A</f>
        <v>#N/A</v>
      </c>
      <c r="T571" t="s">
        <v>59</v>
      </c>
      <c r="U571" t="s">
        <v>58</v>
      </c>
      <c r="V571">
        <v>76</v>
      </c>
      <c r="W571">
        <v>60</v>
      </c>
      <c r="X571">
        <v>68</v>
      </c>
      <c r="Y571" t="s">
        <v>254</v>
      </c>
      <c r="Z571" t="s">
        <v>59</v>
      </c>
      <c r="AA571">
        <v>100</v>
      </c>
      <c r="AB571">
        <v>0</v>
      </c>
      <c r="AC571">
        <v>0</v>
      </c>
      <c r="AD571">
        <v>156319.5</v>
      </c>
      <c r="AE571">
        <v>234479.25</v>
      </c>
      <c r="AF571">
        <v>390798.75</v>
      </c>
      <c r="AG571" t="e">
        <f>#N/A</f>
        <v>#N/A</v>
      </c>
    </row>
    <row r="572" spans="1:33" ht="15" x14ac:dyDescent="0.2">
      <c r="A572" t="s">
        <v>74</v>
      </c>
      <c r="B572" t="s">
        <v>139</v>
      </c>
      <c r="C572" t="s">
        <v>295</v>
      </c>
      <c r="D572" t="s">
        <v>473</v>
      </c>
      <c r="E572" t="s">
        <v>296</v>
      </c>
      <c r="F572" t="s">
        <v>64</v>
      </c>
      <c r="G572" t="s">
        <v>1564</v>
      </c>
      <c r="H572" t="s">
        <v>74</v>
      </c>
      <c r="J572" t="s">
        <v>1565</v>
      </c>
      <c r="K572">
        <v>0.05</v>
      </c>
      <c r="L572">
        <v>0.05</v>
      </c>
      <c r="M572">
        <v>0.1</v>
      </c>
      <c r="N572">
        <v>0.8</v>
      </c>
      <c r="O572" t="s">
        <v>114</v>
      </c>
      <c r="P572" s="10">
        <v>604418</v>
      </c>
      <c r="Q572" s="10" t="e">
        <f>#N/A</f>
        <v>#N/A</v>
      </c>
      <c r="R572" s="10" t="e">
        <f>#N/A</f>
        <v>#N/A</v>
      </c>
      <c r="S572" s="10" t="e">
        <f>#N/A</f>
        <v>#N/A</v>
      </c>
      <c r="T572" t="s">
        <v>59</v>
      </c>
      <c r="U572" t="s">
        <v>58</v>
      </c>
      <c r="V572">
        <v>64</v>
      </c>
      <c r="W572">
        <v>72</v>
      </c>
      <c r="X572">
        <v>68</v>
      </c>
      <c r="Y572" t="s">
        <v>254</v>
      </c>
      <c r="Z572" t="s">
        <v>59</v>
      </c>
      <c r="AA572">
        <v>100</v>
      </c>
      <c r="AB572">
        <v>0</v>
      </c>
      <c r="AC572">
        <v>30220.9</v>
      </c>
      <c r="AD572">
        <v>30220.9</v>
      </c>
      <c r="AE572">
        <v>60441.8</v>
      </c>
      <c r="AF572">
        <v>483534.4</v>
      </c>
      <c r="AG572" t="e">
        <f>#N/A</f>
        <v>#N/A</v>
      </c>
    </row>
    <row r="573" spans="1:33" ht="15" x14ac:dyDescent="0.2">
      <c r="A573" t="s">
        <v>74</v>
      </c>
      <c r="B573" t="s">
        <v>108</v>
      </c>
      <c r="C573" t="s">
        <v>244</v>
      </c>
      <c r="D573" t="s">
        <v>305</v>
      </c>
      <c r="E573" t="s">
        <v>245</v>
      </c>
      <c r="F573" t="s">
        <v>64</v>
      </c>
      <c r="G573" t="s">
        <v>1566</v>
      </c>
      <c r="H573" t="s">
        <v>74</v>
      </c>
      <c r="J573" t="s">
        <v>1567</v>
      </c>
      <c r="K573">
        <v>1</v>
      </c>
      <c r="L573">
        <v>0</v>
      </c>
      <c r="M573">
        <v>0</v>
      </c>
      <c r="N573">
        <v>0</v>
      </c>
      <c r="O573" t="s">
        <v>67</v>
      </c>
      <c r="P573" s="10">
        <v>600000</v>
      </c>
      <c r="Q573" s="10" t="e">
        <f>#N/A</f>
        <v>#N/A</v>
      </c>
      <c r="R573" s="10" t="e">
        <f>#N/A</f>
        <v>#N/A</v>
      </c>
      <c r="S573" s="10" t="e">
        <f>#N/A</f>
        <v>#N/A</v>
      </c>
      <c r="T573" t="s">
        <v>59</v>
      </c>
      <c r="U573" t="s">
        <v>58</v>
      </c>
      <c r="V573">
        <v>64</v>
      </c>
      <c r="W573">
        <v>72</v>
      </c>
      <c r="X573">
        <v>68</v>
      </c>
      <c r="Y573" t="s">
        <v>254</v>
      </c>
      <c r="Z573" t="s">
        <v>59</v>
      </c>
      <c r="AA573">
        <v>100</v>
      </c>
      <c r="AB573">
        <v>0</v>
      </c>
      <c r="AC573">
        <v>600000</v>
      </c>
      <c r="AD573">
        <v>0</v>
      </c>
      <c r="AE573">
        <v>0</v>
      </c>
      <c r="AF573">
        <v>0</v>
      </c>
      <c r="AG573" t="e">
        <f>#N/A</f>
        <v>#N/A</v>
      </c>
    </row>
    <row r="574" spans="1:33" ht="15" x14ac:dyDescent="0.2">
      <c r="A574" t="s">
        <v>74</v>
      </c>
      <c r="B574" t="s">
        <v>219</v>
      </c>
      <c r="C574" t="s">
        <v>768</v>
      </c>
      <c r="D574" t="s">
        <v>769</v>
      </c>
      <c r="E574" t="s">
        <v>770</v>
      </c>
      <c r="F574" t="s">
        <v>64</v>
      </c>
      <c r="G574" t="s">
        <v>1568</v>
      </c>
      <c r="H574" t="s">
        <v>74</v>
      </c>
      <c r="J574" t="s">
        <v>1569</v>
      </c>
      <c r="K574">
        <v>0.23</v>
      </c>
      <c r="L574">
        <v>0.24</v>
      </c>
      <c r="M574">
        <v>0.3</v>
      </c>
      <c r="N574">
        <v>0.23</v>
      </c>
      <c r="O574" t="s">
        <v>120</v>
      </c>
      <c r="P574" s="10">
        <v>994078</v>
      </c>
      <c r="Q574" s="10" t="e">
        <f>#N/A</f>
        <v>#N/A</v>
      </c>
      <c r="R574" s="10" t="e">
        <f>#N/A</f>
        <v>#N/A</v>
      </c>
      <c r="S574" s="10" t="e">
        <f>#N/A</f>
        <v>#N/A</v>
      </c>
      <c r="T574" t="s">
        <v>59</v>
      </c>
      <c r="U574" t="s">
        <v>58</v>
      </c>
      <c r="V574">
        <v>68</v>
      </c>
      <c r="W574">
        <v>68</v>
      </c>
      <c r="X574">
        <v>68</v>
      </c>
      <c r="Y574" t="s">
        <v>254</v>
      </c>
      <c r="Z574" t="s">
        <v>59</v>
      </c>
      <c r="AA574">
        <v>51</v>
      </c>
      <c r="AB574">
        <v>49</v>
      </c>
      <c r="AC574">
        <v>228637.94</v>
      </c>
      <c r="AD574">
        <v>238578.72</v>
      </c>
      <c r="AE574">
        <v>298223.40000000002</v>
      </c>
      <c r="AF574">
        <v>228637.94</v>
      </c>
      <c r="AG574" t="e">
        <f>#N/A</f>
        <v>#N/A</v>
      </c>
    </row>
    <row r="575" spans="1:33" ht="15" x14ac:dyDescent="0.2">
      <c r="A575" t="s">
        <v>74</v>
      </c>
      <c r="B575" t="s">
        <v>93</v>
      </c>
      <c r="C575" t="s">
        <v>248</v>
      </c>
      <c r="D575" t="s">
        <v>405</v>
      </c>
      <c r="E575" t="s">
        <v>249</v>
      </c>
      <c r="F575" t="s">
        <v>64</v>
      </c>
      <c r="G575" t="s">
        <v>1570</v>
      </c>
      <c r="H575" t="s">
        <v>74</v>
      </c>
      <c r="J575" t="s">
        <v>1571</v>
      </c>
      <c r="K575">
        <v>0</v>
      </c>
      <c r="L575">
        <v>0.38</v>
      </c>
      <c r="M575">
        <v>0.62</v>
      </c>
      <c r="N575">
        <v>0</v>
      </c>
      <c r="O575" t="s">
        <v>120</v>
      </c>
      <c r="P575" s="10">
        <v>566800</v>
      </c>
      <c r="Q575" s="10" t="e">
        <f>#N/A</f>
        <v>#N/A</v>
      </c>
      <c r="R575" s="10" t="e">
        <f>#N/A</f>
        <v>#N/A</v>
      </c>
      <c r="S575" s="10" t="e">
        <f>#N/A</f>
        <v>#N/A</v>
      </c>
      <c r="T575" t="s">
        <v>57</v>
      </c>
      <c r="U575" t="s">
        <v>58</v>
      </c>
      <c r="V575">
        <v>64</v>
      </c>
      <c r="W575">
        <v>72</v>
      </c>
      <c r="X575">
        <v>68</v>
      </c>
      <c r="Y575" t="s">
        <v>512</v>
      </c>
      <c r="Z575" t="s">
        <v>57</v>
      </c>
      <c r="AA575">
        <v>0</v>
      </c>
      <c r="AB575">
        <v>100</v>
      </c>
      <c r="AC575">
        <v>0</v>
      </c>
      <c r="AD575">
        <v>215384</v>
      </c>
      <c r="AE575">
        <v>351416</v>
      </c>
      <c r="AF575">
        <v>0</v>
      </c>
      <c r="AG575" t="e">
        <f>#N/A</f>
        <v>#N/A</v>
      </c>
    </row>
    <row r="576" spans="1:33" ht="15" x14ac:dyDescent="0.2">
      <c r="A576" t="s">
        <v>74</v>
      </c>
      <c r="B576" t="s">
        <v>102</v>
      </c>
      <c r="C576" t="s">
        <v>162</v>
      </c>
      <c r="D576" t="s">
        <v>556</v>
      </c>
      <c r="E576" t="s">
        <v>163</v>
      </c>
      <c r="F576" t="s">
        <v>64</v>
      </c>
      <c r="G576" t="s">
        <v>1572</v>
      </c>
      <c r="H576" t="s">
        <v>74</v>
      </c>
      <c r="J576" t="s">
        <v>1573</v>
      </c>
      <c r="K576">
        <v>0.25</v>
      </c>
      <c r="L576">
        <v>0.25</v>
      </c>
      <c r="M576">
        <v>0.25</v>
      </c>
      <c r="N576">
        <v>0.25</v>
      </c>
      <c r="O576" t="s">
        <v>107</v>
      </c>
      <c r="P576" s="10">
        <v>126800</v>
      </c>
      <c r="Q576" s="10" t="e">
        <f>#N/A</f>
        <v>#N/A</v>
      </c>
      <c r="R576" s="10" t="e">
        <f>#N/A</f>
        <v>#N/A</v>
      </c>
      <c r="S576" s="10" t="e">
        <f>#N/A</f>
        <v>#N/A</v>
      </c>
      <c r="T576" t="s">
        <v>59</v>
      </c>
      <c r="U576" t="s">
        <v>58</v>
      </c>
      <c r="V576">
        <v>60</v>
      </c>
      <c r="W576">
        <v>76</v>
      </c>
      <c r="X576">
        <v>68</v>
      </c>
      <c r="Y576" t="s">
        <v>254</v>
      </c>
      <c r="Z576" t="s">
        <v>59</v>
      </c>
      <c r="AA576">
        <v>100</v>
      </c>
      <c r="AB576">
        <v>0</v>
      </c>
      <c r="AC576">
        <v>31700</v>
      </c>
      <c r="AD576">
        <v>31700</v>
      </c>
      <c r="AE576">
        <v>31700</v>
      </c>
      <c r="AF576">
        <v>31700</v>
      </c>
      <c r="AG576" t="e">
        <f>#N/A</f>
        <v>#N/A</v>
      </c>
    </row>
    <row r="577" spans="1:33" ht="15" x14ac:dyDescent="0.2">
      <c r="A577" t="s">
        <v>74</v>
      </c>
      <c r="B577" t="s">
        <v>85</v>
      </c>
      <c r="C577" t="s">
        <v>605</v>
      </c>
      <c r="D577" t="s">
        <v>606</v>
      </c>
      <c r="E577" t="s">
        <v>607</v>
      </c>
      <c r="F577" t="s">
        <v>64</v>
      </c>
      <c r="G577" t="s">
        <v>1574</v>
      </c>
      <c r="H577" t="s">
        <v>74</v>
      </c>
      <c r="J577" t="s">
        <v>1575</v>
      </c>
      <c r="K577">
        <v>0</v>
      </c>
      <c r="L577">
        <v>0.4</v>
      </c>
      <c r="M577">
        <v>0.6</v>
      </c>
      <c r="N577">
        <v>0</v>
      </c>
      <c r="O577" t="s">
        <v>120</v>
      </c>
      <c r="P577" s="10">
        <v>485026</v>
      </c>
      <c r="Q577" s="10" t="e">
        <f>#N/A</f>
        <v>#N/A</v>
      </c>
      <c r="R577" s="10" t="e">
        <f>#N/A</f>
        <v>#N/A</v>
      </c>
      <c r="S577" s="10" t="e">
        <f>#N/A</f>
        <v>#N/A</v>
      </c>
      <c r="T577" t="s">
        <v>57</v>
      </c>
      <c r="U577" t="s">
        <v>58</v>
      </c>
      <c r="V577">
        <v>64</v>
      </c>
      <c r="W577">
        <v>72</v>
      </c>
      <c r="X577">
        <v>68</v>
      </c>
      <c r="Y577" t="s">
        <v>512</v>
      </c>
      <c r="Z577" t="s">
        <v>57</v>
      </c>
      <c r="AA577">
        <v>0</v>
      </c>
      <c r="AB577">
        <v>100</v>
      </c>
      <c r="AC577">
        <v>0</v>
      </c>
      <c r="AD577">
        <v>194010.4</v>
      </c>
      <c r="AE577">
        <v>291015.59999999998</v>
      </c>
      <c r="AF577">
        <v>0</v>
      </c>
      <c r="AG577" t="e">
        <f>#N/A</f>
        <v>#N/A</v>
      </c>
    </row>
    <row r="578" spans="1:33" ht="15" x14ac:dyDescent="0.2">
      <c r="A578" t="s">
        <v>74</v>
      </c>
      <c r="B578" t="s">
        <v>157</v>
      </c>
      <c r="C578" t="s">
        <v>209</v>
      </c>
      <c r="D578" t="s">
        <v>374</v>
      </c>
      <c r="E578" t="s">
        <v>210</v>
      </c>
      <c r="F578" t="s">
        <v>64</v>
      </c>
      <c r="G578" t="s">
        <v>1576</v>
      </c>
      <c r="H578" t="s">
        <v>74</v>
      </c>
      <c r="J578" t="s">
        <v>1577</v>
      </c>
      <c r="K578">
        <v>0</v>
      </c>
      <c r="L578">
        <v>0.4</v>
      </c>
      <c r="M578">
        <v>0.6</v>
      </c>
      <c r="N578">
        <v>0</v>
      </c>
      <c r="O578" t="s">
        <v>120</v>
      </c>
      <c r="P578" s="10">
        <v>308000</v>
      </c>
      <c r="Q578" s="10" t="e">
        <f>#N/A</f>
        <v>#N/A</v>
      </c>
      <c r="R578" s="10" t="e">
        <f>#N/A</f>
        <v>#N/A</v>
      </c>
      <c r="S578" s="10" t="e">
        <f>#N/A</f>
        <v>#N/A</v>
      </c>
      <c r="T578" t="s">
        <v>57</v>
      </c>
      <c r="U578" t="s">
        <v>58</v>
      </c>
      <c r="V578">
        <v>68</v>
      </c>
      <c r="W578">
        <v>68</v>
      </c>
      <c r="X578">
        <v>68</v>
      </c>
      <c r="Y578" t="s">
        <v>512</v>
      </c>
      <c r="Z578" t="s">
        <v>57</v>
      </c>
      <c r="AA578">
        <v>0</v>
      </c>
      <c r="AB578">
        <v>100</v>
      </c>
      <c r="AC578">
        <v>0</v>
      </c>
      <c r="AD578">
        <v>123200</v>
      </c>
      <c r="AE578">
        <v>184800</v>
      </c>
      <c r="AF578">
        <v>0</v>
      </c>
      <c r="AG578" t="e">
        <f>#N/A</f>
        <v>#N/A</v>
      </c>
    </row>
    <row r="579" spans="1:33" ht="15" x14ac:dyDescent="0.2">
      <c r="A579" t="s">
        <v>74</v>
      </c>
      <c r="B579" t="s">
        <v>157</v>
      </c>
      <c r="C579" t="s">
        <v>612</v>
      </c>
      <c r="D579" t="s">
        <v>613</v>
      </c>
      <c r="E579" t="s">
        <v>614</v>
      </c>
      <c r="F579" t="s">
        <v>64</v>
      </c>
      <c r="G579" t="s">
        <v>1578</v>
      </c>
      <c r="H579" t="s">
        <v>74</v>
      </c>
      <c r="J579" t="s">
        <v>1579</v>
      </c>
      <c r="K579">
        <v>0</v>
      </c>
      <c r="L579">
        <v>0.1</v>
      </c>
      <c r="M579">
        <v>0.9</v>
      </c>
      <c r="N579">
        <v>0</v>
      </c>
      <c r="O579" t="s">
        <v>120</v>
      </c>
      <c r="P579" s="10">
        <v>825000</v>
      </c>
      <c r="Q579" s="10" t="e">
        <f>#N/A</f>
        <v>#N/A</v>
      </c>
      <c r="R579" s="10" t="e">
        <f>#N/A</f>
        <v>#N/A</v>
      </c>
      <c r="S579" s="10" t="e">
        <f>#N/A</f>
        <v>#N/A</v>
      </c>
      <c r="T579" t="s">
        <v>59</v>
      </c>
      <c r="U579" t="s">
        <v>58</v>
      </c>
      <c r="V579">
        <v>72</v>
      </c>
      <c r="W579">
        <v>64</v>
      </c>
      <c r="X579">
        <v>68</v>
      </c>
      <c r="Y579" t="s">
        <v>254</v>
      </c>
      <c r="Z579" t="s">
        <v>59</v>
      </c>
      <c r="AA579">
        <v>90</v>
      </c>
      <c r="AB579">
        <v>10</v>
      </c>
      <c r="AC579">
        <v>0</v>
      </c>
      <c r="AD579">
        <v>82500</v>
      </c>
      <c r="AE579">
        <v>742500</v>
      </c>
      <c r="AF579">
        <v>0</v>
      </c>
      <c r="AG579" t="e">
        <f>#N/A</f>
        <v>#N/A</v>
      </c>
    </row>
    <row r="580" spans="1:33" ht="15" x14ac:dyDescent="0.2">
      <c r="A580" t="s">
        <v>74</v>
      </c>
      <c r="B580" t="s">
        <v>102</v>
      </c>
      <c r="C580" t="s">
        <v>617</v>
      </c>
      <c r="D580" t="s">
        <v>618</v>
      </c>
      <c r="E580" t="s">
        <v>619</v>
      </c>
      <c r="F580" t="s">
        <v>64</v>
      </c>
      <c r="G580" t="s">
        <v>1580</v>
      </c>
      <c r="H580" t="s">
        <v>74</v>
      </c>
      <c r="J580" t="s">
        <v>1581</v>
      </c>
      <c r="K580">
        <v>0.4</v>
      </c>
      <c r="L580">
        <v>0.2</v>
      </c>
      <c r="M580">
        <v>0.3</v>
      </c>
      <c r="N580">
        <v>0.1</v>
      </c>
      <c r="O580" t="s">
        <v>67</v>
      </c>
      <c r="P580" s="10">
        <v>151441</v>
      </c>
      <c r="Q580" s="10" t="e">
        <f>#N/A</f>
        <v>#N/A</v>
      </c>
      <c r="R580" s="10" t="e">
        <f>#N/A</f>
        <v>#N/A</v>
      </c>
      <c r="S580" s="10" t="e">
        <f>#N/A</f>
        <v>#N/A</v>
      </c>
      <c r="T580" t="s">
        <v>57</v>
      </c>
      <c r="U580" t="s">
        <v>58</v>
      </c>
      <c r="V580">
        <v>72</v>
      </c>
      <c r="W580">
        <v>64</v>
      </c>
      <c r="X580">
        <v>68</v>
      </c>
      <c r="Y580" t="s">
        <v>512</v>
      </c>
      <c r="Z580" t="s">
        <v>57</v>
      </c>
      <c r="AA580">
        <v>0</v>
      </c>
      <c r="AB580">
        <v>100</v>
      </c>
      <c r="AC580">
        <v>60576.4</v>
      </c>
      <c r="AD580">
        <v>30288.2</v>
      </c>
      <c r="AE580">
        <v>45432.3</v>
      </c>
      <c r="AF580">
        <v>15144.1</v>
      </c>
      <c r="AG580" t="e">
        <f>#N/A</f>
        <v>#N/A</v>
      </c>
    </row>
    <row r="581" spans="1:33" ht="15" x14ac:dyDescent="0.2">
      <c r="A581" t="s">
        <v>74</v>
      </c>
      <c r="B581" t="s">
        <v>85</v>
      </c>
      <c r="C581" t="s">
        <v>86</v>
      </c>
      <c r="D581" t="s">
        <v>85</v>
      </c>
      <c r="E581" t="s">
        <v>87</v>
      </c>
      <c r="F581" t="s">
        <v>64</v>
      </c>
      <c r="G581" t="s">
        <v>1582</v>
      </c>
      <c r="H581" t="s">
        <v>74</v>
      </c>
      <c r="J581" t="s">
        <v>1583</v>
      </c>
      <c r="K581">
        <v>0.8</v>
      </c>
      <c r="L581">
        <v>0.05</v>
      </c>
      <c r="M581">
        <v>0.15</v>
      </c>
      <c r="N581">
        <v>0</v>
      </c>
      <c r="O581" t="s">
        <v>67</v>
      </c>
      <c r="P581" s="10">
        <v>537100</v>
      </c>
      <c r="Q581" s="10" t="e">
        <f>#N/A</f>
        <v>#N/A</v>
      </c>
      <c r="R581" s="10" t="e">
        <f>#N/A</f>
        <v>#N/A</v>
      </c>
      <c r="S581" s="10" t="e">
        <f>#N/A</f>
        <v>#N/A</v>
      </c>
      <c r="T581" t="s">
        <v>59</v>
      </c>
      <c r="U581" t="s">
        <v>58</v>
      </c>
      <c r="V581">
        <v>68</v>
      </c>
      <c r="W581">
        <v>68</v>
      </c>
      <c r="X581">
        <v>68</v>
      </c>
      <c r="Y581" t="s">
        <v>254</v>
      </c>
      <c r="Z581" t="s">
        <v>59</v>
      </c>
      <c r="AA581">
        <v>100</v>
      </c>
      <c r="AB581">
        <v>0</v>
      </c>
      <c r="AC581">
        <v>429680</v>
      </c>
      <c r="AD581">
        <v>26855</v>
      </c>
      <c r="AE581">
        <v>80565</v>
      </c>
      <c r="AF581">
        <v>0</v>
      </c>
      <c r="AG581" t="e">
        <f>#N/A</f>
        <v>#N/A</v>
      </c>
    </row>
    <row r="582" spans="1:33" ht="15" x14ac:dyDescent="0.2">
      <c r="A582" t="s">
        <v>48</v>
      </c>
      <c r="B582" t="s">
        <v>48</v>
      </c>
      <c r="C582" t="s">
        <v>1584</v>
      </c>
      <c r="D582" t="s">
        <v>70</v>
      </c>
      <c r="E582" t="s">
        <v>170</v>
      </c>
      <c r="F582" t="s">
        <v>64</v>
      </c>
      <c r="G582" t="s">
        <v>1585</v>
      </c>
      <c r="H582" t="s">
        <v>48</v>
      </c>
      <c r="I582" t="s">
        <v>54</v>
      </c>
      <c r="J582" t="s">
        <v>1586</v>
      </c>
      <c r="K582">
        <v>1</v>
      </c>
      <c r="L582">
        <v>0</v>
      </c>
      <c r="M582">
        <v>0</v>
      </c>
      <c r="N582">
        <v>0</v>
      </c>
      <c r="O582" t="s">
        <v>67</v>
      </c>
      <c r="P582" s="10">
        <v>58891</v>
      </c>
      <c r="Q582" s="11">
        <v>58891</v>
      </c>
      <c r="R582" s="10">
        <v>0</v>
      </c>
      <c r="S582" s="10">
        <v>58891</v>
      </c>
      <c r="T582" t="s">
        <v>57</v>
      </c>
      <c r="U582" t="s">
        <v>58</v>
      </c>
      <c r="V582">
        <v>68</v>
      </c>
      <c r="W582">
        <v>68</v>
      </c>
      <c r="X582">
        <v>68</v>
      </c>
      <c r="Y582" t="s">
        <v>48</v>
      </c>
      <c r="Z582" t="s">
        <v>59</v>
      </c>
      <c r="AA582">
        <v>0</v>
      </c>
      <c r="AB582">
        <v>0</v>
      </c>
      <c r="AC582">
        <v>58891</v>
      </c>
      <c r="AD582">
        <v>0</v>
      </c>
      <c r="AE582">
        <v>0</v>
      </c>
      <c r="AF582">
        <v>0</v>
      </c>
      <c r="AG582" t="s">
        <v>1585</v>
      </c>
    </row>
    <row r="583" spans="1:33" ht="15" x14ac:dyDescent="0.2">
      <c r="A583" t="s">
        <v>60</v>
      </c>
      <c r="B583" t="s">
        <v>60</v>
      </c>
      <c r="C583" t="s">
        <v>255</v>
      </c>
      <c r="D583" t="s">
        <v>520</v>
      </c>
      <c r="E583" t="s">
        <v>256</v>
      </c>
      <c r="F583" t="s">
        <v>64</v>
      </c>
      <c r="G583" t="s">
        <v>1587</v>
      </c>
      <c r="H583" t="s">
        <v>60</v>
      </c>
      <c r="J583" t="s">
        <v>1588</v>
      </c>
      <c r="K583">
        <v>0</v>
      </c>
      <c r="L583">
        <v>0</v>
      </c>
      <c r="M583">
        <v>0</v>
      </c>
      <c r="N583">
        <v>1</v>
      </c>
      <c r="O583" t="s">
        <v>114</v>
      </c>
      <c r="P583" s="10">
        <v>168000</v>
      </c>
      <c r="Q583" s="10" t="e">
        <f>#N/A</f>
        <v>#N/A</v>
      </c>
      <c r="R583" s="10" t="e">
        <f>#N/A</f>
        <v>#N/A</v>
      </c>
      <c r="S583" s="10" t="e">
        <f>#N/A</f>
        <v>#N/A</v>
      </c>
      <c r="T583" t="s">
        <v>59</v>
      </c>
      <c r="U583" t="s">
        <v>58</v>
      </c>
      <c r="V583">
        <v>76</v>
      </c>
      <c r="W583">
        <v>60</v>
      </c>
      <c r="X583">
        <v>68</v>
      </c>
      <c r="Y583" t="s">
        <v>254</v>
      </c>
      <c r="Z583" t="s">
        <v>59</v>
      </c>
      <c r="AA583">
        <v>100</v>
      </c>
      <c r="AB583">
        <v>0</v>
      </c>
      <c r="AC583">
        <v>0</v>
      </c>
      <c r="AD583">
        <v>0</v>
      </c>
      <c r="AE583">
        <v>0</v>
      </c>
      <c r="AF583">
        <v>168000</v>
      </c>
      <c r="AG583" t="e">
        <f>#N/A</f>
        <v>#N/A</v>
      </c>
    </row>
    <row r="584" spans="1:33" ht="15" x14ac:dyDescent="0.2">
      <c r="A584" t="s">
        <v>60</v>
      </c>
      <c r="B584" t="s">
        <v>60</v>
      </c>
      <c r="C584" t="s">
        <v>632</v>
      </c>
      <c r="D584" t="s">
        <v>633</v>
      </c>
      <c r="E584" t="s">
        <v>634</v>
      </c>
      <c r="F584" t="s">
        <v>64</v>
      </c>
      <c r="G584" t="s">
        <v>1589</v>
      </c>
      <c r="H584" t="s">
        <v>60</v>
      </c>
      <c r="J584" t="s">
        <v>1590</v>
      </c>
      <c r="K584">
        <v>0</v>
      </c>
      <c r="L584">
        <v>0.16</v>
      </c>
      <c r="M584">
        <v>0.42</v>
      </c>
      <c r="N584">
        <v>0.42</v>
      </c>
      <c r="O584" t="s">
        <v>107</v>
      </c>
      <c r="P584" s="10">
        <v>123220</v>
      </c>
      <c r="Q584" s="10" t="e">
        <f>#N/A</f>
        <v>#N/A</v>
      </c>
      <c r="R584" s="10" t="e">
        <f>#N/A</f>
        <v>#N/A</v>
      </c>
      <c r="S584" s="10" t="e">
        <f>#N/A</f>
        <v>#N/A</v>
      </c>
      <c r="T584" t="s">
        <v>59</v>
      </c>
      <c r="U584" t="s">
        <v>58</v>
      </c>
      <c r="V584">
        <v>64</v>
      </c>
      <c r="W584">
        <v>72</v>
      </c>
      <c r="X584">
        <v>68</v>
      </c>
      <c r="Y584" t="s">
        <v>254</v>
      </c>
      <c r="Z584" t="s">
        <v>59</v>
      </c>
      <c r="AA584">
        <v>100</v>
      </c>
      <c r="AB584">
        <v>0</v>
      </c>
      <c r="AC584">
        <v>0</v>
      </c>
      <c r="AD584">
        <v>19715.2</v>
      </c>
      <c r="AE584">
        <v>51752.4</v>
      </c>
      <c r="AF584">
        <v>51752.4</v>
      </c>
      <c r="AG584" t="e">
        <f>#N/A</f>
        <v>#N/A</v>
      </c>
    </row>
    <row r="585" spans="1:33" ht="15" x14ac:dyDescent="0.2">
      <c r="A585" t="s">
        <v>60</v>
      </c>
      <c r="B585" t="s">
        <v>60</v>
      </c>
      <c r="C585" t="s">
        <v>203</v>
      </c>
      <c r="D585" t="s">
        <v>1591</v>
      </c>
      <c r="E585" t="s">
        <v>204</v>
      </c>
      <c r="F585" t="s">
        <v>64</v>
      </c>
      <c r="G585" t="s">
        <v>1592</v>
      </c>
      <c r="H585" t="s">
        <v>60</v>
      </c>
      <c r="J585" t="s">
        <v>1593</v>
      </c>
      <c r="K585">
        <v>0.3</v>
      </c>
      <c r="L585">
        <v>0.25</v>
      </c>
      <c r="M585">
        <v>0.45</v>
      </c>
      <c r="N585">
        <v>0</v>
      </c>
      <c r="O585" t="s">
        <v>120</v>
      </c>
      <c r="P585" s="10">
        <v>212632</v>
      </c>
      <c r="Q585" s="10" t="e">
        <f>#N/A</f>
        <v>#N/A</v>
      </c>
      <c r="R585" s="10" t="e">
        <f>#N/A</f>
        <v>#N/A</v>
      </c>
      <c r="S585" s="10" t="e">
        <f>#N/A</f>
        <v>#N/A</v>
      </c>
      <c r="T585" t="s">
        <v>57</v>
      </c>
      <c r="U585" t="s">
        <v>58</v>
      </c>
      <c r="V585">
        <v>64</v>
      </c>
      <c r="W585">
        <v>72</v>
      </c>
      <c r="X585">
        <v>68</v>
      </c>
      <c r="Y585" t="s">
        <v>512</v>
      </c>
      <c r="Z585" t="s">
        <v>57</v>
      </c>
      <c r="AA585">
        <v>0</v>
      </c>
      <c r="AB585">
        <v>100</v>
      </c>
      <c r="AC585">
        <v>63789.599999999999</v>
      </c>
      <c r="AD585">
        <v>53158</v>
      </c>
      <c r="AE585">
        <v>95684.4</v>
      </c>
      <c r="AF585">
        <v>0</v>
      </c>
      <c r="AG585" t="e">
        <f>#N/A</f>
        <v>#N/A</v>
      </c>
    </row>
    <row r="586" spans="1:33" ht="15" x14ac:dyDescent="0.2">
      <c r="A586" t="s">
        <v>60</v>
      </c>
      <c r="B586" t="s">
        <v>60</v>
      </c>
      <c r="C586" t="s">
        <v>131</v>
      </c>
      <c r="D586" t="s">
        <v>414</v>
      </c>
      <c r="E586" t="s">
        <v>132</v>
      </c>
      <c r="F586" t="s">
        <v>64</v>
      </c>
      <c r="G586" t="s">
        <v>1594</v>
      </c>
      <c r="H586" t="s">
        <v>60</v>
      </c>
      <c r="J586" t="s">
        <v>1595</v>
      </c>
      <c r="K586">
        <v>0</v>
      </c>
      <c r="L586">
        <v>0</v>
      </c>
      <c r="M586">
        <v>0.2</v>
      </c>
      <c r="N586">
        <v>0.8</v>
      </c>
      <c r="O586" t="s">
        <v>114</v>
      </c>
      <c r="P586" s="10">
        <v>100000</v>
      </c>
      <c r="Q586" s="10" t="e">
        <f>#N/A</f>
        <v>#N/A</v>
      </c>
      <c r="R586" s="10" t="e">
        <f>#N/A</f>
        <v>#N/A</v>
      </c>
      <c r="S586" s="10" t="e">
        <f>#N/A</f>
        <v>#N/A</v>
      </c>
      <c r="T586" t="s">
        <v>57</v>
      </c>
      <c r="U586" t="s">
        <v>58</v>
      </c>
      <c r="V586">
        <v>72</v>
      </c>
      <c r="W586">
        <v>64</v>
      </c>
      <c r="X586">
        <v>68</v>
      </c>
      <c r="Y586" t="s">
        <v>512</v>
      </c>
      <c r="Z586" t="s">
        <v>57</v>
      </c>
      <c r="AA586">
        <v>0</v>
      </c>
      <c r="AB586">
        <v>100</v>
      </c>
      <c r="AC586">
        <v>0</v>
      </c>
      <c r="AD586">
        <v>0</v>
      </c>
      <c r="AE586">
        <v>20000</v>
      </c>
      <c r="AF586">
        <v>80000</v>
      </c>
      <c r="AG586" t="e">
        <f>#N/A</f>
        <v>#N/A</v>
      </c>
    </row>
    <row r="587" spans="1:33" ht="15" x14ac:dyDescent="0.2">
      <c r="A587" t="s">
        <v>148</v>
      </c>
      <c r="B587" t="s">
        <v>148</v>
      </c>
      <c r="C587" t="s">
        <v>342</v>
      </c>
      <c r="D587" t="s">
        <v>343</v>
      </c>
      <c r="E587" t="s">
        <v>344</v>
      </c>
      <c r="F587" t="s">
        <v>64</v>
      </c>
      <c r="G587" t="s">
        <v>1596</v>
      </c>
      <c r="H587" t="s">
        <v>148</v>
      </c>
      <c r="J587" t="s">
        <v>1597</v>
      </c>
      <c r="K587">
        <v>1</v>
      </c>
      <c r="L587">
        <v>0</v>
      </c>
      <c r="M587">
        <v>0</v>
      </c>
      <c r="N587">
        <v>0</v>
      </c>
      <c r="O587" t="s">
        <v>67</v>
      </c>
      <c r="P587" s="10">
        <v>458450.86</v>
      </c>
      <c r="Q587" s="10">
        <v>458451</v>
      </c>
      <c r="R587" s="10">
        <v>9169</v>
      </c>
      <c r="S587" s="10">
        <v>467620</v>
      </c>
      <c r="T587" t="s">
        <v>57</v>
      </c>
      <c r="U587" t="s">
        <v>58</v>
      </c>
      <c r="V587">
        <v>64</v>
      </c>
      <c r="W587">
        <v>72</v>
      </c>
      <c r="X587">
        <v>68</v>
      </c>
      <c r="Y587" t="s">
        <v>512</v>
      </c>
      <c r="Z587" t="s">
        <v>57</v>
      </c>
      <c r="AA587">
        <v>0</v>
      </c>
      <c r="AB587">
        <v>100</v>
      </c>
      <c r="AC587">
        <v>458450.86</v>
      </c>
      <c r="AD587">
        <v>0</v>
      </c>
      <c r="AE587">
        <v>0</v>
      </c>
      <c r="AF587">
        <v>0</v>
      </c>
      <c r="AG587" t="s">
        <v>1596</v>
      </c>
    </row>
    <row r="588" spans="1:33" ht="15" x14ac:dyDescent="0.2">
      <c r="A588" t="s">
        <v>148</v>
      </c>
      <c r="B588" t="s">
        <v>148</v>
      </c>
      <c r="C588" t="s">
        <v>1028</v>
      </c>
      <c r="D588" t="s">
        <v>1029</v>
      </c>
      <c r="E588" t="s">
        <v>1030</v>
      </c>
      <c r="F588" t="s">
        <v>52</v>
      </c>
      <c r="G588" t="s">
        <v>1598</v>
      </c>
      <c r="H588" t="s">
        <v>148</v>
      </c>
      <c r="J588" t="s">
        <v>1599</v>
      </c>
      <c r="K588">
        <v>0</v>
      </c>
      <c r="L588">
        <v>0.47</v>
      </c>
      <c r="M588">
        <v>0.23</v>
      </c>
      <c r="N588">
        <v>0.3</v>
      </c>
      <c r="O588" t="s">
        <v>56</v>
      </c>
      <c r="P588" s="10">
        <v>430000</v>
      </c>
      <c r="Q588" s="10">
        <v>430000</v>
      </c>
      <c r="R588" s="10">
        <v>12900</v>
      </c>
      <c r="S588" s="10">
        <v>442900</v>
      </c>
      <c r="T588" t="s">
        <v>59</v>
      </c>
      <c r="U588" t="s">
        <v>58</v>
      </c>
      <c r="V588">
        <v>68</v>
      </c>
      <c r="W588">
        <v>68</v>
      </c>
      <c r="X588">
        <v>68</v>
      </c>
      <c r="Y588" t="s">
        <v>254</v>
      </c>
      <c r="Z588" t="s">
        <v>59</v>
      </c>
      <c r="AA588">
        <v>100</v>
      </c>
      <c r="AB588">
        <v>0</v>
      </c>
      <c r="AC588">
        <v>0</v>
      </c>
      <c r="AD588">
        <v>202100</v>
      </c>
      <c r="AE588">
        <v>98900</v>
      </c>
      <c r="AF588">
        <v>129000</v>
      </c>
      <c r="AG588" t="s">
        <v>1598</v>
      </c>
    </row>
    <row r="589" spans="1:33" ht="15" x14ac:dyDescent="0.2">
      <c r="A589" t="s">
        <v>148</v>
      </c>
      <c r="B589" t="s">
        <v>148</v>
      </c>
      <c r="C589" t="s">
        <v>286</v>
      </c>
      <c r="D589" t="s">
        <v>347</v>
      </c>
      <c r="E589" t="s">
        <v>287</v>
      </c>
      <c r="F589" t="s">
        <v>64</v>
      </c>
      <c r="G589" t="s">
        <v>1600</v>
      </c>
      <c r="H589" t="s">
        <v>148</v>
      </c>
      <c r="J589" t="s">
        <v>1601</v>
      </c>
      <c r="K589">
        <v>0.46</v>
      </c>
      <c r="L589">
        <v>0.08</v>
      </c>
      <c r="M589">
        <v>0.46</v>
      </c>
      <c r="N589">
        <v>0</v>
      </c>
      <c r="O589" t="s">
        <v>107</v>
      </c>
      <c r="P589" s="10">
        <v>398854.5</v>
      </c>
      <c r="Q589" s="10">
        <v>398854.5</v>
      </c>
      <c r="R589" s="10">
        <v>7977.07</v>
      </c>
      <c r="S589" s="10">
        <v>406831.57</v>
      </c>
      <c r="T589" t="s">
        <v>59</v>
      </c>
      <c r="U589" t="s">
        <v>58</v>
      </c>
      <c r="V589">
        <v>68</v>
      </c>
      <c r="W589">
        <v>68</v>
      </c>
      <c r="X589">
        <v>68</v>
      </c>
      <c r="Y589" t="s">
        <v>254</v>
      </c>
      <c r="Z589" t="s">
        <v>59</v>
      </c>
      <c r="AA589">
        <v>100</v>
      </c>
      <c r="AB589">
        <v>0</v>
      </c>
      <c r="AC589">
        <v>183473.07</v>
      </c>
      <c r="AD589">
        <v>31908.36</v>
      </c>
      <c r="AE589">
        <v>183473.07</v>
      </c>
      <c r="AF589">
        <v>0</v>
      </c>
      <c r="AG589" t="s">
        <v>1600</v>
      </c>
    </row>
    <row r="590" spans="1:33" ht="15" x14ac:dyDescent="0.2">
      <c r="A590" t="s">
        <v>148</v>
      </c>
      <c r="B590" t="s">
        <v>148</v>
      </c>
      <c r="C590" t="s">
        <v>651</v>
      </c>
      <c r="D590" t="s">
        <v>652</v>
      </c>
      <c r="E590" t="s">
        <v>653</v>
      </c>
      <c r="F590" t="s">
        <v>64</v>
      </c>
      <c r="G590" t="s">
        <v>1602</v>
      </c>
      <c r="H590" t="s">
        <v>148</v>
      </c>
      <c r="J590" t="s">
        <v>1603</v>
      </c>
      <c r="K590">
        <v>0.2</v>
      </c>
      <c r="L590">
        <v>0.2</v>
      </c>
      <c r="M590">
        <v>0.6</v>
      </c>
      <c r="N590">
        <v>0</v>
      </c>
      <c r="O590" t="s">
        <v>120</v>
      </c>
      <c r="P590" s="10">
        <v>154895</v>
      </c>
      <c r="Q590" s="10">
        <v>154895</v>
      </c>
      <c r="R590" s="10">
        <v>3098</v>
      </c>
      <c r="S590" s="10">
        <v>157993</v>
      </c>
      <c r="T590" t="s">
        <v>59</v>
      </c>
      <c r="U590" t="s">
        <v>58</v>
      </c>
      <c r="V590">
        <v>68</v>
      </c>
      <c r="W590">
        <v>68</v>
      </c>
      <c r="X590">
        <v>68</v>
      </c>
      <c r="Y590" t="s">
        <v>254</v>
      </c>
      <c r="Z590" t="s">
        <v>59</v>
      </c>
      <c r="AA590">
        <v>100</v>
      </c>
      <c r="AB590">
        <v>0</v>
      </c>
      <c r="AC590">
        <v>30979</v>
      </c>
      <c r="AD590">
        <v>30979</v>
      </c>
      <c r="AE590">
        <v>92937</v>
      </c>
      <c r="AF590">
        <v>0</v>
      </c>
      <c r="AG590" t="s">
        <v>1602</v>
      </c>
    </row>
    <row r="591" spans="1:33" ht="15" x14ac:dyDescent="0.2">
      <c r="A591" t="s">
        <v>148</v>
      </c>
      <c r="B591" t="s">
        <v>148</v>
      </c>
      <c r="C591" t="s">
        <v>671</v>
      </c>
      <c r="D591" t="s">
        <v>672</v>
      </c>
      <c r="E591" t="s">
        <v>673</v>
      </c>
      <c r="F591" t="s">
        <v>64</v>
      </c>
      <c r="G591" t="s">
        <v>1604</v>
      </c>
      <c r="H591" t="s">
        <v>148</v>
      </c>
      <c r="J591" t="s">
        <v>1605</v>
      </c>
      <c r="K591">
        <v>0.4</v>
      </c>
      <c r="L591">
        <v>0.15</v>
      </c>
      <c r="M591">
        <v>0.3</v>
      </c>
      <c r="N591">
        <v>0.15</v>
      </c>
      <c r="O591" t="s">
        <v>67</v>
      </c>
      <c r="P591" s="10">
        <v>496691</v>
      </c>
      <c r="Q591" s="10">
        <v>500000</v>
      </c>
      <c r="R591" s="10">
        <v>10000</v>
      </c>
      <c r="S591" s="10">
        <v>510000</v>
      </c>
      <c r="T591" t="s">
        <v>59</v>
      </c>
      <c r="U591" t="s">
        <v>58</v>
      </c>
      <c r="V591">
        <v>68</v>
      </c>
      <c r="W591">
        <v>68</v>
      </c>
      <c r="X591">
        <v>68</v>
      </c>
      <c r="Y591" t="s">
        <v>254</v>
      </c>
      <c r="Z591" t="s">
        <v>59</v>
      </c>
      <c r="AA591">
        <v>100</v>
      </c>
      <c r="AB591">
        <v>0</v>
      </c>
      <c r="AC591">
        <v>198676.4</v>
      </c>
      <c r="AD591">
        <v>74503.649999999994</v>
      </c>
      <c r="AE591">
        <v>149007.29999999999</v>
      </c>
      <c r="AF591">
        <v>74503.649999999994</v>
      </c>
      <c r="AG591" t="s">
        <v>1604</v>
      </c>
    </row>
    <row r="592" spans="1:33" ht="15" x14ac:dyDescent="0.2">
      <c r="A592" t="s">
        <v>148</v>
      </c>
      <c r="B592" t="s">
        <v>148</v>
      </c>
      <c r="C592" t="s">
        <v>213</v>
      </c>
      <c r="D592" t="s">
        <v>882</v>
      </c>
      <c r="E592" t="s">
        <v>214</v>
      </c>
      <c r="F592" t="s">
        <v>64</v>
      </c>
      <c r="G592" t="s">
        <v>1606</v>
      </c>
      <c r="H592" t="s">
        <v>148</v>
      </c>
      <c r="J592" t="s">
        <v>1607</v>
      </c>
      <c r="K592">
        <v>0.17</v>
      </c>
      <c r="L592">
        <v>0.25</v>
      </c>
      <c r="M592">
        <v>0.5</v>
      </c>
      <c r="N592">
        <v>0.08</v>
      </c>
      <c r="O592" t="s">
        <v>120</v>
      </c>
      <c r="P592" s="10">
        <v>230060.88</v>
      </c>
      <c r="Q592" s="10">
        <v>230060.88</v>
      </c>
      <c r="R592" s="10">
        <v>4601.22</v>
      </c>
      <c r="S592" s="10">
        <v>234662.1</v>
      </c>
      <c r="T592" t="s">
        <v>59</v>
      </c>
      <c r="U592" t="s">
        <v>58</v>
      </c>
      <c r="V592">
        <v>72</v>
      </c>
      <c r="W592">
        <v>64</v>
      </c>
      <c r="X592">
        <v>68</v>
      </c>
      <c r="Y592" t="s">
        <v>254</v>
      </c>
      <c r="Z592" t="s">
        <v>59</v>
      </c>
      <c r="AA592">
        <v>100</v>
      </c>
      <c r="AB592">
        <v>0</v>
      </c>
      <c r="AC592">
        <v>39110.349600000001</v>
      </c>
      <c r="AD592">
        <v>57515.22</v>
      </c>
      <c r="AE592">
        <v>115030.44</v>
      </c>
      <c r="AF592">
        <v>18404.8704</v>
      </c>
      <c r="AG592" t="s">
        <v>1606</v>
      </c>
    </row>
    <row r="593" spans="1:33" ht="15" x14ac:dyDescent="0.2">
      <c r="A593" t="s">
        <v>148</v>
      </c>
      <c r="B593" t="s">
        <v>148</v>
      </c>
      <c r="C593" t="s">
        <v>1362</v>
      </c>
      <c r="D593" t="s">
        <v>1363</v>
      </c>
      <c r="E593" t="s">
        <v>1364</v>
      </c>
      <c r="F593" t="s">
        <v>64</v>
      </c>
      <c r="G593" t="s">
        <v>1608</v>
      </c>
      <c r="H593" t="s">
        <v>148</v>
      </c>
      <c r="J593" t="s">
        <v>1609</v>
      </c>
      <c r="K593">
        <v>0.7</v>
      </c>
      <c r="L593">
        <v>0</v>
      </c>
      <c r="M593">
        <v>0.15</v>
      </c>
      <c r="N593">
        <v>0.15</v>
      </c>
      <c r="O593" t="s">
        <v>67</v>
      </c>
      <c r="P593" s="10">
        <v>580000</v>
      </c>
      <c r="Q593" s="10">
        <v>580000</v>
      </c>
      <c r="R593" s="10">
        <v>11600</v>
      </c>
      <c r="S593" s="10">
        <v>591600</v>
      </c>
      <c r="T593" t="s">
        <v>59</v>
      </c>
      <c r="U593" t="s">
        <v>58</v>
      </c>
      <c r="V593">
        <v>72</v>
      </c>
      <c r="W593">
        <v>64</v>
      </c>
      <c r="X593">
        <v>68</v>
      </c>
      <c r="Y593" t="s">
        <v>254</v>
      </c>
      <c r="Z593" t="s">
        <v>59</v>
      </c>
      <c r="AA593">
        <v>100</v>
      </c>
      <c r="AB593">
        <v>0</v>
      </c>
      <c r="AC593">
        <v>406000</v>
      </c>
      <c r="AD593">
        <v>0</v>
      </c>
      <c r="AE593">
        <v>87000</v>
      </c>
      <c r="AF593">
        <v>87000</v>
      </c>
      <c r="AG593" t="s">
        <v>1608</v>
      </c>
    </row>
    <row r="594" spans="1:33" ht="15" x14ac:dyDescent="0.2">
      <c r="A594" t="s">
        <v>148</v>
      </c>
      <c r="B594" t="s">
        <v>148</v>
      </c>
      <c r="C594" t="s">
        <v>342</v>
      </c>
      <c r="D594" t="s">
        <v>343</v>
      </c>
      <c r="E594" t="s">
        <v>344</v>
      </c>
      <c r="F594" t="s">
        <v>64</v>
      </c>
      <c r="G594" t="s">
        <v>1610</v>
      </c>
      <c r="H594" t="s">
        <v>148</v>
      </c>
      <c r="J594" t="s">
        <v>1611</v>
      </c>
      <c r="K594">
        <v>0.1</v>
      </c>
      <c r="L594">
        <v>0.15</v>
      </c>
      <c r="M594">
        <v>0.5</v>
      </c>
      <c r="N594">
        <v>0.25</v>
      </c>
      <c r="O594" t="s">
        <v>120</v>
      </c>
      <c r="P594" s="10">
        <v>588674</v>
      </c>
      <c r="Q594" s="10">
        <v>588674</v>
      </c>
      <c r="R594" s="10">
        <v>17660</v>
      </c>
      <c r="S594" s="10">
        <v>606334</v>
      </c>
      <c r="T594" t="s">
        <v>57</v>
      </c>
      <c r="U594" t="s">
        <v>58</v>
      </c>
      <c r="V594">
        <v>72</v>
      </c>
      <c r="W594">
        <v>64</v>
      </c>
      <c r="X594">
        <v>68</v>
      </c>
      <c r="Y594" t="s">
        <v>512</v>
      </c>
      <c r="Z594" t="s">
        <v>57</v>
      </c>
      <c r="AA594">
        <v>0</v>
      </c>
      <c r="AB594">
        <v>100</v>
      </c>
      <c r="AC594">
        <v>58867.4</v>
      </c>
      <c r="AD594">
        <v>88301.1</v>
      </c>
      <c r="AE594">
        <v>294337</v>
      </c>
      <c r="AF594">
        <v>147168.5</v>
      </c>
      <c r="AG594" t="s">
        <v>1610</v>
      </c>
    </row>
    <row r="595" spans="1:33" ht="15" x14ac:dyDescent="0.2">
      <c r="A595" t="s">
        <v>148</v>
      </c>
      <c r="B595" t="s">
        <v>148</v>
      </c>
      <c r="C595" t="s">
        <v>700</v>
      </c>
      <c r="D595" t="s">
        <v>701</v>
      </c>
      <c r="E595" t="s">
        <v>702</v>
      </c>
      <c r="F595" t="s">
        <v>64</v>
      </c>
      <c r="G595" t="s">
        <v>1612</v>
      </c>
      <c r="H595" t="s">
        <v>148</v>
      </c>
      <c r="J595" t="s">
        <v>1613</v>
      </c>
      <c r="K595">
        <v>0.1</v>
      </c>
      <c r="L595">
        <v>0.1</v>
      </c>
      <c r="M595">
        <v>0.1</v>
      </c>
      <c r="N595">
        <v>0.7</v>
      </c>
      <c r="O595" t="s">
        <v>114</v>
      </c>
      <c r="P595" s="10">
        <v>59550</v>
      </c>
      <c r="Q595" s="10">
        <v>59550</v>
      </c>
      <c r="R595" s="10">
        <v>1191</v>
      </c>
      <c r="S595" s="10">
        <v>60741</v>
      </c>
      <c r="T595" t="s">
        <v>57</v>
      </c>
      <c r="U595" t="s">
        <v>58</v>
      </c>
      <c r="V595">
        <v>72</v>
      </c>
      <c r="W595">
        <v>64</v>
      </c>
      <c r="X595">
        <v>68</v>
      </c>
      <c r="Y595" t="s">
        <v>512</v>
      </c>
      <c r="Z595" t="s">
        <v>57</v>
      </c>
      <c r="AA595">
        <v>0</v>
      </c>
      <c r="AB595">
        <v>100</v>
      </c>
      <c r="AC595">
        <v>5955</v>
      </c>
      <c r="AD595">
        <v>5955</v>
      </c>
      <c r="AE595">
        <v>5955</v>
      </c>
      <c r="AF595">
        <v>41685</v>
      </c>
      <c r="AG595" t="s">
        <v>1612</v>
      </c>
    </row>
    <row r="596" spans="1:33" ht="15" x14ac:dyDescent="0.2">
      <c r="A596" t="s">
        <v>148</v>
      </c>
      <c r="B596" t="s">
        <v>148</v>
      </c>
      <c r="C596" t="s">
        <v>332</v>
      </c>
      <c r="D596" t="s">
        <v>333</v>
      </c>
      <c r="E596" t="s">
        <v>334</v>
      </c>
      <c r="F596" t="s">
        <v>64</v>
      </c>
      <c r="G596" t="s">
        <v>1614</v>
      </c>
      <c r="H596" t="s">
        <v>148</v>
      </c>
      <c r="J596" t="s">
        <v>1615</v>
      </c>
      <c r="K596">
        <v>0.5</v>
      </c>
      <c r="L596">
        <v>0</v>
      </c>
      <c r="M596">
        <v>0</v>
      </c>
      <c r="N596">
        <v>0.5</v>
      </c>
      <c r="O596" t="s">
        <v>107</v>
      </c>
      <c r="P596" s="10">
        <v>120000</v>
      </c>
      <c r="Q596" s="10">
        <v>120000</v>
      </c>
      <c r="R596" s="10">
        <v>2400</v>
      </c>
      <c r="S596" s="10">
        <v>122400</v>
      </c>
      <c r="T596" t="s">
        <v>57</v>
      </c>
      <c r="U596" t="s">
        <v>58</v>
      </c>
      <c r="V596">
        <v>76</v>
      </c>
      <c r="W596">
        <v>60</v>
      </c>
      <c r="X596">
        <v>68</v>
      </c>
      <c r="Y596" t="s">
        <v>512</v>
      </c>
      <c r="Z596" t="s">
        <v>57</v>
      </c>
      <c r="AA596">
        <v>0</v>
      </c>
      <c r="AB596">
        <v>100</v>
      </c>
      <c r="AC596">
        <v>60000</v>
      </c>
      <c r="AD596">
        <v>0</v>
      </c>
      <c r="AE596">
        <v>0</v>
      </c>
      <c r="AF596">
        <v>60000</v>
      </c>
      <c r="AG596" t="s">
        <v>1614</v>
      </c>
    </row>
    <row r="597" spans="1:33" ht="15" x14ac:dyDescent="0.2">
      <c r="A597" t="s">
        <v>148</v>
      </c>
      <c r="B597" t="s">
        <v>148</v>
      </c>
      <c r="C597" t="s">
        <v>337</v>
      </c>
      <c r="D597" t="s">
        <v>338</v>
      </c>
      <c r="E597" t="s">
        <v>339</v>
      </c>
      <c r="F597" t="s">
        <v>64</v>
      </c>
      <c r="G597" t="s">
        <v>1616</v>
      </c>
      <c r="H597" t="s">
        <v>148</v>
      </c>
      <c r="J597" t="s">
        <v>1617</v>
      </c>
      <c r="K597">
        <v>0.25</v>
      </c>
      <c r="L597">
        <v>0.3</v>
      </c>
      <c r="M597">
        <v>0.3</v>
      </c>
      <c r="N597">
        <v>0.15</v>
      </c>
      <c r="O597" t="s">
        <v>107</v>
      </c>
      <c r="P597" s="10">
        <v>50000</v>
      </c>
      <c r="Q597" s="10">
        <v>50000</v>
      </c>
      <c r="R597" s="10">
        <v>1000</v>
      </c>
      <c r="S597" s="10">
        <v>51000</v>
      </c>
      <c r="T597" t="s">
        <v>59</v>
      </c>
      <c r="U597" t="s">
        <v>58</v>
      </c>
      <c r="V597">
        <v>76</v>
      </c>
      <c r="W597">
        <v>60</v>
      </c>
      <c r="X597">
        <v>68</v>
      </c>
      <c r="Y597" t="s">
        <v>254</v>
      </c>
      <c r="Z597" t="s">
        <v>59</v>
      </c>
      <c r="AA597">
        <v>100</v>
      </c>
      <c r="AB597">
        <v>0</v>
      </c>
      <c r="AC597">
        <v>12500</v>
      </c>
      <c r="AD597">
        <v>15000</v>
      </c>
      <c r="AE597">
        <v>15000</v>
      </c>
      <c r="AF597">
        <v>7500</v>
      </c>
      <c r="AG597" t="s">
        <v>1616</v>
      </c>
    </row>
    <row r="598" spans="1:33" ht="15" x14ac:dyDescent="0.2">
      <c r="A598" t="s">
        <v>148</v>
      </c>
      <c r="B598" t="s">
        <v>148</v>
      </c>
      <c r="C598" t="s">
        <v>1028</v>
      </c>
      <c r="D598" t="s">
        <v>1029</v>
      </c>
      <c r="E598" t="s">
        <v>1030</v>
      </c>
      <c r="F598" t="s">
        <v>64</v>
      </c>
      <c r="G598" t="s">
        <v>1618</v>
      </c>
      <c r="H598" t="s">
        <v>148</v>
      </c>
      <c r="J598" t="s">
        <v>1619</v>
      </c>
      <c r="K598">
        <v>1</v>
      </c>
      <c r="L598">
        <v>0</v>
      </c>
      <c r="M598">
        <v>0</v>
      </c>
      <c r="N598">
        <v>0</v>
      </c>
      <c r="O598" t="s">
        <v>67</v>
      </c>
      <c r="P598" s="10">
        <v>50000</v>
      </c>
      <c r="Q598" s="10">
        <v>50000</v>
      </c>
      <c r="R598" s="10">
        <v>1000</v>
      </c>
      <c r="S598" s="10">
        <v>51000</v>
      </c>
      <c r="T598" t="s">
        <v>59</v>
      </c>
      <c r="U598" t="s">
        <v>58</v>
      </c>
      <c r="V598">
        <v>60</v>
      </c>
      <c r="W598">
        <v>75</v>
      </c>
      <c r="X598">
        <v>67.5</v>
      </c>
      <c r="Y598" t="s">
        <v>254</v>
      </c>
      <c r="Z598" t="s">
        <v>59</v>
      </c>
      <c r="AA598">
        <v>100</v>
      </c>
      <c r="AB598">
        <v>0</v>
      </c>
      <c r="AC598">
        <v>50000</v>
      </c>
      <c r="AD598">
        <v>0</v>
      </c>
      <c r="AE598">
        <v>0</v>
      </c>
      <c r="AF598">
        <v>0</v>
      </c>
      <c r="AG598" t="s">
        <v>1618</v>
      </c>
    </row>
    <row r="599" spans="1:33" ht="15" x14ac:dyDescent="0.2">
      <c r="A599" t="s">
        <v>148</v>
      </c>
      <c r="B599" t="s">
        <v>148</v>
      </c>
      <c r="C599" t="s">
        <v>1043</v>
      </c>
      <c r="D599" t="s">
        <v>1044</v>
      </c>
      <c r="E599" t="s">
        <v>1045</v>
      </c>
      <c r="F599" t="s">
        <v>64</v>
      </c>
      <c r="G599" t="s">
        <v>1620</v>
      </c>
      <c r="H599" t="s">
        <v>148</v>
      </c>
      <c r="J599" t="s">
        <v>1507</v>
      </c>
      <c r="K599">
        <v>0</v>
      </c>
      <c r="L599">
        <v>0</v>
      </c>
      <c r="M599">
        <v>1</v>
      </c>
      <c r="N599">
        <v>0</v>
      </c>
      <c r="O599" t="s">
        <v>120</v>
      </c>
      <c r="P599" s="10">
        <v>86876</v>
      </c>
      <c r="Q599" s="10">
        <v>86876</v>
      </c>
      <c r="R599" s="10">
        <v>1738</v>
      </c>
      <c r="S599" s="10">
        <v>88614</v>
      </c>
      <c r="T599" t="s">
        <v>59</v>
      </c>
      <c r="U599" t="s">
        <v>58</v>
      </c>
      <c r="V599">
        <v>75</v>
      </c>
      <c r="W599">
        <v>60</v>
      </c>
      <c r="X599">
        <v>67.5</v>
      </c>
      <c r="Y599" t="s">
        <v>254</v>
      </c>
      <c r="Z599" t="s">
        <v>59</v>
      </c>
      <c r="AA599">
        <v>100</v>
      </c>
      <c r="AB599">
        <v>0</v>
      </c>
      <c r="AC599">
        <v>0</v>
      </c>
      <c r="AD599">
        <v>0</v>
      </c>
      <c r="AE599">
        <v>86876</v>
      </c>
      <c r="AF599">
        <v>0</v>
      </c>
      <c r="AG599" t="s">
        <v>1620</v>
      </c>
    </row>
    <row r="600" spans="1:33" ht="15" x14ac:dyDescent="0.2">
      <c r="A600" t="s">
        <v>148</v>
      </c>
      <c r="B600" t="s">
        <v>148</v>
      </c>
      <c r="C600" t="s">
        <v>238</v>
      </c>
      <c r="D600" t="s">
        <v>868</v>
      </c>
      <c r="E600" t="s">
        <v>239</v>
      </c>
      <c r="F600" t="s">
        <v>64</v>
      </c>
      <c r="G600" t="s">
        <v>1621</v>
      </c>
      <c r="H600" t="s">
        <v>148</v>
      </c>
      <c r="J600" t="s">
        <v>1622</v>
      </c>
      <c r="K600">
        <v>0.2</v>
      </c>
      <c r="L600">
        <v>0</v>
      </c>
      <c r="M600">
        <v>0.8</v>
      </c>
      <c r="N600">
        <v>0</v>
      </c>
      <c r="O600" t="s">
        <v>120</v>
      </c>
      <c r="P600" s="10">
        <v>66760</v>
      </c>
      <c r="Q600" s="10">
        <v>66760</v>
      </c>
      <c r="R600" s="10">
        <v>2002.8</v>
      </c>
      <c r="S600" s="10">
        <v>68762.8</v>
      </c>
      <c r="T600" t="s">
        <v>57</v>
      </c>
      <c r="U600" t="s">
        <v>58</v>
      </c>
      <c r="V600">
        <v>75</v>
      </c>
      <c r="W600">
        <v>60</v>
      </c>
      <c r="X600">
        <v>67.5</v>
      </c>
      <c r="Y600" t="s">
        <v>512</v>
      </c>
      <c r="Z600" t="s">
        <v>57</v>
      </c>
      <c r="AA600">
        <v>0</v>
      </c>
      <c r="AB600">
        <v>100</v>
      </c>
      <c r="AC600">
        <v>13352</v>
      </c>
      <c r="AD600">
        <v>0</v>
      </c>
      <c r="AE600">
        <v>53408</v>
      </c>
      <c r="AF600">
        <v>0</v>
      </c>
      <c r="AG600" t="s">
        <v>1621</v>
      </c>
    </row>
    <row r="601" spans="1:33" ht="15" x14ac:dyDescent="0.2">
      <c r="A601" t="s">
        <v>148</v>
      </c>
      <c r="B601" t="s">
        <v>148</v>
      </c>
      <c r="C601" t="s">
        <v>286</v>
      </c>
      <c r="D601" t="s">
        <v>347</v>
      </c>
      <c r="E601" t="s">
        <v>287</v>
      </c>
      <c r="F601" t="s">
        <v>52</v>
      </c>
      <c r="G601" t="s">
        <v>1623</v>
      </c>
      <c r="H601" t="s">
        <v>148</v>
      </c>
      <c r="J601" t="s">
        <v>1624</v>
      </c>
      <c r="K601">
        <v>0</v>
      </c>
      <c r="L601">
        <v>1</v>
      </c>
      <c r="M601">
        <v>0</v>
      </c>
      <c r="N601">
        <v>0</v>
      </c>
      <c r="O601" t="s">
        <v>56</v>
      </c>
      <c r="P601" s="10">
        <v>10122</v>
      </c>
      <c r="Q601" s="10">
        <v>10122</v>
      </c>
      <c r="R601" s="10">
        <v>202.44</v>
      </c>
      <c r="S601" s="10">
        <v>10324.44</v>
      </c>
      <c r="T601" t="s">
        <v>59</v>
      </c>
      <c r="U601" t="s">
        <v>58</v>
      </c>
      <c r="V601">
        <v>75</v>
      </c>
      <c r="W601">
        <v>60</v>
      </c>
      <c r="X601">
        <v>67.5</v>
      </c>
      <c r="Y601" t="s">
        <v>254</v>
      </c>
      <c r="Z601" t="s">
        <v>59</v>
      </c>
      <c r="AA601">
        <v>100</v>
      </c>
      <c r="AB601">
        <v>0</v>
      </c>
      <c r="AC601">
        <v>0</v>
      </c>
      <c r="AD601">
        <v>10122</v>
      </c>
      <c r="AE601">
        <v>0</v>
      </c>
      <c r="AF601">
        <v>0</v>
      </c>
      <c r="AG601" t="s">
        <v>1623</v>
      </c>
    </row>
    <row r="602" spans="1:33" ht="15" x14ac:dyDescent="0.2">
      <c r="A602" t="s">
        <v>74</v>
      </c>
      <c r="B602" t="s">
        <v>139</v>
      </c>
      <c r="C602" t="s">
        <v>465</v>
      </c>
      <c r="D602" t="s">
        <v>466</v>
      </c>
      <c r="E602" t="s">
        <v>467</v>
      </c>
      <c r="F602" t="s">
        <v>52</v>
      </c>
      <c r="G602" t="s">
        <v>1625</v>
      </c>
      <c r="H602" t="s">
        <v>74</v>
      </c>
      <c r="J602" t="s">
        <v>1626</v>
      </c>
      <c r="K602">
        <v>0</v>
      </c>
      <c r="L602">
        <v>0.75</v>
      </c>
      <c r="M602">
        <v>0.25</v>
      </c>
      <c r="N602">
        <v>0</v>
      </c>
      <c r="O602" t="s">
        <v>56</v>
      </c>
      <c r="P602" s="10">
        <v>455800</v>
      </c>
      <c r="Q602" s="10" t="e">
        <f>#N/A</f>
        <v>#N/A</v>
      </c>
      <c r="R602" s="10" t="e">
        <f>#N/A</f>
        <v>#N/A</v>
      </c>
      <c r="S602" s="10" t="e">
        <f>#N/A</f>
        <v>#N/A</v>
      </c>
      <c r="T602" t="s">
        <v>59</v>
      </c>
      <c r="U602" t="s">
        <v>58</v>
      </c>
      <c r="V602">
        <v>70</v>
      </c>
      <c r="W602">
        <v>64</v>
      </c>
      <c r="X602">
        <v>67</v>
      </c>
      <c r="Y602" t="s">
        <v>254</v>
      </c>
      <c r="Z602" t="s">
        <v>59</v>
      </c>
      <c r="AA602">
        <v>54</v>
      </c>
      <c r="AB602">
        <v>46</v>
      </c>
      <c r="AC602">
        <v>0</v>
      </c>
      <c r="AD602">
        <v>341850</v>
      </c>
      <c r="AE602">
        <v>113950</v>
      </c>
      <c r="AF602">
        <v>0</v>
      </c>
      <c r="AG602" t="e">
        <f>#N/A</f>
        <v>#N/A</v>
      </c>
    </row>
    <row r="603" spans="1:33" ht="15" x14ac:dyDescent="0.2">
      <c r="A603" t="s">
        <v>74</v>
      </c>
      <c r="B603" t="s">
        <v>93</v>
      </c>
      <c r="C603" t="s">
        <v>476</v>
      </c>
      <c r="D603" t="s">
        <v>477</v>
      </c>
      <c r="E603" t="s">
        <v>478</v>
      </c>
      <c r="F603" t="s">
        <v>52</v>
      </c>
      <c r="G603" t="s">
        <v>1627</v>
      </c>
      <c r="H603" t="s">
        <v>74</v>
      </c>
      <c r="J603" t="s">
        <v>1628</v>
      </c>
      <c r="K603">
        <v>0</v>
      </c>
      <c r="L603">
        <v>0.75</v>
      </c>
      <c r="M603">
        <v>0.25</v>
      </c>
      <c r="N603">
        <v>0</v>
      </c>
      <c r="O603" t="s">
        <v>56</v>
      </c>
      <c r="P603" s="10">
        <v>199986</v>
      </c>
      <c r="Q603" s="10" t="e">
        <f>#N/A</f>
        <v>#N/A</v>
      </c>
      <c r="R603" s="10" t="e">
        <f>#N/A</f>
        <v>#N/A</v>
      </c>
      <c r="S603" s="10" t="e">
        <f>#N/A</f>
        <v>#N/A</v>
      </c>
      <c r="T603" t="s">
        <v>59</v>
      </c>
      <c r="U603" t="s">
        <v>58</v>
      </c>
      <c r="V603">
        <v>70</v>
      </c>
      <c r="W603">
        <v>64</v>
      </c>
      <c r="X603">
        <v>67</v>
      </c>
      <c r="Y603" t="s">
        <v>254</v>
      </c>
      <c r="Z603" t="s">
        <v>59</v>
      </c>
      <c r="AA603">
        <v>100</v>
      </c>
      <c r="AB603">
        <v>0</v>
      </c>
      <c r="AC603">
        <v>0</v>
      </c>
      <c r="AD603">
        <v>149989.5</v>
      </c>
      <c r="AE603">
        <v>49996.5</v>
      </c>
      <c r="AF603">
        <v>0</v>
      </c>
      <c r="AG603" t="e">
        <f>#N/A</f>
        <v>#N/A</v>
      </c>
    </row>
    <row r="604" spans="1:33" ht="15" x14ac:dyDescent="0.2">
      <c r="A604" t="s">
        <v>74</v>
      </c>
      <c r="B604" t="s">
        <v>102</v>
      </c>
      <c r="C604" t="s">
        <v>617</v>
      </c>
      <c r="D604" t="s">
        <v>618</v>
      </c>
      <c r="E604" t="s">
        <v>619</v>
      </c>
      <c r="F604" t="s">
        <v>52</v>
      </c>
      <c r="G604" t="s">
        <v>1629</v>
      </c>
      <c r="H604" t="s">
        <v>74</v>
      </c>
      <c r="J604" t="s">
        <v>1630</v>
      </c>
      <c r="K604">
        <v>0.15</v>
      </c>
      <c r="L604">
        <v>0.5</v>
      </c>
      <c r="M604">
        <v>0.3</v>
      </c>
      <c r="N604">
        <v>0.05</v>
      </c>
      <c r="O604" t="s">
        <v>56</v>
      </c>
      <c r="P604" s="10">
        <v>101510</v>
      </c>
      <c r="Q604" s="10" t="e">
        <f>#N/A</f>
        <v>#N/A</v>
      </c>
      <c r="R604" s="10" t="e">
        <f>#N/A</f>
        <v>#N/A</v>
      </c>
      <c r="S604" s="10" t="e">
        <f>#N/A</f>
        <v>#N/A</v>
      </c>
      <c r="T604" t="s">
        <v>57</v>
      </c>
      <c r="U604" t="s">
        <v>58</v>
      </c>
      <c r="V604">
        <v>70</v>
      </c>
      <c r="W604">
        <v>64</v>
      </c>
      <c r="X604">
        <v>67</v>
      </c>
      <c r="Y604" t="s">
        <v>512</v>
      </c>
      <c r="Z604" t="s">
        <v>57</v>
      </c>
      <c r="AA604">
        <v>0</v>
      </c>
      <c r="AB604">
        <v>100</v>
      </c>
      <c r="AC604">
        <v>15226.5</v>
      </c>
      <c r="AD604">
        <v>50755</v>
      </c>
      <c r="AE604">
        <v>30453</v>
      </c>
      <c r="AF604">
        <v>5075.5</v>
      </c>
      <c r="AG604" t="e">
        <f>#N/A</f>
        <v>#N/A</v>
      </c>
    </row>
    <row r="605" spans="1:33" ht="15" x14ac:dyDescent="0.2">
      <c r="A605" t="s">
        <v>148</v>
      </c>
      <c r="B605" t="s">
        <v>148</v>
      </c>
      <c r="C605" t="s">
        <v>1362</v>
      </c>
      <c r="D605" t="s">
        <v>1363</v>
      </c>
      <c r="E605" t="s">
        <v>1364</v>
      </c>
      <c r="F605" t="s">
        <v>52</v>
      </c>
      <c r="G605" t="s">
        <v>1631</v>
      </c>
      <c r="H605" t="s">
        <v>148</v>
      </c>
      <c r="J605" t="s">
        <v>1632</v>
      </c>
      <c r="K605">
        <v>0</v>
      </c>
      <c r="L605">
        <v>0.51</v>
      </c>
      <c r="M605">
        <v>0.49</v>
      </c>
      <c r="N605">
        <v>0</v>
      </c>
      <c r="O605" t="s">
        <v>56</v>
      </c>
      <c r="P605" s="10">
        <v>365358.79</v>
      </c>
      <c r="Q605" s="10">
        <v>365359</v>
      </c>
      <c r="R605" s="10">
        <v>7307</v>
      </c>
      <c r="S605" s="10">
        <v>372666</v>
      </c>
      <c r="T605" t="s">
        <v>59</v>
      </c>
      <c r="U605" t="s">
        <v>58</v>
      </c>
      <c r="V605">
        <v>70</v>
      </c>
      <c r="W605">
        <v>64</v>
      </c>
      <c r="X605">
        <v>67</v>
      </c>
      <c r="Y605" t="s">
        <v>254</v>
      </c>
      <c r="Z605" t="s">
        <v>59</v>
      </c>
      <c r="AA605">
        <v>100</v>
      </c>
      <c r="AB605">
        <v>0</v>
      </c>
      <c r="AC605">
        <v>0</v>
      </c>
      <c r="AD605">
        <v>186332.9829</v>
      </c>
      <c r="AE605">
        <v>179025.80710000001</v>
      </c>
      <c r="AF605">
        <v>0</v>
      </c>
      <c r="AG605" t="s">
        <v>1631</v>
      </c>
    </row>
    <row r="606" spans="1:33" ht="15" x14ac:dyDescent="0.2">
      <c r="A606" t="s">
        <v>74</v>
      </c>
      <c r="B606" t="s">
        <v>108</v>
      </c>
      <c r="C606" t="s">
        <v>244</v>
      </c>
      <c r="D606" t="s">
        <v>305</v>
      </c>
      <c r="E606" t="s">
        <v>245</v>
      </c>
      <c r="F606" t="s">
        <v>64</v>
      </c>
      <c r="G606" t="s">
        <v>1633</v>
      </c>
      <c r="H606" t="s">
        <v>74</v>
      </c>
      <c r="J606" t="s">
        <v>1634</v>
      </c>
      <c r="K606">
        <v>1</v>
      </c>
      <c r="L606">
        <v>0</v>
      </c>
      <c r="M606">
        <v>0</v>
      </c>
      <c r="N606">
        <v>0</v>
      </c>
      <c r="O606" t="s">
        <v>67</v>
      </c>
      <c r="P606" s="10">
        <v>270000</v>
      </c>
      <c r="Q606" s="10" t="e">
        <f>#N/A</f>
        <v>#N/A</v>
      </c>
      <c r="R606" s="10" t="e">
        <f>#N/A</f>
        <v>#N/A</v>
      </c>
      <c r="S606" s="10" t="e">
        <f>#N/A</f>
        <v>#N/A</v>
      </c>
      <c r="T606" t="s">
        <v>59</v>
      </c>
      <c r="U606" t="s">
        <v>58</v>
      </c>
      <c r="V606">
        <v>68</v>
      </c>
      <c r="W606">
        <v>65</v>
      </c>
      <c r="X606">
        <v>66.5</v>
      </c>
      <c r="Y606" t="s">
        <v>254</v>
      </c>
      <c r="Z606" t="s">
        <v>59</v>
      </c>
      <c r="AA606">
        <v>100</v>
      </c>
      <c r="AB606">
        <v>0</v>
      </c>
      <c r="AC606">
        <v>270000</v>
      </c>
      <c r="AD606">
        <v>0</v>
      </c>
      <c r="AE606">
        <v>0</v>
      </c>
      <c r="AF606">
        <v>0</v>
      </c>
      <c r="AG606" t="e">
        <f>#N/A</f>
        <v>#N/A</v>
      </c>
    </row>
    <row r="607" spans="1:33" ht="15" x14ac:dyDescent="0.2">
      <c r="A607" t="s">
        <v>60</v>
      </c>
      <c r="B607" t="s">
        <v>60</v>
      </c>
      <c r="C607" t="s">
        <v>327</v>
      </c>
      <c r="D607" t="s">
        <v>328</v>
      </c>
      <c r="E607" t="s">
        <v>329</v>
      </c>
      <c r="F607" t="s">
        <v>52</v>
      </c>
      <c r="G607" t="s">
        <v>1635</v>
      </c>
      <c r="H607" t="s">
        <v>60</v>
      </c>
      <c r="J607" t="s">
        <v>183</v>
      </c>
      <c r="K607">
        <v>0</v>
      </c>
      <c r="L607">
        <v>1</v>
      </c>
      <c r="M607">
        <v>0</v>
      </c>
      <c r="N607">
        <v>0</v>
      </c>
      <c r="O607" t="s">
        <v>56</v>
      </c>
      <c r="P607" s="10">
        <v>114142.5</v>
      </c>
      <c r="Q607" s="10" t="e">
        <f>#N/A</f>
        <v>#N/A</v>
      </c>
      <c r="R607" s="10" t="e">
        <f>#N/A</f>
        <v>#N/A</v>
      </c>
      <c r="S607" s="10" t="e">
        <f>#N/A</f>
        <v>#N/A</v>
      </c>
      <c r="T607" t="s">
        <v>59</v>
      </c>
      <c r="U607" t="s">
        <v>58</v>
      </c>
      <c r="V607">
        <v>65</v>
      </c>
      <c r="W607">
        <v>68</v>
      </c>
      <c r="X607">
        <v>66.5</v>
      </c>
      <c r="Y607" t="s">
        <v>254</v>
      </c>
      <c r="Z607" t="s">
        <v>59</v>
      </c>
      <c r="AA607">
        <v>100</v>
      </c>
      <c r="AB607">
        <v>0</v>
      </c>
      <c r="AC607">
        <v>0</v>
      </c>
      <c r="AD607">
        <v>114142.5</v>
      </c>
      <c r="AE607">
        <v>0</v>
      </c>
      <c r="AF607">
        <v>0</v>
      </c>
      <c r="AG607" t="e">
        <f>#N/A</f>
        <v>#N/A</v>
      </c>
    </row>
    <row r="608" spans="1:33" ht="15" x14ac:dyDescent="0.2">
      <c r="A608" t="s">
        <v>148</v>
      </c>
      <c r="B608" t="s">
        <v>148</v>
      </c>
      <c r="C608" t="s">
        <v>342</v>
      </c>
      <c r="D608" t="s">
        <v>343</v>
      </c>
      <c r="E608" t="s">
        <v>344</v>
      </c>
      <c r="F608" t="s">
        <v>64</v>
      </c>
      <c r="G608" t="s">
        <v>1636</v>
      </c>
      <c r="H608" t="s">
        <v>148</v>
      </c>
      <c r="J608" t="s">
        <v>1637</v>
      </c>
      <c r="K608">
        <v>1</v>
      </c>
      <c r="L608">
        <v>0</v>
      </c>
      <c r="M608">
        <v>0</v>
      </c>
      <c r="N608">
        <v>0</v>
      </c>
      <c r="O608" t="s">
        <v>67</v>
      </c>
      <c r="P608" s="10">
        <v>120000</v>
      </c>
      <c r="Q608" s="10">
        <v>120000</v>
      </c>
      <c r="R608" s="10">
        <v>2400</v>
      </c>
      <c r="S608" s="10">
        <v>122400</v>
      </c>
      <c r="T608" t="s">
        <v>57</v>
      </c>
      <c r="U608" t="s">
        <v>58</v>
      </c>
      <c r="V608">
        <v>68</v>
      </c>
      <c r="W608">
        <v>65</v>
      </c>
      <c r="X608">
        <v>66.5</v>
      </c>
      <c r="Y608" t="s">
        <v>512</v>
      </c>
      <c r="Z608" t="s">
        <v>57</v>
      </c>
      <c r="AA608">
        <v>0</v>
      </c>
      <c r="AB608">
        <v>100</v>
      </c>
      <c r="AC608">
        <v>120000</v>
      </c>
      <c r="AD608">
        <v>0</v>
      </c>
      <c r="AE608">
        <v>0</v>
      </c>
      <c r="AF608">
        <v>0</v>
      </c>
      <c r="AG608" t="s">
        <v>1636</v>
      </c>
    </row>
    <row r="609" spans="1:33" ht="15" x14ac:dyDescent="0.2">
      <c r="A609" t="s">
        <v>74</v>
      </c>
      <c r="B609" t="s">
        <v>93</v>
      </c>
      <c r="C609" t="s">
        <v>424</v>
      </c>
      <c r="D609" t="s">
        <v>425</v>
      </c>
      <c r="E609" t="s">
        <v>426</v>
      </c>
      <c r="F609" t="s">
        <v>64</v>
      </c>
      <c r="G609" t="s">
        <v>1638</v>
      </c>
      <c r="H609" t="s">
        <v>74</v>
      </c>
      <c r="J609" t="s">
        <v>1639</v>
      </c>
      <c r="K609">
        <v>0.87</v>
      </c>
      <c r="L609">
        <v>0</v>
      </c>
      <c r="M609">
        <v>0</v>
      </c>
      <c r="N609">
        <v>0.13</v>
      </c>
      <c r="O609" t="s">
        <v>67</v>
      </c>
      <c r="P609" s="10">
        <v>1394799</v>
      </c>
      <c r="Q609" s="10" t="e">
        <f>#N/A</f>
        <v>#N/A</v>
      </c>
      <c r="R609" s="10" t="e">
        <f>#N/A</f>
        <v>#N/A</v>
      </c>
      <c r="S609" s="10" t="e">
        <f>#N/A</f>
        <v>#N/A</v>
      </c>
      <c r="T609" t="s">
        <v>59</v>
      </c>
      <c r="U609" t="s">
        <v>58</v>
      </c>
      <c r="V609">
        <v>72</v>
      </c>
      <c r="W609">
        <v>60</v>
      </c>
      <c r="X609">
        <v>66</v>
      </c>
      <c r="Y609" t="s">
        <v>254</v>
      </c>
      <c r="Z609" t="s">
        <v>59</v>
      </c>
      <c r="AA609">
        <v>84</v>
      </c>
      <c r="AB609">
        <v>16</v>
      </c>
      <c r="AC609">
        <v>1213475.1299999999</v>
      </c>
      <c r="AD609">
        <v>0</v>
      </c>
      <c r="AE609">
        <v>0</v>
      </c>
      <c r="AF609">
        <v>181323.87</v>
      </c>
      <c r="AG609" t="e">
        <f>#N/A</f>
        <v>#N/A</v>
      </c>
    </row>
    <row r="610" spans="1:33" ht="15" x14ac:dyDescent="0.2">
      <c r="A610" t="s">
        <v>74</v>
      </c>
      <c r="B610" t="s">
        <v>360</v>
      </c>
      <c r="C610" t="s">
        <v>361</v>
      </c>
      <c r="D610" t="s">
        <v>362</v>
      </c>
      <c r="E610" t="s">
        <v>363</v>
      </c>
      <c r="F610" t="s">
        <v>64</v>
      </c>
      <c r="G610" t="s">
        <v>1640</v>
      </c>
      <c r="H610" t="s">
        <v>74</v>
      </c>
      <c r="J610" t="s">
        <v>1641</v>
      </c>
      <c r="K610">
        <v>0.2</v>
      </c>
      <c r="L610">
        <v>0.2</v>
      </c>
      <c r="M610">
        <v>0.3</v>
      </c>
      <c r="N610">
        <v>0.3</v>
      </c>
      <c r="O610" t="s">
        <v>107</v>
      </c>
      <c r="P610" s="10">
        <v>979183</v>
      </c>
      <c r="Q610" s="10" t="e">
        <f>#N/A</f>
        <v>#N/A</v>
      </c>
      <c r="R610" s="10" t="e">
        <f>#N/A</f>
        <v>#N/A</v>
      </c>
      <c r="S610" s="10" t="e">
        <f>#N/A</f>
        <v>#N/A</v>
      </c>
      <c r="T610" t="s">
        <v>57</v>
      </c>
      <c r="U610" t="s">
        <v>58</v>
      </c>
      <c r="V610">
        <v>64</v>
      </c>
      <c r="W610">
        <v>68</v>
      </c>
      <c r="X610">
        <v>66</v>
      </c>
      <c r="Y610" t="s">
        <v>512</v>
      </c>
      <c r="Z610" t="s">
        <v>57</v>
      </c>
      <c r="AA610">
        <v>0</v>
      </c>
      <c r="AB610">
        <v>100</v>
      </c>
      <c r="AC610">
        <v>195836.6</v>
      </c>
      <c r="AD610">
        <v>195836.6</v>
      </c>
      <c r="AE610">
        <v>293754.90000000002</v>
      </c>
      <c r="AF610">
        <v>293754.90000000002</v>
      </c>
      <c r="AG610" t="e">
        <f>#N/A</f>
        <v>#N/A</v>
      </c>
    </row>
    <row r="611" spans="1:33" ht="15" x14ac:dyDescent="0.2">
      <c r="A611" t="s">
        <v>74</v>
      </c>
      <c r="B611" t="s">
        <v>360</v>
      </c>
      <c r="C611" t="s">
        <v>361</v>
      </c>
      <c r="D611" t="s">
        <v>362</v>
      </c>
      <c r="E611" t="s">
        <v>363</v>
      </c>
      <c r="F611" t="s">
        <v>64</v>
      </c>
      <c r="G611" t="s">
        <v>1642</v>
      </c>
      <c r="H611" t="s">
        <v>74</v>
      </c>
      <c r="J611" t="s">
        <v>1643</v>
      </c>
      <c r="K611">
        <v>0</v>
      </c>
      <c r="L611">
        <v>0.3</v>
      </c>
      <c r="M611">
        <v>0.7</v>
      </c>
      <c r="N611">
        <v>0</v>
      </c>
      <c r="O611" t="s">
        <v>120</v>
      </c>
      <c r="P611" s="10">
        <v>775900</v>
      </c>
      <c r="Q611" s="10" t="e">
        <f>#N/A</f>
        <v>#N/A</v>
      </c>
      <c r="R611" s="10" t="e">
        <f>#N/A</f>
        <v>#N/A</v>
      </c>
      <c r="S611" s="10" t="e">
        <f>#N/A</f>
        <v>#N/A</v>
      </c>
      <c r="T611" t="s">
        <v>57</v>
      </c>
      <c r="U611" t="s">
        <v>58</v>
      </c>
      <c r="V611">
        <v>64</v>
      </c>
      <c r="W611">
        <v>68</v>
      </c>
      <c r="X611">
        <v>66</v>
      </c>
      <c r="Y611" t="s">
        <v>512</v>
      </c>
      <c r="Z611" t="s">
        <v>57</v>
      </c>
      <c r="AA611">
        <v>0</v>
      </c>
      <c r="AB611">
        <v>100</v>
      </c>
      <c r="AC611">
        <v>0</v>
      </c>
      <c r="AD611">
        <v>232770</v>
      </c>
      <c r="AE611">
        <v>543130</v>
      </c>
      <c r="AF611">
        <v>0</v>
      </c>
      <c r="AG611" t="e">
        <f>#N/A</f>
        <v>#N/A</v>
      </c>
    </row>
    <row r="612" spans="1:33" ht="15" x14ac:dyDescent="0.2">
      <c r="A612" t="s">
        <v>74</v>
      </c>
      <c r="B612" t="s">
        <v>360</v>
      </c>
      <c r="C612" t="s">
        <v>361</v>
      </c>
      <c r="D612" t="s">
        <v>362</v>
      </c>
      <c r="E612" t="s">
        <v>363</v>
      </c>
      <c r="F612" t="s">
        <v>52</v>
      </c>
      <c r="G612" t="s">
        <v>1644</v>
      </c>
      <c r="H612" t="s">
        <v>74</v>
      </c>
      <c r="J612" t="s">
        <v>1645</v>
      </c>
      <c r="K612">
        <v>0</v>
      </c>
      <c r="L612">
        <v>1</v>
      </c>
      <c r="M612">
        <v>0</v>
      </c>
      <c r="N612">
        <v>0</v>
      </c>
      <c r="O612" t="s">
        <v>56</v>
      </c>
      <c r="P612" s="10">
        <v>555523.17000000004</v>
      </c>
      <c r="Q612" s="10" t="e">
        <f>#N/A</f>
        <v>#N/A</v>
      </c>
      <c r="R612" s="10" t="e">
        <f>#N/A</f>
        <v>#N/A</v>
      </c>
      <c r="S612" s="10" t="e">
        <f>#N/A</f>
        <v>#N/A</v>
      </c>
      <c r="T612" t="s">
        <v>57</v>
      </c>
      <c r="U612" t="s">
        <v>58</v>
      </c>
      <c r="V612">
        <v>80</v>
      </c>
      <c r="W612">
        <v>52</v>
      </c>
      <c r="X612">
        <v>66</v>
      </c>
      <c r="Y612" t="s">
        <v>512</v>
      </c>
      <c r="Z612" t="s">
        <v>57</v>
      </c>
      <c r="AA612">
        <v>0</v>
      </c>
      <c r="AB612">
        <v>100</v>
      </c>
      <c r="AC612">
        <v>0</v>
      </c>
      <c r="AD612">
        <v>555523.17000000004</v>
      </c>
      <c r="AE612">
        <v>0</v>
      </c>
      <c r="AF612">
        <v>0</v>
      </c>
      <c r="AG612" t="e">
        <f>#N/A</f>
        <v>#N/A</v>
      </c>
    </row>
    <row r="613" spans="1:33" ht="15" x14ac:dyDescent="0.2">
      <c r="A613" t="s">
        <v>74</v>
      </c>
      <c r="B613" t="s">
        <v>75</v>
      </c>
      <c r="C613" t="s">
        <v>76</v>
      </c>
      <c r="D613" t="s">
        <v>1064</v>
      </c>
      <c r="E613" t="s">
        <v>77</v>
      </c>
      <c r="F613" t="s">
        <v>64</v>
      </c>
      <c r="G613" t="s">
        <v>1646</v>
      </c>
      <c r="H613" t="s">
        <v>74</v>
      </c>
      <c r="J613" t="s">
        <v>1647</v>
      </c>
      <c r="K613">
        <v>0.2</v>
      </c>
      <c r="L613">
        <v>0.3</v>
      </c>
      <c r="M613">
        <v>0.2</v>
      </c>
      <c r="N613">
        <v>0.3</v>
      </c>
      <c r="O613" t="s">
        <v>107</v>
      </c>
      <c r="P613" s="10">
        <v>497454</v>
      </c>
      <c r="Q613" s="10" t="e">
        <f>#N/A</f>
        <v>#N/A</v>
      </c>
      <c r="R613" s="10" t="e">
        <f>#N/A</f>
        <v>#N/A</v>
      </c>
      <c r="S613" s="10" t="e">
        <f>#N/A</f>
        <v>#N/A</v>
      </c>
      <c r="T613" t="s">
        <v>57</v>
      </c>
      <c r="U613" t="s">
        <v>58</v>
      </c>
      <c r="V613">
        <v>68</v>
      </c>
      <c r="W613">
        <v>64</v>
      </c>
      <c r="X613">
        <v>66</v>
      </c>
      <c r="Y613" t="s">
        <v>512</v>
      </c>
      <c r="Z613" t="s">
        <v>57</v>
      </c>
      <c r="AA613">
        <v>0</v>
      </c>
      <c r="AB613">
        <v>100</v>
      </c>
      <c r="AC613">
        <v>99490.8</v>
      </c>
      <c r="AD613">
        <v>149236.20000000001</v>
      </c>
      <c r="AE613">
        <v>99490.8</v>
      </c>
      <c r="AF613">
        <v>149236.20000000001</v>
      </c>
      <c r="AG613" t="e">
        <f>#N/A</f>
        <v>#N/A</v>
      </c>
    </row>
    <row r="614" spans="1:33" ht="15" x14ac:dyDescent="0.2">
      <c r="A614" t="s">
        <v>74</v>
      </c>
      <c r="B614" t="s">
        <v>85</v>
      </c>
      <c r="C614" t="s">
        <v>263</v>
      </c>
      <c r="D614" t="s">
        <v>457</v>
      </c>
      <c r="E614" t="s">
        <v>264</v>
      </c>
      <c r="F614" t="s">
        <v>64</v>
      </c>
      <c r="G614" t="s">
        <v>1648</v>
      </c>
      <c r="H614" t="s">
        <v>74</v>
      </c>
      <c r="J614" t="s">
        <v>1649</v>
      </c>
      <c r="K614">
        <v>0.9</v>
      </c>
      <c r="L614">
        <v>0.1</v>
      </c>
      <c r="M614">
        <v>0</v>
      </c>
      <c r="N614">
        <v>0</v>
      </c>
      <c r="O614" t="s">
        <v>67</v>
      </c>
      <c r="P614" s="10">
        <v>47849.45</v>
      </c>
      <c r="Q614" s="10" t="e">
        <f>#N/A</f>
        <v>#N/A</v>
      </c>
      <c r="R614" s="10" t="e">
        <f>#N/A</f>
        <v>#N/A</v>
      </c>
      <c r="S614" s="10" t="e">
        <f>#N/A</f>
        <v>#N/A</v>
      </c>
      <c r="T614" t="s">
        <v>59</v>
      </c>
      <c r="U614" t="s">
        <v>58</v>
      </c>
      <c r="V614">
        <v>68</v>
      </c>
      <c r="W614">
        <v>64</v>
      </c>
      <c r="X614">
        <v>66</v>
      </c>
      <c r="Y614" t="s">
        <v>254</v>
      </c>
      <c r="Z614" t="s">
        <v>59</v>
      </c>
      <c r="AA614">
        <v>100</v>
      </c>
      <c r="AB614">
        <v>0</v>
      </c>
      <c r="AC614">
        <v>43064.504999999997</v>
      </c>
      <c r="AD614">
        <v>4784.9449999999997</v>
      </c>
      <c r="AE614">
        <v>0</v>
      </c>
      <c r="AF614">
        <v>0</v>
      </c>
      <c r="AG614" t="e">
        <f>#N/A</f>
        <v>#N/A</v>
      </c>
    </row>
    <row r="615" spans="1:33" ht="15" x14ac:dyDescent="0.2">
      <c r="A615" t="s">
        <v>74</v>
      </c>
      <c r="B615" t="s">
        <v>75</v>
      </c>
      <c r="C615" t="s">
        <v>80</v>
      </c>
      <c r="D615" t="s">
        <v>371</v>
      </c>
      <c r="E615" t="s">
        <v>81</v>
      </c>
      <c r="F615" t="s">
        <v>64</v>
      </c>
      <c r="G615" t="s">
        <v>1650</v>
      </c>
      <c r="H615" t="s">
        <v>74</v>
      </c>
      <c r="J615" t="s">
        <v>1651</v>
      </c>
      <c r="K615">
        <v>0.47</v>
      </c>
      <c r="L615">
        <v>0</v>
      </c>
      <c r="M615">
        <v>0</v>
      </c>
      <c r="N615">
        <v>0.53</v>
      </c>
      <c r="O615" t="s">
        <v>114</v>
      </c>
      <c r="P615" s="10">
        <v>815895</v>
      </c>
      <c r="Q615" s="10" t="e">
        <f>#N/A</f>
        <v>#N/A</v>
      </c>
      <c r="R615" s="10" t="e">
        <f>#N/A</f>
        <v>#N/A</v>
      </c>
      <c r="S615" s="10" t="e">
        <f>#N/A</f>
        <v>#N/A</v>
      </c>
      <c r="T615" t="s">
        <v>59</v>
      </c>
      <c r="U615" t="s">
        <v>58</v>
      </c>
      <c r="V615">
        <v>72</v>
      </c>
      <c r="W615">
        <v>60</v>
      </c>
      <c r="X615">
        <v>66</v>
      </c>
      <c r="Y615" t="s">
        <v>254</v>
      </c>
      <c r="Z615" t="s">
        <v>59</v>
      </c>
      <c r="AA615">
        <v>100</v>
      </c>
      <c r="AB615">
        <v>0</v>
      </c>
      <c r="AC615">
        <v>383470.65</v>
      </c>
      <c r="AD615">
        <v>0</v>
      </c>
      <c r="AE615">
        <v>0</v>
      </c>
      <c r="AF615">
        <v>432424.35</v>
      </c>
      <c r="AG615" t="e">
        <f>#N/A</f>
        <v>#N/A</v>
      </c>
    </row>
    <row r="616" spans="1:33" ht="15" x14ac:dyDescent="0.2">
      <c r="A616" t="s">
        <v>74</v>
      </c>
      <c r="B616" t="s">
        <v>93</v>
      </c>
      <c r="C616" t="s">
        <v>395</v>
      </c>
      <c r="D616" t="s">
        <v>396</v>
      </c>
      <c r="E616" t="s">
        <v>397</v>
      </c>
      <c r="F616" t="s">
        <v>64</v>
      </c>
      <c r="G616" t="s">
        <v>1652</v>
      </c>
      <c r="H616" t="s">
        <v>74</v>
      </c>
      <c r="J616" t="s">
        <v>1653</v>
      </c>
      <c r="K616">
        <v>0.3</v>
      </c>
      <c r="L616">
        <v>0.15</v>
      </c>
      <c r="M616">
        <v>0.3</v>
      </c>
      <c r="N616">
        <v>0.25</v>
      </c>
      <c r="O616" t="s">
        <v>107</v>
      </c>
      <c r="P616" s="10">
        <v>1362000</v>
      </c>
      <c r="Q616" s="10" t="e">
        <f>#N/A</f>
        <v>#N/A</v>
      </c>
      <c r="R616" s="10" t="e">
        <f>#N/A</f>
        <v>#N/A</v>
      </c>
      <c r="S616" s="10" t="e">
        <f>#N/A</f>
        <v>#N/A</v>
      </c>
      <c r="T616" t="s">
        <v>59</v>
      </c>
      <c r="U616" t="s">
        <v>58</v>
      </c>
      <c r="V616">
        <v>60</v>
      </c>
      <c r="W616">
        <v>72</v>
      </c>
      <c r="X616">
        <v>66</v>
      </c>
      <c r="Y616" t="s">
        <v>254</v>
      </c>
      <c r="Z616" t="s">
        <v>59</v>
      </c>
      <c r="AA616">
        <v>90</v>
      </c>
      <c r="AB616">
        <v>10</v>
      </c>
      <c r="AC616">
        <v>408600</v>
      </c>
      <c r="AD616">
        <v>204300</v>
      </c>
      <c r="AE616">
        <v>408600</v>
      </c>
      <c r="AF616">
        <v>340500</v>
      </c>
      <c r="AG616" t="e">
        <f>#N/A</f>
        <v>#N/A</v>
      </c>
    </row>
    <row r="617" spans="1:33" ht="15" x14ac:dyDescent="0.2">
      <c r="A617" t="s">
        <v>74</v>
      </c>
      <c r="B617" t="s">
        <v>93</v>
      </c>
      <c r="C617" t="s">
        <v>395</v>
      </c>
      <c r="D617" t="s">
        <v>396</v>
      </c>
      <c r="E617" t="s">
        <v>397</v>
      </c>
      <c r="F617" t="s">
        <v>64</v>
      </c>
      <c r="G617" t="s">
        <v>1654</v>
      </c>
      <c r="H617" t="s">
        <v>74</v>
      </c>
      <c r="J617" t="s">
        <v>1655</v>
      </c>
      <c r="K617">
        <v>0</v>
      </c>
      <c r="L617">
        <v>0.3</v>
      </c>
      <c r="M617">
        <v>0.4</v>
      </c>
      <c r="N617">
        <v>0.3</v>
      </c>
      <c r="O617" t="s">
        <v>120</v>
      </c>
      <c r="P617" s="10">
        <v>699611</v>
      </c>
      <c r="Q617" s="10" t="e">
        <f>#N/A</f>
        <v>#N/A</v>
      </c>
      <c r="R617" s="10" t="e">
        <f>#N/A</f>
        <v>#N/A</v>
      </c>
      <c r="S617" s="10" t="e">
        <f>#N/A</f>
        <v>#N/A</v>
      </c>
      <c r="T617" t="s">
        <v>59</v>
      </c>
      <c r="U617" t="s">
        <v>58</v>
      </c>
      <c r="V617">
        <v>68</v>
      </c>
      <c r="W617">
        <v>64</v>
      </c>
      <c r="X617">
        <v>66</v>
      </c>
      <c r="Y617" t="s">
        <v>254</v>
      </c>
      <c r="Z617" t="s">
        <v>59</v>
      </c>
      <c r="AA617">
        <v>90</v>
      </c>
      <c r="AB617">
        <v>10</v>
      </c>
      <c r="AC617">
        <v>0</v>
      </c>
      <c r="AD617">
        <v>209883.3</v>
      </c>
      <c r="AE617">
        <v>279844.40000000002</v>
      </c>
      <c r="AF617">
        <v>209883.3</v>
      </c>
      <c r="AG617" t="e">
        <f>#N/A</f>
        <v>#N/A</v>
      </c>
    </row>
    <row r="618" spans="1:33" ht="15" x14ac:dyDescent="0.2">
      <c r="A618" t="s">
        <v>74</v>
      </c>
      <c r="B618" t="s">
        <v>139</v>
      </c>
      <c r="C618" t="s">
        <v>295</v>
      </c>
      <c r="D618" t="s">
        <v>473</v>
      </c>
      <c r="E618" t="s">
        <v>296</v>
      </c>
      <c r="F618" t="s">
        <v>64</v>
      </c>
      <c r="G618" t="s">
        <v>1656</v>
      </c>
      <c r="H618" t="s">
        <v>74</v>
      </c>
      <c r="J618" t="s">
        <v>1657</v>
      </c>
      <c r="K618">
        <v>0.6</v>
      </c>
      <c r="L618">
        <v>0</v>
      </c>
      <c r="M618">
        <v>0.2</v>
      </c>
      <c r="N618">
        <v>0.2</v>
      </c>
      <c r="O618" t="s">
        <v>67</v>
      </c>
      <c r="P618" s="10">
        <v>672666</v>
      </c>
      <c r="Q618" s="10" t="e">
        <f>#N/A</f>
        <v>#N/A</v>
      </c>
      <c r="R618" s="10" t="e">
        <f>#N/A</f>
        <v>#N/A</v>
      </c>
      <c r="S618" s="10" t="e">
        <f>#N/A</f>
        <v>#N/A</v>
      </c>
      <c r="T618" t="s">
        <v>57</v>
      </c>
      <c r="U618" t="s">
        <v>58</v>
      </c>
      <c r="V618">
        <v>68</v>
      </c>
      <c r="W618">
        <v>64</v>
      </c>
      <c r="X618">
        <v>66</v>
      </c>
      <c r="Y618" t="s">
        <v>512</v>
      </c>
      <c r="Z618" t="s">
        <v>57</v>
      </c>
      <c r="AA618">
        <v>30.6</v>
      </c>
      <c r="AB618">
        <v>69.400000000000006</v>
      </c>
      <c r="AC618">
        <v>403599.6</v>
      </c>
      <c r="AD618">
        <v>0</v>
      </c>
      <c r="AE618">
        <v>134533.20000000001</v>
      </c>
      <c r="AF618">
        <v>134533.20000000001</v>
      </c>
      <c r="AG618" t="e">
        <f>#N/A</f>
        <v>#N/A</v>
      </c>
    </row>
    <row r="619" spans="1:33" ht="15" x14ac:dyDescent="0.2">
      <c r="A619" t="s">
        <v>74</v>
      </c>
      <c r="B619" t="s">
        <v>108</v>
      </c>
      <c r="C619" t="s">
        <v>244</v>
      </c>
      <c r="D619" t="s">
        <v>305</v>
      </c>
      <c r="E619" t="s">
        <v>245</v>
      </c>
      <c r="F619" t="s">
        <v>64</v>
      </c>
      <c r="G619" t="s">
        <v>1658</v>
      </c>
      <c r="H619" t="s">
        <v>74</v>
      </c>
      <c r="J619" t="s">
        <v>1659</v>
      </c>
      <c r="K619">
        <v>0</v>
      </c>
      <c r="L619">
        <v>0</v>
      </c>
      <c r="M619">
        <v>0</v>
      </c>
      <c r="N619">
        <v>1</v>
      </c>
      <c r="O619" t="s">
        <v>114</v>
      </c>
      <c r="P619" s="10">
        <v>265972</v>
      </c>
      <c r="Q619" s="10" t="e">
        <f>#N/A</f>
        <v>#N/A</v>
      </c>
      <c r="R619" s="10" t="e">
        <f>#N/A</f>
        <v>#N/A</v>
      </c>
      <c r="S619" s="10" t="e">
        <f>#N/A</f>
        <v>#N/A</v>
      </c>
      <c r="T619" t="s">
        <v>59</v>
      </c>
      <c r="U619" t="s">
        <v>58</v>
      </c>
      <c r="V619">
        <v>72</v>
      </c>
      <c r="W619">
        <v>60</v>
      </c>
      <c r="X619">
        <v>66</v>
      </c>
      <c r="Y619" t="s">
        <v>254</v>
      </c>
      <c r="Z619" t="s">
        <v>59</v>
      </c>
      <c r="AA619">
        <v>100</v>
      </c>
      <c r="AB619">
        <v>0</v>
      </c>
      <c r="AC619">
        <v>0</v>
      </c>
      <c r="AD619">
        <v>0</v>
      </c>
      <c r="AE619">
        <v>0</v>
      </c>
      <c r="AF619">
        <v>265972</v>
      </c>
      <c r="AG619" t="e">
        <f>#N/A</f>
        <v>#N/A</v>
      </c>
    </row>
    <row r="620" spans="1:33" ht="15" x14ac:dyDescent="0.2">
      <c r="A620" t="s">
        <v>74</v>
      </c>
      <c r="B620" t="s">
        <v>108</v>
      </c>
      <c r="C620" t="s">
        <v>244</v>
      </c>
      <c r="D620" t="s">
        <v>305</v>
      </c>
      <c r="E620" t="s">
        <v>245</v>
      </c>
      <c r="F620" t="s">
        <v>64</v>
      </c>
      <c r="G620" t="s">
        <v>1660</v>
      </c>
      <c r="H620" t="s">
        <v>74</v>
      </c>
      <c r="J620" t="s">
        <v>1661</v>
      </c>
      <c r="K620">
        <v>0.5</v>
      </c>
      <c r="L620">
        <v>0.25</v>
      </c>
      <c r="M620">
        <v>0.25</v>
      </c>
      <c r="N620">
        <v>0</v>
      </c>
      <c r="O620" t="s">
        <v>67</v>
      </c>
      <c r="P620" s="10">
        <v>210042</v>
      </c>
      <c r="Q620" s="10" t="e">
        <f>#N/A</f>
        <v>#N/A</v>
      </c>
      <c r="R620" s="10" t="e">
        <f>#N/A</f>
        <v>#N/A</v>
      </c>
      <c r="S620" s="10" t="e">
        <f>#N/A</f>
        <v>#N/A</v>
      </c>
      <c r="T620" t="s">
        <v>59</v>
      </c>
      <c r="U620" t="s">
        <v>58</v>
      </c>
      <c r="V620">
        <v>68</v>
      </c>
      <c r="W620">
        <v>64</v>
      </c>
      <c r="X620">
        <v>66</v>
      </c>
      <c r="Y620" t="s">
        <v>254</v>
      </c>
      <c r="Z620" t="s">
        <v>59</v>
      </c>
      <c r="AA620">
        <v>100</v>
      </c>
      <c r="AB620">
        <v>0</v>
      </c>
      <c r="AC620">
        <v>105021</v>
      </c>
      <c r="AD620">
        <v>52510.5</v>
      </c>
      <c r="AE620">
        <v>52510.5</v>
      </c>
      <c r="AF620">
        <v>0</v>
      </c>
      <c r="AG620" t="e">
        <f>#N/A</f>
        <v>#N/A</v>
      </c>
    </row>
    <row r="621" spans="1:33" ht="15" x14ac:dyDescent="0.2">
      <c r="A621" t="s">
        <v>74</v>
      </c>
      <c r="B621" t="s">
        <v>157</v>
      </c>
      <c r="C621" t="s">
        <v>400</v>
      </c>
      <c r="D621" t="s">
        <v>401</v>
      </c>
      <c r="E621" t="s">
        <v>402</v>
      </c>
      <c r="F621" t="s">
        <v>64</v>
      </c>
      <c r="G621" t="s">
        <v>1662</v>
      </c>
      <c r="H621" t="s">
        <v>74</v>
      </c>
      <c r="J621" t="s">
        <v>1663</v>
      </c>
      <c r="K621">
        <v>0</v>
      </c>
      <c r="L621">
        <v>0.5</v>
      </c>
      <c r="M621">
        <v>0.5</v>
      </c>
      <c r="N621">
        <v>0</v>
      </c>
      <c r="O621" t="s">
        <v>107</v>
      </c>
      <c r="P621" s="10">
        <v>626207</v>
      </c>
      <c r="Q621" s="10" t="e">
        <f>#N/A</f>
        <v>#N/A</v>
      </c>
      <c r="R621" s="10" t="e">
        <f>#N/A</f>
        <v>#N/A</v>
      </c>
      <c r="S621" s="10" t="e">
        <f>#N/A</f>
        <v>#N/A</v>
      </c>
      <c r="T621" t="s">
        <v>59</v>
      </c>
      <c r="U621" t="s">
        <v>58</v>
      </c>
      <c r="V621">
        <v>56</v>
      </c>
      <c r="W621">
        <v>76</v>
      </c>
      <c r="X621">
        <v>66</v>
      </c>
      <c r="Y621" t="s">
        <v>254</v>
      </c>
      <c r="Z621" t="s">
        <v>59</v>
      </c>
      <c r="AA621">
        <v>80</v>
      </c>
      <c r="AB621">
        <v>20</v>
      </c>
      <c r="AC621">
        <v>0</v>
      </c>
      <c r="AD621">
        <v>313103.5</v>
      </c>
      <c r="AE621">
        <v>313103.5</v>
      </c>
      <c r="AF621">
        <v>0</v>
      </c>
      <c r="AG621" t="e">
        <f>#N/A</f>
        <v>#N/A</v>
      </c>
    </row>
    <row r="622" spans="1:33" ht="15" x14ac:dyDescent="0.2">
      <c r="A622" t="s">
        <v>74</v>
      </c>
      <c r="B622" t="s">
        <v>219</v>
      </c>
      <c r="C622" t="s">
        <v>768</v>
      </c>
      <c r="D622" t="s">
        <v>769</v>
      </c>
      <c r="E622" t="s">
        <v>770</v>
      </c>
      <c r="F622" t="s">
        <v>64</v>
      </c>
      <c r="G622" t="s">
        <v>1664</v>
      </c>
      <c r="H622" t="s">
        <v>74</v>
      </c>
      <c r="J622" t="s">
        <v>1665</v>
      </c>
      <c r="K622">
        <v>0.15</v>
      </c>
      <c r="L622">
        <v>0.15</v>
      </c>
      <c r="M622">
        <v>0.2</v>
      </c>
      <c r="N622">
        <v>0.5</v>
      </c>
      <c r="O622" t="s">
        <v>114</v>
      </c>
      <c r="P622" s="10">
        <v>292000</v>
      </c>
      <c r="Q622" s="10" t="e">
        <f>#N/A</f>
        <v>#N/A</v>
      </c>
      <c r="R622" s="10" t="e">
        <f>#N/A</f>
        <v>#N/A</v>
      </c>
      <c r="S622" s="10" t="e">
        <f>#N/A</f>
        <v>#N/A</v>
      </c>
      <c r="T622" t="s">
        <v>59</v>
      </c>
      <c r="U622" t="s">
        <v>58</v>
      </c>
      <c r="V622">
        <v>72</v>
      </c>
      <c r="W622">
        <v>60</v>
      </c>
      <c r="X622">
        <v>66</v>
      </c>
      <c r="Y622" t="s">
        <v>254</v>
      </c>
      <c r="Z622" t="s">
        <v>59</v>
      </c>
      <c r="AA622">
        <v>58</v>
      </c>
      <c r="AB622">
        <v>42</v>
      </c>
      <c r="AC622">
        <v>43800</v>
      </c>
      <c r="AD622">
        <v>43800</v>
      </c>
      <c r="AE622">
        <v>58400</v>
      </c>
      <c r="AF622">
        <v>146000</v>
      </c>
      <c r="AG622" t="e">
        <f>#N/A</f>
        <v>#N/A</v>
      </c>
    </row>
    <row r="623" spans="1:33" ht="15" x14ac:dyDescent="0.2">
      <c r="A623" t="s">
        <v>74</v>
      </c>
      <c r="B623" t="s">
        <v>219</v>
      </c>
      <c r="C623" t="s">
        <v>768</v>
      </c>
      <c r="D623" t="s">
        <v>769</v>
      </c>
      <c r="E623" t="s">
        <v>770</v>
      </c>
      <c r="F623" t="s">
        <v>64</v>
      </c>
      <c r="G623" t="s">
        <v>1666</v>
      </c>
      <c r="H623" t="s">
        <v>74</v>
      </c>
      <c r="J623" t="s">
        <v>1667</v>
      </c>
      <c r="K623">
        <v>0</v>
      </c>
      <c r="L623">
        <v>0</v>
      </c>
      <c r="M623">
        <v>0.6</v>
      </c>
      <c r="N623">
        <v>0.4</v>
      </c>
      <c r="O623" t="s">
        <v>120</v>
      </c>
      <c r="P623" s="10">
        <v>533662.18000000005</v>
      </c>
      <c r="Q623" s="10" t="e">
        <f>#N/A</f>
        <v>#N/A</v>
      </c>
      <c r="R623" s="10" t="e">
        <f>#N/A</f>
        <v>#N/A</v>
      </c>
      <c r="S623" s="10" t="e">
        <f>#N/A</f>
        <v>#N/A</v>
      </c>
      <c r="T623" t="s">
        <v>57</v>
      </c>
      <c r="U623" t="s">
        <v>58</v>
      </c>
      <c r="V623">
        <v>76</v>
      </c>
      <c r="W623">
        <v>56</v>
      </c>
      <c r="X623">
        <v>66</v>
      </c>
      <c r="Y623" t="s">
        <v>512</v>
      </c>
      <c r="Z623" t="s">
        <v>57</v>
      </c>
      <c r="AA623">
        <v>30</v>
      </c>
      <c r="AB623">
        <v>70</v>
      </c>
      <c r="AC623">
        <v>0</v>
      </c>
      <c r="AD623">
        <v>0</v>
      </c>
      <c r="AE623">
        <v>320197.30800000002</v>
      </c>
      <c r="AF623">
        <v>213464.872</v>
      </c>
      <c r="AG623" t="e">
        <f>#N/A</f>
        <v>#N/A</v>
      </c>
    </row>
    <row r="624" spans="1:33" ht="15" x14ac:dyDescent="0.2">
      <c r="A624" t="s">
        <v>74</v>
      </c>
      <c r="B624" t="s">
        <v>75</v>
      </c>
      <c r="C624" t="s">
        <v>499</v>
      </c>
      <c r="D624" t="s">
        <v>500</v>
      </c>
      <c r="E624" t="s">
        <v>501</v>
      </c>
      <c r="F624" t="s">
        <v>64</v>
      </c>
      <c r="G624" t="s">
        <v>1668</v>
      </c>
      <c r="H624" t="s">
        <v>74</v>
      </c>
      <c r="J624" t="s">
        <v>1669</v>
      </c>
      <c r="K624">
        <v>0.2</v>
      </c>
      <c r="L624">
        <v>0.3</v>
      </c>
      <c r="M624">
        <v>0.2</v>
      </c>
      <c r="N624">
        <v>0.3</v>
      </c>
      <c r="O624" t="s">
        <v>107</v>
      </c>
      <c r="P624" s="10">
        <v>497454</v>
      </c>
      <c r="Q624" s="10" t="e">
        <f>#N/A</f>
        <v>#N/A</v>
      </c>
      <c r="R624" s="10" t="e">
        <f>#N/A</f>
        <v>#N/A</v>
      </c>
      <c r="S624" s="10" t="e">
        <f>#N/A</f>
        <v>#N/A</v>
      </c>
      <c r="T624" t="s">
        <v>57</v>
      </c>
      <c r="U624" t="s">
        <v>58</v>
      </c>
      <c r="V624">
        <v>68</v>
      </c>
      <c r="W624">
        <v>64</v>
      </c>
      <c r="X624">
        <v>66</v>
      </c>
      <c r="Y624" t="s">
        <v>512</v>
      </c>
      <c r="Z624" t="s">
        <v>57</v>
      </c>
      <c r="AA624">
        <v>0</v>
      </c>
      <c r="AB624">
        <v>100</v>
      </c>
      <c r="AC624">
        <v>99490.8</v>
      </c>
      <c r="AD624">
        <v>149236.20000000001</v>
      </c>
      <c r="AE624">
        <v>99490.8</v>
      </c>
      <c r="AF624">
        <v>149236.20000000001</v>
      </c>
      <c r="AG624" t="e">
        <f>#N/A</f>
        <v>#N/A</v>
      </c>
    </row>
    <row r="625" spans="1:33" ht="15" x14ac:dyDescent="0.2">
      <c r="A625" t="s">
        <v>74</v>
      </c>
      <c r="B625" t="s">
        <v>75</v>
      </c>
      <c r="C625" t="s">
        <v>1670</v>
      </c>
      <c r="D625" t="s">
        <v>1671</v>
      </c>
      <c r="E625" t="s">
        <v>1672</v>
      </c>
      <c r="F625" t="s">
        <v>64</v>
      </c>
      <c r="G625" t="s">
        <v>1673</v>
      </c>
      <c r="H625" t="s">
        <v>74</v>
      </c>
      <c r="J625" t="s">
        <v>1674</v>
      </c>
      <c r="K625">
        <v>0</v>
      </c>
      <c r="L625">
        <v>0</v>
      </c>
      <c r="M625">
        <v>1</v>
      </c>
      <c r="N625">
        <v>0</v>
      </c>
      <c r="O625" t="s">
        <v>120</v>
      </c>
      <c r="P625" s="10">
        <v>2059747</v>
      </c>
      <c r="Q625" s="10" t="e">
        <f>#N/A</f>
        <v>#N/A</v>
      </c>
      <c r="R625" s="10" t="e">
        <f>#N/A</f>
        <v>#N/A</v>
      </c>
      <c r="S625" s="10" t="e">
        <f>#N/A</f>
        <v>#N/A</v>
      </c>
      <c r="T625" t="s">
        <v>57</v>
      </c>
      <c r="U625" t="s">
        <v>58</v>
      </c>
      <c r="V625">
        <v>76</v>
      </c>
      <c r="W625">
        <v>56</v>
      </c>
      <c r="X625">
        <v>66</v>
      </c>
      <c r="Y625" t="s">
        <v>512</v>
      </c>
      <c r="Z625" t="s">
        <v>57</v>
      </c>
      <c r="AA625">
        <v>0</v>
      </c>
      <c r="AB625">
        <v>100</v>
      </c>
      <c r="AC625">
        <v>0</v>
      </c>
      <c r="AD625">
        <v>0</v>
      </c>
      <c r="AE625">
        <v>2059747</v>
      </c>
      <c r="AF625">
        <v>0</v>
      </c>
      <c r="AG625" t="e">
        <f>#N/A</f>
        <v>#N/A</v>
      </c>
    </row>
    <row r="626" spans="1:33" ht="15" x14ac:dyDescent="0.2">
      <c r="A626" t="s">
        <v>74</v>
      </c>
      <c r="B626" t="s">
        <v>102</v>
      </c>
      <c r="C626" t="s">
        <v>162</v>
      </c>
      <c r="D626" t="s">
        <v>556</v>
      </c>
      <c r="E626" t="s">
        <v>163</v>
      </c>
      <c r="F626" t="s">
        <v>64</v>
      </c>
      <c r="G626" t="s">
        <v>1675</v>
      </c>
      <c r="H626" t="s">
        <v>74</v>
      </c>
      <c r="J626" t="s">
        <v>1676</v>
      </c>
      <c r="K626">
        <v>1</v>
      </c>
      <c r="L626">
        <v>0</v>
      </c>
      <c r="M626">
        <v>0</v>
      </c>
      <c r="N626">
        <v>0</v>
      </c>
      <c r="O626" t="s">
        <v>67</v>
      </c>
      <c r="P626" s="10">
        <v>351500</v>
      </c>
      <c r="Q626" s="10" t="e">
        <f>#N/A</f>
        <v>#N/A</v>
      </c>
      <c r="R626" s="10" t="e">
        <f>#N/A</f>
        <v>#N/A</v>
      </c>
      <c r="S626" s="10" t="e">
        <f>#N/A</f>
        <v>#N/A</v>
      </c>
      <c r="T626" t="s">
        <v>59</v>
      </c>
      <c r="U626" t="s">
        <v>58</v>
      </c>
      <c r="V626">
        <v>64</v>
      </c>
      <c r="W626">
        <v>68</v>
      </c>
      <c r="X626">
        <v>66</v>
      </c>
      <c r="Y626" t="s">
        <v>254</v>
      </c>
      <c r="Z626" t="s">
        <v>59</v>
      </c>
      <c r="AA626">
        <v>100</v>
      </c>
      <c r="AB626">
        <v>0</v>
      </c>
      <c r="AC626">
        <v>351500</v>
      </c>
      <c r="AD626">
        <v>0</v>
      </c>
      <c r="AE626">
        <v>0</v>
      </c>
      <c r="AF626">
        <v>0</v>
      </c>
      <c r="AG626" t="e">
        <f>#N/A</f>
        <v>#N/A</v>
      </c>
    </row>
    <row r="627" spans="1:33" ht="15" x14ac:dyDescent="0.2">
      <c r="A627" t="s">
        <v>74</v>
      </c>
      <c r="B627" t="s">
        <v>75</v>
      </c>
      <c r="C627" t="s">
        <v>600</v>
      </c>
      <c r="D627" t="s">
        <v>601</v>
      </c>
      <c r="E627" t="s">
        <v>602</v>
      </c>
      <c r="F627" t="s">
        <v>64</v>
      </c>
      <c r="G627" t="s">
        <v>1677</v>
      </c>
      <c r="H627" t="s">
        <v>74</v>
      </c>
      <c r="J627" t="s">
        <v>1678</v>
      </c>
      <c r="K627">
        <v>0.2</v>
      </c>
      <c r="L627">
        <v>0.2</v>
      </c>
      <c r="M627">
        <v>0.4</v>
      </c>
      <c r="N627">
        <v>0.2</v>
      </c>
      <c r="O627" t="s">
        <v>120</v>
      </c>
      <c r="P627" s="10">
        <v>751593</v>
      </c>
      <c r="Q627" s="10" t="e">
        <f>#N/A</f>
        <v>#N/A</v>
      </c>
      <c r="R627" s="10" t="e">
        <f>#N/A</f>
        <v>#N/A</v>
      </c>
      <c r="S627" s="10" t="e">
        <f>#N/A</f>
        <v>#N/A</v>
      </c>
      <c r="T627" t="s">
        <v>59</v>
      </c>
      <c r="U627" t="s">
        <v>58</v>
      </c>
      <c r="V627">
        <v>72</v>
      </c>
      <c r="W627">
        <v>60</v>
      </c>
      <c r="X627">
        <v>66</v>
      </c>
      <c r="Y627" t="s">
        <v>254</v>
      </c>
      <c r="Z627" t="s">
        <v>59</v>
      </c>
      <c r="AA627">
        <v>100</v>
      </c>
      <c r="AB627">
        <v>0</v>
      </c>
      <c r="AC627">
        <v>150318.6</v>
      </c>
      <c r="AD627">
        <v>150318.6</v>
      </c>
      <c r="AE627">
        <v>300637.2</v>
      </c>
      <c r="AF627">
        <v>150318.6</v>
      </c>
      <c r="AG627" t="e">
        <f>#N/A</f>
        <v>#N/A</v>
      </c>
    </row>
    <row r="628" spans="1:33" ht="15" x14ac:dyDescent="0.2">
      <c r="A628" t="s">
        <v>74</v>
      </c>
      <c r="B628" t="s">
        <v>75</v>
      </c>
      <c r="C628" t="s">
        <v>1070</v>
      </c>
      <c r="D628" t="s">
        <v>1071</v>
      </c>
      <c r="E628" t="s">
        <v>1072</v>
      </c>
      <c r="F628" t="s">
        <v>64</v>
      </c>
      <c r="G628" t="s">
        <v>1679</v>
      </c>
      <c r="H628" t="s">
        <v>74</v>
      </c>
      <c r="J628" t="s">
        <v>1680</v>
      </c>
      <c r="K628">
        <v>0.33300000000000002</v>
      </c>
      <c r="L628">
        <v>0.33300000000000002</v>
      </c>
      <c r="M628">
        <v>0.33300000000000002</v>
      </c>
      <c r="N628">
        <v>0</v>
      </c>
      <c r="O628" t="s">
        <v>107</v>
      </c>
      <c r="P628" s="10">
        <v>500000</v>
      </c>
      <c r="Q628" s="10" t="e">
        <f>#N/A</f>
        <v>#N/A</v>
      </c>
      <c r="R628" s="10" t="e">
        <f>#N/A</f>
        <v>#N/A</v>
      </c>
      <c r="S628" s="10" t="e">
        <f>#N/A</f>
        <v>#N/A</v>
      </c>
      <c r="T628" t="s">
        <v>57</v>
      </c>
      <c r="U628" t="s">
        <v>58</v>
      </c>
      <c r="V628">
        <v>68</v>
      </c>
      <c r="W628">
        <v>64</v>
      </c>
      <c r="X628">
        <v>66</v>
      </c>
      <c r="Y628" t="s">
        <v>512</v>
      </c>
      <c r="Z628" t="s">
        <v>57</v>
      </c>
      <c r="AA628">
        <v>0</v>
      </c>
      <c r="AB628">
        <v>100</v>
      </c>
      <c r="AC628">
        <v>166500</v>
      </c>
      <c r="AD628">
        <v>166500</v>
      </c>
      <c r="AE628">
        <v>166500</v>
      </c>
      <c r="AF628">
        <v>0</v>
      </c>
      <c r="AG628" t="e">
        <f>#N/A</f>
        <v>#N/A</v>
      </c>
    </row>
    <row r="629" spans="1:33" ht="15" x14ac:dyDescent="0.2">
      <c r="A629" t="s">
        <v>74</v>
      </c>
      <c r="B629" t="s">
        <v>157</v>
      </c>
      <c r="C629" t="s">
        <v>612</v>
      </c>
      <c r="D629" t="s">
        <v>613</v>
      </c>
      <c r="E629" t="s">
        <v>614</v>
      </c>
      <c r="F629" t="s">
        <v>64</v>
      </c>
      <c r="G629" t="s">
        <v>1681</v>
      </c>
      <c r="H629" t="s">
        <v>74</v>
      </c>
      <c r="J629" t="s">
        <v>1682</v>
      </c>
      <c r="K629">
        <v>1</v>
      </c>
      <c r="L629">
        <v>0</v>
      </c>
      <c r="M629">
        <v>0</v>
      </c>
      <c r="N629">
        <v>0</v>
      </c>
      <c r="O629" t="s">
        <v>67</v>
      </c>
      <c r="P629" s="10">
        <v>2994996</v>
      </c>
      <c r="Q629" s="10" t="e">
        <f>#N/A</f>
        <v>#N/A</v>
      </c>
      <c r="R629" s="10" t="e">
        <f>#N/A</f>
        <v>#N/A</v>
      </c>
      <c r="S629" s="10" t="e">
        <f>#N/A</f>
        <v>#N/A</v>
      </c>
      <c r="T629" t="s">
        <v>59</v>
      </c>
      <c r="U629" t="s">
        <v>58</v>
      </c>
      <c r="V629">
        <v>64</v>
      </c>
      <c r="W629">
        <v>68</v>
      </c>
      <c r="X629">
        <v>66</v>
      </c>
      <c r="Y629" t="s">
        <v>254</v>
      </c>
      <c r="Z629" t="s">
        <v>59</v>
      </c>
      <c r="AA629">
        <v>80</v>
      </c>
      <c r="AB629">
        <v>20</v>
      </c>
      <c r="AC629">
        <v>2994996</v>
      </c>
      <c r="AD629">
        <v>0</v>
      </c>
      <c r="AE629">
        <v>0</v>
      </c>
      <c r="AF629">
        <v>0</v>
      </c>
      <c r="AG629" t="e">
        <f>#N/A</f>
        <v>#N/A</v>
      </c>
    </row>
    <row r="630" spans="1:33" ht="15" x14ac:dyDescent="0.2">
      <c r="A630" t="s">
        <v>74</v>
      </c>
      <c r="B630" t="s">
        <v>157</v>
      </c>
      <c r="C630" t="s">
        <v>612</v>
      </c>
      <c r="D630" t="s">
        <v>613</v>
      </c>
      <c r="E630" t="s">
        <v>614</v>
      </c>
      <c r="F630" t="s">
        <v>64</v>
      </c>
      <c r="G630" t="s">
        <v>1683</v>
      </c>
      <c r="H630" t="s">
        <v>74</v>
      </c>
      <c r="J630" t="s">
        <v>1684</v>
      </c>
      <c r="K630">
        <v>0</v>
      </c>
      <c r="L630">
        <v>0</v>
      </c>
      <c r="M630">
        <v>0</v>
      </c>
      <c r="N630">
        <v>1</v>
      </c>
      <c r="O630" t="s">
        <v>114</v>
      </c>
      <c r="P630" s="10">
        <v>1080000</v>
      </c>
      <c r="Q630" s="10" t="e">
        <f>#N/A</f>
        <v>#N/A</v>
      </c>
      <c r="R630" s="10" t="e">
        <f>#N/A</f>
        <v>#N/A</v>
      </c>
      <c r="S630" s="10" t="e">
        <f>#N/A</f>
        <v>#N/A</v>
      </c>
      <c r="T630" t="s">
        <v>59</v>
      </c>
      <c r="U630" t="s">
        <v>58</v>
      </c>
      <c r="V630">
        <v>68</v>
      </c>
      <c r="W630">
        <v>64</v>
      </c>
      <c r="X630">
        <v>66</v>
      </c>
      <c r="Y630" t="s">
        <v>254</v>
      </c>
      <c r="Z630" t="s">
        <v>59</v>
      </c>
      <c r="AA630">
        <v>80</v>
      </c>
      <c r="AB630">
        <v>20</v>
      </c>
      <c r="AC630">
        <v>0</v>
      </c>
      <c r="AD630">
        <v>0</v>
      </c>
      <c r="AE630">
        <v>0</v>
      </c>
      <c r="AF630">
        <v>1080000</v>
      </c>
      <c r="AG630" t="e">
        <f>#N/A</f>
        <v>#N/A</v>
      </c>
    </row>
    <row r="631" spans="1:33" ht="15" x14ac:dyDescent="0.2">
      <c r="A631" t="s">
        <v>74</v>
      </c>
      <c r="B631" t="s">
        <v>85</v>
      </c>
      <c r="C631" t="s">
        <v>86</v>
      </c>
      <c r="D631" t="s">
        <v>85</v>
      </c>
      <c r="E631" t="s">
        <v>87</v>
      </c>
      <c r="F631" t="s">
        <v>64</v>
      </c>
      <c r="G631" t="s">
        <v>1685</v>
      </c>
      <c r="H631" t="s">
        <v>74</v>
      </c>
      <c r="J631" t="s">
        <v>1686</v>
      </c>
      <c r="K631">
        <v>0</v>
      </c>
      <c r="L631">
        <v>0</v>
      </c>
      <c r="M631">
        <v>1</v>
      </c>
      <c r="N631">
        <v>0</v>
      </c>
      <c r="O631" t="s">
        <v>120</v>
      </c>
      <c r="P631" s="10">
        <v>229998</v>
      </c>
      <c r="Q631" s="10" t="e">
        <f>#N/A</f>
        <v>#N/A</v>
      </c>
      <c r="R631" s="10" t="e">
        <f>#N/A</f>
        <v>#N/A</v>
      </c>
      <c r="S631" s="10" t="e">
        <f>#N/A</f>
        <v>#N/A</v>
      </c>
      <c r="T631" t="s">
        <v>59</v>
      </c>
      <c r="U631" t="s">
        <v>58</v>
      </c>
      <c r="V631">
        <v>68</v>
      </c>
      <c r="W631">
        <v>64</v>
      </c>
      <c r="X631">
        <v>66</v>
      </c>
      <c r="Y631" t="s">
        <v>254</v>
      </c>
      <c r="Z631" t="s">
        <v>59</v>
      </c>
      <c r="AA631">
        <v>100</v>
      </c>
      <c r="AB631">
        <v>0</v>
      </c>
      <c r="AC631">
        <v>0</v>
      </c>
      <c r="AD631">
        <v>0</v>
      </c>
      <c r="AE631">
        <v>229998</v>
      </c>
      <c r="AF631">
        <v>0</v>
      </c>
      <c r="AG631" t="e">
        <f>#N/A</f>
        <v>#N/A</v>
      </c>
    </row>
    <row r="632" spans="1:33" ht="15" x14ac:dyDescent="0.2">
      <c r="A632" t="s">
        <v>74</v>
      </c>
      <c r="B632" t="s">
        <v>75</v>
      </c>
      <c r="C632" t="s">
        <v>1118</v>
      </c>
      <c r="D632" t="s">
        <v>1119</v>
      </c>
      <c r="E632" t="s">
        <v>1120</v>
      </c>
      <c r="F632" t="s">
        <v>64</v>
      </c>
      <c r="G632" t="s">
        <v>1687</v>
      </c>
      <c r="H632" t="s">
        <v>74</v>
      </c>
      <c r="J632" t="s">
        <v>1688</v>
      </c>
      <c r="K632">
        <v>0.19</v>
      </c>
      <c r="L632">
        <v>0.33</v>
      </c>
      <c r="M632">
        <v>0.33</v>
      </c>
      <c r="N632">
        <v>0.15</v>
      </c>
      <c r="O632" t="s">
        <v>107</v>
      </c>
      <c r="P632" s="10">
        <v>250000</v>
      </c>
      <c r="Q632" s="10" t="e">
        <f>#N/A</f>
        <v>#N/A</v>
      </c>
      <c r="R632" s="10" t="e">
        <f>#N/A</f>
        <v>#N/A</v>
      </c>
      <c r="S632" s="10" t="e">
        <f>#N/A</f>
        <v>#N/A</v>
      </c>
      <c r="T632" t="s">
        <v>57</v>
      </c>
      <c r="U632" t="s">
        <v>58</v>
      </c>
      <c r="V632">
        <v>68</v>
      </c>
      <c r="W632">
        <v>64</v>
      </c>
      <c r="X632">
        <v>66</v>
      </c>
      <c r="Y632" t="s">
        <v>512</v>
      </c>
      <c r="Z632" t="s">
        <v>57</v>
      </c>
      <c r="AA632">
        <v>0</v>
      </c>
      <c r="AB632">
        <v>100</v>
      </c>
      <c r="AC632">
        <v>47500</v>
      </c>
      <c r="AD632">
        <v>82500</v>
      </c>
      <c r="AE632">
        <v>82500</v>
      </c>
      <c r="AF632">
        <v>37500</v>
      </c>
      <c r="AG632" t="e">
        <f>#N/A</f>
        <v>#N/A</v>
      </c>
    </row>
    <row r="633" spans="1:33" ht="15" x14ac:dyDescent="0.2">
      <c r="A633" t="s">
        <v>48</v>
      </c>
      <c r="B633" t="s">
        <v>48</v>
      </c>
      <c r="C633" t="s">
        <v>1125</v>
      </c>
      <c r="D633" t="s">
        <v>127</v>
      </c>
      <c r="E633" t="s">
        <v>1126</v>
      </c>
      <c r="F633" t="s">
        <v>64</v>
      </c>
      <c r="G633" t="s">
        <v>1689</v>
      </c>
      <c r="H633" t="s">
        <v>48</v>
      </c>
      <c r="I633" t="s">
        <v>54</v>
      </c>
      <c r="J633" t="s">
        <v>1690</v>
      </c>
      <c r="K633">
        <v>0</v>
      </c>
      <c r="L633">
        <v>0</v>
      </c>
      <c r="M633">
        <v>0</v>
      </c>
      <c r="N633">
        <v>1</v>
      </c>
      <c r="O633" t="s">
        <v>114</v>
      </c>
      <c r="P633" s="10">
        <v>260635</v>
      </c>
      <c r="Q633" s="11">
        <v>260635</v>
      </c>
      <c r="R633" s="10">
        <v>0</v>
      </c>
      <c r="S633" s="10">
        <v>260635</v>
      </c>
      <c r="T633" t="s">
        <v>57</v>
      </c>
      <c r="U633" t="s">
        <v>58</v>
      </c>
      <c r="V633">
        <v>68</v>
      </c>
      <c r="W633">
        <v>64</v>
      </c>
      <c r="X633">
        <v>66</v>
      </c>
      <c r="Y633" t="s">
        <v>48</v>
      </c>
      <c r="AA633">
        <v>0</v>
      </c>
      <c r="AB633">
        <v>0</v>
      </c>
      <c r="AC633">
        <v>0</v>
      </c>
      <c r="AD633">
        <v>0</v>
      </c>
      <c r="AE633">
        <v>0</v>
      </c>
      <c r="AF633">
        <v>260635</v>
      </c>
      <c r="AG633" t="s">
        <v>1689</v>
      </c>
    </row>
    <row r="634" spans="1:33" ht="15" x14ac:dyDescent="0.2">
      <c r="A634" t="s">
        <v>48</v>
      </c>
      <c r="B634" t="s">
        <v>48</v>
      </c>
      <c r="C634" t="s">
        <v>1691</v>
      </c>
      <c r="D634" t="s">
        <v>50</v>
      </c>
      <c r="E634" t="s">
        <v>51</v>
      </c>
      <c r="F634" t="s">
        <v>64</v>
      </c>
      <c r="G634" t="s">
        <v>1692</v>
      </c>
      <c r="H634" t="s">
        <v>48</v>
      </c>
      <c r="I634" t="s">
        <v>54</v>
      </c>
      <c r="J634" t="s">
        <v>1693</v>
      </c>
      <c r="K634">
        <v>0.88</v>
      </c>
      <c r="L634">
        <v>0</v>
      </c>
      <c r="M634">
        <v>0</v>
      </c>
      <c r="N634">
        <v>0.12</v>
      </c>
      <c r="O634" t="s">
        <v>67</v>
      </c>
      <c r="P634" s="10">
        <v>477000</v>
      </c>
      <c r="Q634" s="11">
        <v>477000</v>
      </c>
      <c r="R634" s="10">
        <v>0</v>
      </c>
      <c r="S634" s="10">
        <v>477000</v>
      </c>
      <c r="T634" t="s">
        <v>57</v>
      </c>
      <c r="U634" t="s">
        <v>58</v>
      </c>
      <c r="V634">
        <v>72</v>
      </c>
      <c r="W634">
        <v>60</v>
      </c>
      <c r="X634">
        <v>66</v>
      </c>
      <c r="Y634" t="s">
        <v>48</v>
      </c>
      <c r="AA634">
        <v>0</v>
      </c>
      <c r="AB634">
        <v>0</v>
      </c>
      <c r="AC634">
        <v>419760</v>
      </c>
      <c r="AD634">
        <v>0</v>
      </c>
      <c r="AE634">
        <v>0</v>
      </c>
      <c r="AF634">
        <v>57240</v>
      </c>
      <c r="AG634" t="s">
        <v>1692</v>
      </c>
    </row>
    <row r="635" spans="1:33" ht="15" x14ac:dyDescent="0.2">
      <c r="A635" t="s">
        <v>60</v>
      </c>
      <c r="B635" t="s">
        <v>60</v>
      </c>
      <c r="C635" t="s">
        <v>126</v>
      </c>
      <c r="D635" t="s">
        <v>1694</v>
      </c>
      <c r="E635" t="s">
        <v>128</v>
      </c>
      <c r="F635" t="s">
        <v>64</v>
      </c>
      <c r="G635" t="s">
        <v>1695</v>
      </c>
      <c r="H635" t="s">
        <v>60</v>
      </c>
      <c r="J635" t="s">
        <v>1696</v>
      </c>
      <c r="K635">
        <v>0.8972</v>
      </c>
      <c r="L635">
        <v>5.1400000000000001E-2</v>
      </c>
      <c r="M635">
        <v>5.1400000000000001E-2</v>
      </c>
      <c r="N635">
        <v>0</v>
      </c>
      <c r="O635" t="s">
        <v>67</v>
      </c>
      <c r="P635" s="10">
        <v>464442</v>
      </c>
      <c r="Q635" s="10" t="e">
        <f>#N/A</f>
        <v>#N/A</v>
      </c>
      <c r="R635" s="10" t="e">
        <f>#N/A</f>
        <v>#N/A</v>
      </c>
      <c r="S635" s="10" t="e">
        <f>#N/A</f>
        <v>#N/A</v>
      </c>
      <c r="T635" t="s">
        <v>57</v>
      </c>
      <c r="U635" t="s">
        <v>58</v>
      </c>
      <c r="V635">
        <v>64</v>
      </c>
      <c r="W635">
        <v>68</v>
      </c>
      <c r="X635">
        <v>66</v>
      </c>
      <c r="Y635" t="s">
        <v>512</v>
      </c>
      <c r="Z635" t="s">
        <v>57</v>
      </c>
      <c r="AA635">
        <v>0</v>
      </c>
      <c r="AB635">
        <v>100</v>
      </c>
      <c r="AC635">
        <v>416697.36239999998</v>
      </c>
      <c r="AD635">
        <v>23872.318800000001</v>
      </c>
      <c r="AE635">
        <v>23872.318800000001</v>
      </c>
      <c r="AF635">
        <v>0</v>
      </c>
      <c r="AG635" t="e">
        <f>#N/A</f>
        <v>#N/A</v>
      </c>
    </row>
    <row r="636" spans="1:33" ht="15" x14ac:dyDescent="0.2">
      <c r="A636" t="s">
        <v>60</v>
      </c>
      <c r="B636" t="s">
        <v>60</v>
      </c>
      <c r="C636" t="s">
        <v>1007</v>
      </c>
      <c r="D636" t="s">
        <v>1008</v>
      </c>
      <c r="E636" t="s">
        <v>1009</v>
      </c>
      <c r="F636" t="s">
        <v>64</v>
      </c>
      <c r="G636" t="s">
        <v>1697</v>
      </c>
      <c r="H636" t="s">
        <v>60</v>
      </c>
      <c r="J636" t="s">
        <v>1698</v>
      </c>
      <c r="K636">
        <v>0.3</v>
      </c>
      <c r="L636">
        <v>0</v>
      </c>
      <c r="M636">
        <v>0.7</v>
      </c>
      <c r="N636">
        <v>0</v>
      </c>
      <c r="O636" t="s">
        <v>120</v>
      </c>
      <c r="P636" s="10">
        <v>58185</v>
      </c>
      <c r="Q636" s="10" t="e">
        <f>#N/A</f>
        <v>#N/A</v>
      </c>
      <c r="R636" s="10" t="e">
        <f>#N/A</f>
        <v>#N/A</v>
      </c>
      <c r="S636" s="10" t="e">
        <f>#N/A</f>
        <v>#N/A</v>
      </c>
      <c r="T636" t="s">
        <v>57</v>
      </c>
      <c r="U636" t="s">
        <v>58</v>
      </c>
      <c r="V636">
        <v>72</v>
      </c>
      <c r="W636">
        <v>60</v>
      </c>
      <c r="X636">
        <v>66</v>
      </c>
      <c r="Y636" t="s">
        <v>512</v>
      </c>
      <c r="Z636" t="s">
        <v>57</v>
      </c>
      <c r="AA636">
        <v>0</v>
      </c>
      <c r="AB636">
        <v>100</v>
      </c>
      <c r="AC636">
        <v>17455.5</v>
      </c>
      <c r="AD636">
        <v>0</v>
      </c>
      <c r="AE636">
        <v>40729.5</v>
      </c>
      <c r="AF636">
        <v>0</v>
      </c>
      <c r="AG636" t="e">
        <f>#N/A</f>
        <v>#N/A</v>
      </c>
    </row>
    <row r="637" spans="1:33" ht="15" x14ac:dyDescent="0.2">
      <c r="A637" t="s">
        <v>60</v>
      </c>
      <c r="B637" t="s">
        <v>60</v>
      </c>
      <c r="C637" t="s">
        <v>1007</v>
      </c>
      <c r="D637" t="s">
        <v>1008</v>
      </c>
      <c r="E637" t="s">
        <v>1009</v>
      </c>
      <c r="F637" t="s">
        <v>64</v>
      </c>
      <c r="G637" t="s">
        <v>1699</v>
      </c>
      <c r="H637" t="s">
        <v>60</v>
      </c>
      <c r="J637" t="s">
        <v>1700</v>
      </c>
      <c r="K637">
        <v>0</v>
      </c>
      <c r="L637">
        <v>0</v>
      </c>
      <c r="M637">
        <v>0</v>
      </c>
      <c r="N637">
        <v>1</v>
      </c>
      <c r="O637" t="s">
        <v>114</v>
      </c>
      <c r="P637" s="10">
        <v>59790</v>
      </c>
      <c r="Q637" s="10" t="e">
        <f>#N/A</f>
        <v>#N/A</v>
      </c>
      <c r="R637" s="10" t="e">
        <f>#N/A</f>
        <v>#N/A</v>
      </c>
      <c r="S637" s="10" t="e">
        <f>#N/A</f>
        <v>#N/A</v>
      </c>
      <c r="T637" t="s">
        <v>57</v>
      </c>
      <c r="U637" t="s">
        <v>58</v>
      </c>
      <c r="V637">
        <v>72</v>
      </c>
      <c r="W637">
        <v>60</v>
      </c>
      <c r="X637">
        <v>66</v>
      </c>
      <c r="Y637" t="s">
        <v>512</v>
      </c>
      <c r="Z637" t="s">
        <v>57</v>
      </c>
      <c r="AA637">
        <v>0</v>
      </c>
      <c r="AB637">
        <v>100</v>
      </c>
      <c r="AC637">
        <v>0</v>
      </c>
      <c r="AD637">
        <v>0</v>
      </c>
      <c r="AE637">
        <v>0</v>
      </c>
      <c r="AF637">
        <v>59790</v>
      </c>
      <c r="AG637" t="e">
        <f>#N/A</f>
        <v>#N/A</v>
      </c>
    </row>
    <row r="638" spans="1:33" ht="15" x14ac:dyDescent="0.2">
      <c r="A638" t="s">
        <v>60</v>
      </c>
      <c r="B638" t="s">
        <v>60</v>
      </c>
      <c r="C638" t="s">
        <v>1017</v>
      </c>
      <c r="D638" t="s">
        <v>1018</v>
      </c>
      <c r="E638" t="s">
        <v>1019</v>
      </c>
      <c r="F638" t="s">
        <v>64</v>
      </c>
      <c r="G638" t="s">
        <v>1701</v>
      </c>
      <c r="H638" t="s">
        <v>60</v>
      </c>
      <c r="J638" t="s">
        <v>1702</v>
      </c>
      <c r="K638">
        <v>1</v>
      </c>
      <c r="L638">
        <v>0</v>
      </c>
      <c r="M638">
        <v>0</v>
      </c>
      <c r="N638">
        <v>0</v>
      </c>
      <c r="O638" t="s">
        <v>67</v>
      </c>
      <c r="P638" s="10">
        <v>275165</v>
      </c>
      <c r="Q638" s="10" t="e">
        <f>#N/A</f>
        <v>#N/A</v>
      </c>
      <c r="R638" s="10" t="e">
        <f>#N/A</f>
        <v>#N/A</v>
      </c>
      <c r="S638" s="10" t="e">
        <f>#N/A</f>
        <v>#N/A</v>
      </c>
      <c r="T638" t="s">
        <v>59</v>
      </c>
      <c r="U638" t="s">
        <v>58</v>
      </c>
      <c r="V638">
        <v>64</v>
      </c>
      <c r="W638">
        <v>68</v>
      </c>
      <c r="X638">
        <v>66</v>
      </c>
      <c r="Y638" t="s">
        <v>254</v>
      </c>
      <c r="Z638" t="s">
        <v>59</v>
      </c>
      <c r="AA638">
        <v>100</v>
      </c>
      <c r="AB638">
        <v>0</v>
      </c>
      <c r="AC638">
        <v>275165</v>
      </c>
      <c r="AD638">
        <v>0</v>
      </c>
      <c r="AE638">
        <v>0</v>
      </c>
      <c r="AF638">
        <v>0</v>
      </c>
      <c r="AG638" t="e">
        <f>#N/A</f>
        <v>#N/A</v>
      </c>
    </row>
    <row r="639" spans="1:33" ht="15" x14ac:dyDescent="0.2">
      <c r="A639" t="s">
        <v>60</v>
      </c>
      <c r="B639" t="s">
        <v>60</v>
      </c>
      <c r="C639" t="s">
        <v>180</v>
      </c>
      <c r="D639" t="s">
        <v>903</v>
      </c>
      <c r="E639" t="s">
        <v>181</v>
      </c>
      <c r="F639" t="s">
        <v>64</v>
      </c>
      <c r="G639" t="s">
        <v>1703</v>
      </c>
      <c r="H639" t="s">
        <v>60</v>
      </c>
      <c r="J639" t="s">
        <v>1704</v>
      </c>
      <c r="K639">
        <v>0.7</v>
      </c>
      <c r="L639">
        <v>0</v>
      </c>
      <c r="M639">
        <v>0.15</v>
      </c>
      <c r="N639">
        <v>0.15</v>
      </c>
      <c r="O639" t="s">
        <v>67</v>
      </c>
      <c r="P639" s="10">
        <v>114744.61</v>
      </c>
      <c r="Q639" s="10" t="e">
        <f>#N/A</f>
        <v>#N/A</v>
      </c>
      <c r="R639" s="10" t="e">
        <f>#N/A</f>
        <v>#N/A</v>
      </c>
      <c r="S639" s="10" t="e">
        <f>#N/A</f>
        <v>#N/A</v>
      </c>
      <c r="T639" t="s">
        <v>57</v>
      </c>
      <c r="U639" t="s">
        <v>58</v>
      </c>
      <c r="V639">
        <v>72</v>
      </c>
      <c r="W639">
        <v>60</v>
      </c>
      <c r="X639">
        <v>66</v>
      </c>
      <c r="Y639" t="s">
        <v>512</v>
      </c>
      <c r="Z639" t="s">
        <v>57</v>
      </c>
      <c r="AA639">
        <v>0</v>
      </c>
      <c r="AB639">
        <v>100</v>
      </c>
      <c r="AC639">
        <v>80321.226999999999</v>
      </c>
      <c r="AD639">
        <v>0</v>
      </c>
      <c r="AE639">
        <v>17211.691500000001</v>
      </c>
      <c r="AF639">
        <v>17211.691500000001</v>
      </c>
      <c r="AG639" t="e">
        <f>#N/A</f>
        <v>#N/A</v>
      </c>
    </row>
    <row r="640" spans="1:33" ht="15" x14ac:dyDescent="0.2">
      <c r="A640" t="s">
        <v>60</v>
      </c>
      <c r="B640" t="s">
        <v>60</v>
      </c>
      <c r="C640" t="s">
        <v>642</v>
      </c>
      <c r="D640" t="s">
        <v>643</v>
      </c>
      <c r="E640" t="s">
        <v>644</v>
      </c>
      <c r="F640" t="s">
        <v>64</v>
      </c>
      <c r="G640" t="s">
        <v>1705</v>
      </c>
      <c r="H640" t="s">
        <v>60</v>
      </c>
      <c r="J640" t="s">
        <v>1706</v>
      </c>
      <c r="K640">
        <v>0.95</v>
      </c>
      <c r="L640">
        <v>0</v>
      </c>
      <c r="M640">
        <v>0</v>
      </c>
      <c r="N640">
        <v>0.05</v>
      </c>
      <c r="O640" t="s">
        <v>67</v>
      </c>
      <c r="P640" s="10">
        <v>150000</v>
      </c>
      <c r="Q640" s="10" t="e">
        <f>#N/A</f>
        <v>#N/A</v>
      </c>
      <c r="R640" s="10" t="e">
        <f>#N/A</f>
        <v>#N/A</v>
      </c>
      <c r="S640" s="10" t="e">
        <f>#N/A</f>
        <v>#N/A</v>
      </c>
      <c r="T640" t="s">
        <v>59</v>
      </c>
      <c r="U640" t="s">
        <v>58</v>
      </c>
      <c r="V640">
        <v>72</v>
      </c>
      <c r="W640">
        <v>60</v>
      </c>
      <c r="X640">
        <v>66</v>
      </c>
      <c r="Y640" t="s">
        <v>254</v>
      </c>
      <c r="Z640" t="s">
        <v>59</v>
      </c>
      <c r="AA640">
        <v>100</v>
      </c>
      <c r="AB640">
        <v>0</v>
      </c>
      <c r="AC640">
        <v>142500</v>
      </c>
      <c r="AD640">
        <v>0</v>
      </c>
      <c r="AE640">
        <v>0</v>
      </c>
      <c r="AF640">
        <v>7500</v>
      </c>
      <c r="AG640" t="e">
        <f>#N/A</f>
        <v>#N/A</v>
      </c>
    </row>
    <row r="641" spans="1:33" ht="15" x14ac:dyDescent="0.2">
      <c r="A641" t="s">
        <v>60</v>
      </c>
      <c r="B641" t="s">
        <v>60</v>
      </c>
      <c r="C641" t="s">
        <v>863</v>
      </c>
      <c r="D641" t="s">
        <v>864</v>
      </c>
      <c r="E641" t="s">
        <v>865</v>
      </c>
      <c r="F641" t="s">
        <v>64</v>
      </c>
      <c r="G641" t="s">
        <v>1707</v>
      </c>
      <c r="H641" t="s">
        <v>60</v>
      </c>
      <c r="J641" t="s">
        <v>1708</v>
      </c>
      <c r="K641">
        <v>0</v>
      </c>
      <c r="L641">
        <v>0</v>
      </c>
      <c r="M641">
        <v>0.3</v>
      </c>
      <c r="N641">
        <v>0.7</v>
      </c>
      <c r="O641" t="s">
        <v>114</v>
      </c>
      <c r="P641" s="10">
        <v>418022</v>
      </c>
      <c r="Q641" s="10" t="e">
        <f>#N/A</f>
        <v>#N/A</v>
      </c>
      <c r="R641" s="10" t="e">
        <f>#N/A</f>
        <v>#N/A</v>
      </c>
      <c r="S641" s="10" t="e">
        <f>#N/A</f>
        <v>#N/A</v>
      </c>
      <c r="T641" t="s">
        <v>59</v>
      </c>
      <c r="U641" t="s">
        <v>58</v>
      </c>
      <c r="V641">
        <v>68</v>
      </c>
      <c r="W641">
        <v>64</v>
      </c>
      <c r="X641">
        <v>66</v>
      </c>
      <c r="Y641" t="s">
        <v>254</v>
      </c>
      <c r="Z641" t="s">
        <v>59</v>
      </c>
      <c r="AA641">
        <v>100</v>
      </c>
      <c r="AB641">
        <v>0</v>
      </c>
      <c r="AC641">
        <v>0</v>
      </c>
      <c r="AD641">
        <v>0</v>
      </c>
      <c r="AE641">
        <v>125406.6</v>
      </c>
      <c r="AF641">
        <v>292615.40000000002</v>
      </c>
      <c r="AG641" t="e">
        <f>#N/A</f>
        <v>#N/A</v>
      </c>
    </row>
    <row r="642" spans="1:33" ht="15" x14ac:dyDescent="0.2">
      <c r="A642" t="s">
        <v>60</v>
      </c>
      <c r="B642" t="s">
        <v>60</v>
      </c>
      <c r="C642" t="s">
        <v>327</v>
      </c>
      <c r="D642" t="s">
        <v>328</v>
      </c>
      <c r="E642" t="s">
        <v>329</v>
      </c>
      <c r="F642" t="s">
        <v>64</v>
      </c>
      <c r="G642" t="s">
        <v>1709</v>
      </c>
      <c r="H642" t="s">
        <v>60</v>
      </c>
      <c r="J642" t="s">
        <v>1710</v>
      </c>
      <c r="K642">
        <v>0</v>
      </c>
      <c r="L642">
        <v>0</v>
      </c>
      <c r="M642">
        <v>0</v>
      </c>
      <c r="N642">
        <v>1</v>
      </c>
      <c r="O642" t="s">
        <v>114</v>
      </c>
      <c r="P642" s="10">
        <v>80200</v>
      </c>
      <c r="Q642" s="10" t="e">
        <f>#N/A</f>
        <v>#N/A</v>
      </c>
      <c r="R642" s="10" t="e">
        <f>#N/A</f>
        <v>#N/A</v>
      </c>
      <c r="S642" s="10" t="e">
        <f>#N/A</f>
        <v>#N/A</v>
      </c>
      <c r="T642" t="s">
        <v>59</v>
      </c>
      <c r="U642" t="s">
        <v>58</v>
      </c>
      <c r="V642">
        <v>72</v>
      </c>
      <c r="W642">
        <v>60</v>
      </c>
      <c r="X642">
        <v>66</v>
      </c>
      <c r="Y642" t="s">
        <v>254</v>
      </c>
      <c r="Z642" t="s">
        <v>59</v>
      </c>
      <c r="AA642">
        <v>100</v>
      </c>
      <c r="AB642">
        <v>0</v>
      </c>
      <c r="AC642">
        <v>0</v>
      </c>
      <c r="AD642">
        <v>0</v>
      </c>
      <c r="AE642">
        <v>0</v>
      </c>
      <c r="AF642">
        <v>80200</v>
      </c>
      <c r="AG642" t="e">
        <f>#N/A</f>
        <v>#N/A</v>
      </c>
    </row>
    <row r="643" spans="1:33" ht="15" x14ac:dyDescent="0.2">
      <c r="A643" t="s">
        <v>60</v>
      </c>
      <c r="B643" t="s">
        <v>60</v>
      </c>
      <c r="C643" t="s">
        <v>270</v>
      </c>
      <c r="D643" t="s">
        <v>1136</v>
      </c>
      <c r="E643" t="s">
        <v>271</v>
      </c>
      <c r="F643" t="s">
        <v>64</v>
      </c>
      <c r="G643" t="s">
        <v>1711</v>
      </c>
      <c r="H643" t="s">
        <v>60</v>
      </c>
      <c r="J643" t="s">
        <v>1712</v>
      </c>
      <c r="K643">
        <v>1</v>
      </c>
      <c r="L643">
        <v>0</v>
      </c>
      <c r="M643">
        <v>0</v>
      </c>
      <c r="N643">
        <v>0</v>
      </c>
      <c r="O643" t="s">
        <v>67</v>
      </c>
      <c r="P643" s="10">
        <v>356073</v>
      </c>
      <c r="Q643" s="10" t="e">
        <f>#N/A</f>
        <v>#N/A</v>
      </c>
      <c r="R643" s="10" t="e">
        <f>#N/A</f>
        <v>#N/A</v>
      </c>
      <c r="S643" s="10" t="e">
        <f>#N/A</f>
        <v>#N/A</v>
      </c>
      <c r="T643" t="s">
        <v>59</v>
      </c>
      <c r="U643" t="s">
        <v>58</v>
      </c>
      <c r="V643">
        <v>64</v>
      </c>
      <c r="W643">
        <v>68</v>
      </c>
      <c r="X643">
        <v>66</v>
      </c>
      <c r="Y643" t="s">
        <v>254</v>
      </c>
      <c r="Z643" t="s">
        <v>59</v>
      </c>
      <c r="AA643">
        <v>100</v>
      </c>
      <c r="AB643">
        <v>0</v>
      </c>
      <c r="AC643">
        <v>356073</v>
      </c>
      <c r="AD643">
        <v>0</v>
      </c>
      <c r="AE643">
        <v>0</v>
      </c>
      <c r="AF643">
        <v>0</v>
      </c>
      <c r="AG643" t="e">
        <f>#N/A</f>
        <v>#N/A</v>
      </c>
    </row>
    <row r="644" spans="1:33" ht="15" x14ac:dyDescent="0.2">
      <c r="A644" t="s">
        <v>60</v>
      </c>
      <c r="B644" t="s">
        <v>60</v>
      </c>
      <c r="C644" t="s">
        <v>270</v>
      </c>
      <c r="D644" t="s">
        <v>1136</v>
      </c>
      <c r="E644" t="s">
        <v>271</v>
      </c>
      <c r="F644" t="s">
        <v>64</v>
      </c>
      <c r="G644" t="s">
        <v>1713</v>
      </c>
      <c r="H644" t="s">
        <v>60</v>
      </c>
      <c r="J644" t="s">
        <v>1714</v>
      </c>
      <c r="K644">
        <v>0.15</v>
      </c>
      <c r="L644">
        <v>0.3</v>
      </c>
      <c r="M644">
        <v>0.25</v>
      </c>
      <c r="N644">
        <v>0.3</v>
      </c>
      <c r="O644" t="s">
        <v>107</v>
      </c>
      <c r="P644" s="10">
        <v>500000</v>
      </c>
      <c r="Q644" s="10" t="e">
        <f>#N/A</f>
        <v>#N/A</v>
      </c>
      <c r="R644" s="10" t="e">
        <f>#N/A</f>
        <v>#N/A</v>
      </c>
      <c r="S644" s="10" t="e">
        <f>#N/A</f>
        <v>#N/A</v>
      </c>
      <c r="T644" t="s">
        <v>59</v>
      </c>
      <c r="U644" t="s">
        <v>58</v>
      </c>
      <c r="V644">
        <v>76</v>
      </c>
      <c r="W644">
        <v>56</v>
      </c>
      <c r="X644">
        <v>66</v>
      </c>
      <c r="Y644" t="s">
        <v>254</v>
      </c>
      <c r="Z644" t="s">
        <v>59</v>
      </c>
      <c r="AA644">
        <v>100</v>
      </c>
      <c r="AB644">
        <v>0</v>
      </c>
      <c r="AC644">
        <v>75000</v>
      </c>
      <c r="AD644">
        <v>150000</v>
      </c>
      <c r="AE644">
        <v>125000</v>
      </c>
      <c r="AF644">
        <v>150000</v>
      </c>
      <c r="AG644" t="e">
        <f>#N/A</f>
        <v>#N/A</v>
      </c>
    </row>
    <row r="645" spans="1:33" ht="15" x14ac:dyDescent="0.2">
      <c r="A645" t="s">
        <v>60</v>
      </c>
      <c r="B645" t="s">
        <v>60</v>
      </c>
      <c r="C645" t="s">
        <v>270</v>
      </c>
      <c r="D645" t="s">
        <v>1136</v>
      </c>
      <c r="E645" t="s">
        <v>271</v>
      </c>
      <c r="F645" t="s">
        <v>64</v>
      </c>
      <c r="G645" t="s">
        <v>1715</v>
      </c>
      <c r="H645" t="s">
        <v>60</v>
      </c>
      <c r="J645" t="s">
        <v>1716</v>
      </c>
      <c r="K645">
        <v>1</v>
      </c>
      <c r="L645">
        <v>0</v>
      </c>
      <c r="M645">
        <v>0</v>
      </c>
      <c r="N645">
        <v>0</v>
      </c>
      <c r="O645" t="s">
        <v>67</v>
      </c>
      <c r="P645" s="10">
        <v>261773</v>
      </c>
      <c r="Q645" s="10" t="e">
        <f>#N/A</f>
        <v>#N/A</v>
      </c>
      <c r="R645" s="10" t="e">
        <f>#N/A</f>
        <v>#N/A</v>
      </c>
      <c r="S645" s="10" t="e">
        <f>#N/A</f>
        <v>#N/A</v>
      </c>
      <c r="T645" t="s">
        <v>59</v>
      </c>
      <c r="U645" t="s">
        <v>58</v>
      </c>
      <c r="V645">
        <v>68</v>
      </c>
      <c r="W645">
        <v>64</v>
      </c>
      <c r="X645">
        <v>66</v>
      </c>
      <c r="Y645" t="s">
        <v>254</v>
      </c>
      <c r="Z645" t="s">
        <v>59</v>
      </c>
      <c r="AA645">
        <v>100</v>
      </c>
      <c r="AB645">
        <v>0</v>
      </c>
      <c r="AC645">
        <v>261773</v>
      </c>
      <c r="AD645">
        <v>0</v>
      </c>
      <c r="AE645">
        <v>0</v>
      </c>
      <c r="AF645">
        <v>0</v>
      </c>
      <c r="AG645" t="e">
        <f>#N/A</f>
        <v>#N/A</v>
      </c>
    </row>
    <row r="646" spans="1:33" ht="15" x14ac:dyDescent="0.2">
      <c r="A646" t="s">
        <v>148</v>
      </c>
      <c r="B646" t="s">
        <v>148</v>
      </c>
      <c r="C646" t="s">
        <v>1043</v>
      </c>
      <c r="D646" t="s">
        <v>1044</v>
      </c>
      <c r="E646" t="s">
        <v>1045</v>
      </c>
      <c r="F646" t="s">
        <v>52</v>
      </c>
      <c r="G646" t="s">
        <v>1717</v>
      </c>
      <c r="H646" t="s">
        <v>148</v>
      </c>
      <c r="J646" t="s">
        <v>1718</v>
      </c>
      <c r="K646">
        <v>0.2</v>
      </c>
      <c r="L646">
        <v>0.6</v>
      </c>
      <c r="M646">
        <v>0.2</v>
      </c>
      <c r="N646">
        <v>0</v>
      </c>
      <c r="O646" t="s">
        <v>56</v>
      </c>
      <c r="P646" s="10">
        <v>39333.089999999997</v>
      </c>
      <c r="Q646" s="10">
        <v>49333</v>
      </c>
      <c r="R646" s="10">
        <v>987</v>
      </c>
      <c r="S646" s="10">
        <v>50320</v>
      </c>
      <c r="T646" t="s">
        <v>59</v>
      </c>
      <c r="U646" t="s">
        <v>58</v>
      </c>
      <c r="V646">
        <v>60</v>
      </c>
      <c r="W646">
        <v>72</v>
      </c>
      <c r="X646">
        <v>66</v>
      </c>
      <c r="Y646" t="s">
        <v>254</v>
      </c>
      <c r="Z646" t="s">
        <v>59</v>
      </c>
      <c r="AA646">
        <v>100</v>
      </c>
      <c r="AB646">
        <v>0</v>
      </c>
      <c r="AC646">
        <v>7866.6180000000004</v>
      </c>
      <c r="AD646">
        <v>23599.853999999999</v>
      </c>
      <c r="AE646">
        <v>7866.6180000000004</v>
      </c>
      <c r="AF646">
        <v>0</v>
      </c>
      <c r="AG646" t="s">
        <v>1717</v>
      </c>
    </row>
    <row r="647" spans="1:33" ht="15" x14ac:dyDescent="0.2">
      <c r="A647" t="s">
        <v>148</v>
      </c>
      <c r="B647" t="s">
        <v>148</v>
      </c>
      <c r="C647" t="s">
        <v>282</v>
      </c>
      <c r="D647" t="s">
        <v>542</v>
      </c>
      <c r="E647" t="s">
        <v>283</v>
      </c>
      <c r="F647" t="s">
        <v>64</v>
      </c>
      <c r="G647" t="s">
        <v>1719</v>
      </c>
      <c r="H647" t="s">
        <v>148</v>
      </c>
      <c r="J647" t="s">
        <v>1720</v>
      </c>
      <c r="K647">
        <v>1</v>
      </c>
      <c r="L647">
        <v>0</v>
      </c>
      <c r="M647">
        <v>0</v>
      </c>
      <c r="N647">
        <v>0</v>
      </c>
      <c r="O647" t="s">
        <v>67</v>
      </c>
      <c r="P647" s="10">
        <v>507377</v>
      </c>
      <c r="Q647" s="10">
        <v>507377</v>
      </c>
      <c r="R647" s="10">
        <v>15221.31</v>
      </c>
      <c r="S647" s="10">
        <v>522598.31</v>
      </c>
      <c r="T647" t="s">
        <v>59</v>
      </c>
      <c r="U647" t="s">
        <v>58</v>
      </c>
      <c r="V647">
        <v>60</v>
      </c>
      <c r="W647">
        <v>72</v>
      </c>
      <c r="X647">
        <v>66</v>
      </c>
      <c r="Y647" t="s">
        <v>254</v>
      </c>
      <c r="Z647" t="s">
        <v>59</v>
      </c>
      <c r="AA647">
        <v>100</v>
      </c>
      <c r="AB647">
        <v>0</v>
      </c>
      <c r="AC647">
        <v>507377</v>
      </c>
      <c r="AD647">
        <v>0</v>
      </c>
      <c r="AE647">
        <v>0</v>
      </c>
      <c r="AF647">
        <v>0</v>
      </c>
      <c r="AG647" t="s">
        <v>1719</v>
      </c>
    </row>
    <row r="648" spans="1:33" ht="15" x14ac:dyDescent="0.2">
      <c r="A648" t="s">
        <v>148</v>
      </c>
      <c r="B648" t="s">
        <v>148</v>
      </c>
      <c r="C648" t="s">
        <v>282</v>
      </c>
      <c r="D648" t="s">
        <v>542</v>
      </c>
      <c r="E648" t="s">
        <v>283</v>
      </c>
      <c r="F648" t="s">
        <v>64</v>
      </c>
      <c r="G648" t="s">
        <v>1721</v>
      </c>
      <c r="H648" t="s">
        <v>148</v>
      </c>
      <c r="J648" t="s">
        <v>1722</v>
      </c>
      <c r="K648">
        <v>0.27</v>
      </c>
      <c r="L648">
        <v>0.13200000000000001</v>
      </c>
      <c r="M648">
        <v>0.28999999999999998</v>
      </c>
      <c r="N648">
        <v>0.21</v>
      </c>
      <c r="O648" t="s">
        <v>67</v>
      </c>
      <c r="P648" s="10">
        <v>117038</v>
      </c>
      <c r="Q648" s="10">
        <v>117038</v>
      </c>
      <c r="R648" s="10">
        <v>2446</v>
      </c>
      <c r="S648" s="10">
        <v>119484</v>
      </c>
      <c r="T648" t="s">
        <v>59</v>
      </c>
      <c r="U648" t="s">
        <v>58</v>
      </c>
      <c r="V648">
        <v>60</v>
      </c>
      <c r="W648">
        <v>72</v>
      </c>
      <c r="X648">
        <v>66</v>
      </c>
      <c r="Y648" t="s">
        <v>254</v>
      </c>
      <c r="Z648" t="s">
        <v>59</v>
      </c>
      <c r="AA648">
        <v>100</v>
      </c>
      <c r="AB648">
        <v>0</v>
      </c>
      <c r="AC648">
        <v>31600.26</v>
      </c>
      <c r="AD648">
        <v>15449.016</v>
      </c>
      <c r="AE648">
        <v>33941.019999999997</v>
      </c>
      <c r="AF648">
        <v>24577.98</v>
      </c>
      <c r="AG648" t="s">
        <v>1721</v>
      </c>
    </row>
    <row r="649" spans="1:33" ht="15" x14ac:dyDescent="0.2">
      <c r="A649" t="s">
        <v>148</v>
      </c>
      <c r="B649" t="s">
        <v>148</v>
      </c>
      <c r="C649" t="s">
        <v>1043</v>
      </c>
      <c r="D649" t="s">
        <v>1044</v>
      </c>
      <c r="E649" t="s">
        <v>1045</v>
      </c>
      <c r="F649" t="s">
        <v>64</v>
      </c>
      <c r="G649" t="s">
        <v>1723</v>
      </c>
      <c r="H649" t="s">
        <v>148</v>
      </c>
      <c r="J649" t="s">
        <v>1724</v>
      </c>
      <c r="K649">
        <v>0.45</v>
      </c>
      <c r="L649">
        <v>0</v>
      </c>
      <c r="M649">
        <v>0.55000000000000004</v>
      </c>
      <c r="N649">
        <v>0</v>
      </c>
      <c r="O649" t="s">
        <v>120</v>
      </c>
      <c r="P649" s="10">
        <v>165927</v>
      </c>
      <c r="Q649" s="10">
        <v>175927</v>
      </c>
      <c r="R649" s="10">
        <v>3519</v>
      </c>
      <c r="S649" s="10">
        <v>179446</v>
      </c>
      <c r="T649" t="s">
        <v>59</v>
      </c>
      <c r="U649" t="s">
        <v>58</v>
      </c>
      <c r="V649">
        <v>64</v>
      </c>
      <c r="W649">
        <v>68</v>
      </c>
      <c r="X649">
        <v>66</v>
      </c>
      <c r="Y649" t="s">
        <v>254</v>
      </c>
      <c r="Z649" t="s">
        <v>59</v>
      </c>
      <c r="AA649">
        <v>100</v>
      </c>
      <c r="AB649">
        <v>0</v>
      </c>
      <c r="AC649">
        <v>74667.149999999994</v>
      </c>
      <c r="AD649">
        <v>0</v>
      </c>
      <c r="AE649">
        <v>91259.85</v>
      </c>
      <c r="AF649">
        <v>0</v>
      </c>
      <c r="AG649" t="s">
        <v>1723</v>
      </c>
    </row>
    <row r="650" spans="1:33" ht="15" x14ac:dyDescent="0.2">
      <c r="A650" t="s">
        <v>148</v>
      </c>
      <c r="B650" t="s">
        <v>148</v>
      </c>
      <c r="C650" t="s">
        <v>1362</v>
      </c>
      <c r="D650" t="s">
        <v>1363</v>
      </c>
      <c r="E650" t="s">
        <v>1364</v>
      </c>
      <c r="F650" t="s">
        <v>64</v>
      </c>
      <c r="G650" t="s">
        <v>1725</v>
      </c>
      <c r="H650" t="s">
        <v>148</v>
      </c>
      <c r="J650" t="s">
        <v>1726</v>
      </c>
      <c r="K650">
        <v>0</v>
      </c>
      <c r="L650">
        <v>0</v>
      </c>
      <c r="M650">
        <v>0</v>
      </c>
      <c r="N650">
        <v>1</v>
      </c>
      <c r="O650" t="s">
        <v>114</v>
      </c>
      <c r="P650" s="10">
        <v>212806</v>
      </c>
      <c r="Q650" s="10">
        <v>212806</v>
      </c>
      <c r="R650" s="10">
        <v>4256</v>
      </c>
      <c r="S650" s="10">
        <v>217062</v>
      </c>
      <c r="T650" t="s">
        <v>59</v>
      </c>
      <c r="U650" t="s">
        <v>58</v>
      </c>
      <c r="V650">
        <v>64</v>
      </c>
      <c r="W650">
        <v>68</v>
      </c>
      <c r="X650">
        <v>66</v>
      </c>
      <c r="Y650" t="s">
        <v>254</v>
      </c>
      <c r="Z650" t="s">
        <v>59</v>
      </c>
      <c r="AA650">
        <v>100</v>
      </c>
      <c r="AB650">
        <v>0</v>
      </c>
      <c r="AC650">
        <v>0</v>
      </c>
      <c r="AD650">
        <v>0</v>
      </c>
      <c r="AE650">
        <v>0</v>
      </c>
      <c r="AF650">
        <v>212806</v>
      </c>
      <c r="AG650" t="s">
        <v>1725</v>
      </c>
    </row>
    <row r="651" spans="1:33" ht="15" x14ac:dyDescent="0.2">
      <c r="A651" t="s">
        <v>148</v>
      </c>
      <c r="B651" t="s">
        <v>148</v>
      </c>
      <c r="C651" t="s">
        <v>282</v>
      </c>
      <c r="D651" t="s">
        <v>542</v>
      </c>
      <c r="E651" t="s">
        <v>283</v>
      </c>
      <c r="F651" t="s">
        <v>64</v>
      </c>
      <c r="G651" t="s">
        <v>1727</v>
      </c>
      <c r="H651" t="s">
        <v>148</v>
      </c>
      <c r="J651" t="s">
        <v>1728</v>
      </c>
      <c r="K651">
        <v>0.3</v>
      </c>
      <c r="L651">
        <v>0.3</v>
      </c>
      <c r="M651">
        <v>0</v>
      </c>
      <c r="N651">
        <v>0.4</v>
      </c>
      <c r="O651" t="s">
        <v>114</v>
      </c>
      <c r="P651" s="10">
        <v>236614</v>
      </c>
      <c r="Q651" s="10">
        <v>236613.7</v>
      </c>
      <c r="R651" s="10">
        <v>6221.75</v>
      </c>
      <c r="S651" s="10">
        <v>242835.45</v>
      </c>
      <c r="T651" t="s">
        <v>59</v>
      </c>
      <c r="U651" t="s">
        <v>58</v>
      </c>
      <c r="V651">
        <v>64</v>
      </c>
      <c r="W651">
        <v>68</v>
      </c>
      <c r="X651">
        <v>66</v>
      </c>
      <c r="Y651" t="s">
        <v>254</v>
      </c>
      <c r="Z651" t="s">
        <v>59</v>
      </c>
      <c r="AA651">
        <v>100</v>
      </c>
      <c r="AB651">
        <v>0</v>
      </c>
      <c r="AC651">
        <v>70984.2</v>
      </c>
      <c r="AD651">
        <v>70984.2</v>
      </c>
      <c r="AE651">
        <v>0</v>
      </c>
      <c r="AF651">
        <v>94645.6</v>
      </c>
      <c r="AG651" t="s">
        <v>1727</v>
      </c>
    </row>
    <row r="652" spans="1:33" ht="15" x14ac:dyDescent="0.2">
      <c r="A652" t="s">
        <v>148</v>
      </c>
      <c r="B652" t="s">
        <v>148</v>
      </c>
      <c r="C652" t="s">
        <v>1035</v>
      </c>
      <c r="D652" t="s">
        <v>1036</v>
      </c>
      <c r="E652" t="s">
        <v>1037</v>
      </c>
      <c r="F652" t="s">
        <v>64</v>
      </c>
      <c r="G652" t="s">
        <v>1729</v>
      </c>
      <c r="H652" t="s">
        <v>148</v>
      </c>
      <c r="J652" t="s">
        <v>1730</v>
      </c>
      <c r="K652">
        <v>0.1</v>
      </c>
      <c r="L652">
        <v>0.15</v>
      </c>
      <c r="M652">
        <v>0.25</v>
      </c>
      <c r="N652">
        <v>0.5</v>
      </c>
      <c r="O652" t="s">
        <v>114</v>
      </c>
      <c r="P652" s="10">
        <v>548555</v>
      </c>
      <c r="Q652" s="10">
        <v>548555</v>
      </c>
      <c r="R652" s="10">
        <v>10971.1</v>
      </c>
      <c r="S652" s="10">
        <v>559526.1</v>
      </c>
      <c r="T652" t="s">
        <v>59</v>
      </c>
      <c r="U652" t="s">
        <v>58</v>
      </c>
      <c r="V652">
        <v>68</v>
      </c>
      <c r="W652">
        <v>64</v>
      </c>
      <c r="X652">
        <v>66</v>
      </c>
      <c r="Y652" t="s">
        <v>254</v>
      </c>
      <c r="Z652" t="s">
        <v>59</v>
      </c>
      <c r="AA652">
        <v>100</v>
      </c>
      <c r="AB652">
        <v>0</v>
      </c>
      <c r="AC652">
        <v>54855.5</v>
      </c>
      <c r="AD652">
        <v>82283.25</v>
      </c>
      <c r="AE652">
        <v>137138.75</v>
      </c>
      <c r="AF652">
        <v>274277.5</v>
      </c>
      <c r="AG652" t="s">
        <v>1729</v>
      </c>
    </row>
    <row r="653" spans="1:33" ht="15" x14ac:dyDescent="0.2">
      <c r="A653" t="s">
        <v>148</v>
      </c>
      <c r="B653" t="s">
        <v>148</v>
      </c>
      <c r="C653" t="s">
        <v>1043</v>
      </c>
      <c r="D653" t="s">
        <v>1044</v>
      </c>
      <c r="E653" t="s">
        <v>1045</v>
      </c>
      <c r="F653" t="s">
        <v>64</v>
      </c>
      <c r="G653" t="s">
        <v>1731</v>
      </c>
      <c r="H653" t="s">
        <v>148</v>
      </c>
      <c r="J653" t="s">
        <v>1732</v>
      </c>
      <c r="K653">
        <v>0.25</v>
      </c>
      <c r="L653">
        <v>0.25</v>
      </c>
      <c r="M653">
        <v>0.25</v>
      </c>
      <c r="N653">
        <v>0.25</v>
      </c>
      <c r="O653" t="s">
        <v>107</v>
      </c>
      <c r="P653" s="10">
        <v>132950</v>
      </c>
      <c r="Q653" s="10">
        <v>142950</v>
      </c>
      <c r="R653" s="10">
        <v>2859</v>
      </c>
      <c r="S653" s="10">
        <v>145809</v>
      </c>
      <c r="T653" t="s">
        <v>59</v>
      </c>
      <c r="U653" t="s">
        <v>58</v>
      </c>
      <c r="V653">
        <v>72</v>
      </c>
      <c r="W653">
        <v>60</v>
      </c>
      <c r="X653">
        <v>66</v>
      </c>
      <c r="Y653" t="s">
        <v>254</v>
      </c>
      <c r="Z653" t="s">
        <v>59</v>
      </c>
      <c r="AA653">
        <v>100</v>
      </c>
      <c r="AB653">
        <v>0</v>
      </c>
      <c r="AC653">
        <v>33237.5</v>
      </c>
      <c r="AD653">
        <v>33237.5</v>
      </c>
      <c r="AE653">
        <v>33237.5</v>
      </c>
      <c r="AF653">
        <v>33237.5</v>
      </c>
      <c r="AG653" t="s">
        <v>1731</v>
      </c>
    </row>
    <row r="654" spans="1:33" ht="15" x14ac:dyDescent="0.2">
      <c r="A654" t="s">
        <v>148</v>
      </c>
      <c r="B654" t="s">
        <v>148</v>
      </c>
      <c r="C654" t="s">
        <v>1362</v>
      </c>
      <c r="D654" t="s">
        <v>1363</v>
      </c>
      <c r="E654" t="s">
        <v>1364</v>
      </c>
      <c r="F654" t="s">
        <v>64</v>
      </c>
      <c r="G654" t="s">
        <v>1733</v>
      </c>
      <c r="H654" t="s">
        <v>148</v>
      </c>
      <c r="J654" t="s">
        <v>1734</v>
      </c>
      <c r="K654">
        <v>0.1</v>
      </c>
      <c r="L654">
        <v>0.23</v>
      </c>
      <c r="M654">
        <v>0.22</v>
      </c>
      <c r="N654">
        <v>0.45</v>
      </c>
      <c r="O654" t="s">
        <v>114</v>
      </c>
      <c r="P654" s="10">
        <v>905899</v>
      </c>
      <c r="Q654" s="10">
        <v>905899</v>
      </c>
      <c r="R654" s="10">
        <v>18118</v>
      </c>
      <c r="S654" s="10">
        <v>924017</v>
      </c>
      <c r="T654" t="s">
        <v>59</v>
      </c>
      <c r="U654" t="s">
        <v>58</v>
      </c>
      <c r="V654">
        <v>72</v>
      </c>
      <c r="W654">
        <v>60</v>
      </c>
      <c r="X654">
        <v>66</v>
      </c>
      <c r="Y654" t="s">
        <v>254</v>
      </c>
      <c r="Z654" t="s">
        <v>59</v>
      </c>
      <c r="AA654">
        <v>100</v>
      </c>
      <c r="AB654">
        <v>0</v>
      </c>
      <c r="AC654">
        <v>90589.9</v>
      </c>
      <c r="AD654">
        <v>208356.77</v>
      </c>
      <c r="AE654">
        <v>199297.78</v>
      </c>
      <c r="AF654">
        <v>407654.55</v>
      </c>
      <c r="AG654" t="s">
        <v>1733</v>
      </c>
    </row>
    <row r="655" spans="1:33" ht="15" x14ac:dyDescent="0.2">
      <c r="A655" t="s">
        <v>148</v>
      </c>
      <c r="B655" t="s">
        <v>148</v>
      </c>
      <c r="C655" t="s">
        <v>213</v>
      </c>
      <c r="D655" t="s">
        <v>882</v>
      </c>
      <c r="E655" t="s">
        <v>214</v>
      </c>
      <c r="F655" t="s">
        <v>64</v>
      </c>
      <c r="G655" t="s">
        <v>1735</v>
      </c>
      <c r="H655" t="s">
        <v>148</v>
      </c>
      <c r="J655" t="s">
        <v>1736</v>
      </c>
      <c r="K655">
        <v>0.8</v>
      </c>
      <c r="L655">
        <v>0</v>
      </c>
      <c r="M655">
        <v>0</v>
      </c>
      <c r="N655">
        <v>0.2</v>
      </c>
      <c r="O655" t="s">
        <v>67</v>
      </c>
      <c r="P655" s="10">
        <v>144000</v>
      </c>
      <c r="Q655" s="10">
        <v>144000</v>
      </c>
      <c r="R655" s="10">
        <v>2880</v>
      </c>
      <c r="S655" s="10">
        <v>146880</v>
      </c>
      <c r="T655" t="s">
        <v>59</v>
      </c>
      <c r="U655" t="s">
        <v>58</v>
      </c>
      <c r="V655">
        <v>76</v>
      </c>
      <c r="W655">
        <v>56</v>
      </c>
      <c r="X655">
        <v>66</v>
      </c>
      <c r="Y655" t="s">
        <v>254</v>
      </c>
      <c r="Z655" t="s">
        <v>59</v>
      </c>
      <c r="AA655">
        <v>100</v>
      </c>
      <c r="AB655">
        <v>0</v>
      </c>
      <c r="AC655">
        <v>115200</v>
      </c>
      <c r="AD655">
        <v>0</v>
      </c>
      <c r="AE655">
        <v>0</v>
      </c>
      <c r="AF655">
        <v>28800</v>
      </c>
      <c r="AG655" t="s">
        <v>1735</v>
      </c>
    </row>
    <row r="656" spans="1:33" ht="15" x14ac:dyDescent="0.2">
      <c r="A656" t="s">
        <v>74</v>
      </c>
      <c r="B656" t="s">
        <v>85</v>
      </c>
      <c r="C656" t="s">
        <v>98</v>
      </c>
      <c r="D656" t="s">
        <v>686</v>
      </c>
      <c r="E656" t="s">
        <v>99</v>
      </c>
      <c r="F656" t="s">
        <v>64</v>
      </c>
      <c r="G656" t="s">
        <v>1737</v>
      </c>
      <c r="H656" t="s">
        <v>74</v>
      </c>
      <c r="J656" t="s">
        <v>1738</v>
      </c>
      <c r="K656">
        <v>1</v>
      </c>
      <c r="L656">
        <v>0</v>
      </c>
      <c r="M656">
        <v>0</v>
      </c>
      <c r="N656">
        <v>0</v>
      </c>
      <c r="O656" t="s">
        <v>67</v>
      </c>
      <c r="P656" s="10">
        <v>375128</v>
      </c>
      <c r="Q656" s="10" t="e">
        <f>#N/A</f>
        <v>#N/A</v>
      </c>
      <c r="R656" s="10" t="e">
        <f>#N/A</f>
        <v>#N/A</v>
      </c>
      <c r="S656" s="10" t="e">
        <f>#N/A</f>
        <v>#N/A</v>
      </c>
      <c r="T656" t="s">
        <v>59</v>
      </c>
      <c r="U656" t="s">
        <v>58</v>
      </c>
      <c r="V656">
        <v>76</v>
      </c>
      <c r="W656">
        <v>55</v>
      </c>
      <c r="X656">
        <v>65.5</v>
      </c>
      <c r="Y656" t="s">
        <v>254</v>
      </c>
      <c r="Z656" t="s">
        <v>59</v>
      </c>
      <c r="AA656">
        <v>100</v>
      </c>
      <c r="AB656">
        <v>0</v>
      </c>
      <c r="AC656">
        <v>375128</v>
      </c>
      <c r="AD656">
        <v>0</v>
      </c>
      <c r="AE656">
        <v>0</v>
      </c>
      <c r="AF656">
        <v>0</v>
      </c>
      <c r="AG656" t="e">
        <f>#N/A</f>
        <v>#N/A</v>
      </c>
    </row>
    <row r="657" spans="1:33" ht="15" x14ac:dyDescent="0.2">
      <c r="A657" t="s">
        <v>74</v>
      </c>
      <c r="B657" t="s">
        <v>139</v>
      </c>
      <c r="C657" t="s">
        <v>232</v>
      </c>
      <c r="D657" t="s">
        <v>921</v>
      </c>
      <c r="E657" t="s">
        <v>233</v>
      </c>
      <c r="F657" t="s">
        <v>64</v>
      </c>
      <c r="G657" t="s">
        <v>1739</v>
      </c>
      <c r="H657" t="s">
        <v>74</v>
      </c>
      <c r="J657" t="s">
        <v>1740</v>
      </c>
      <c r="K657">
        <v>0.8</v>
      </c>
      <c r="L657">
        <v>0</v>
      </c>
      <c r="M657">
        <v>0.2</v>
      </c>
      <c r="N657">
        <v>0</v>
      </c>
      <c r="O657" t="s">
        <v>67</v>
      </c>
      <c r="P657" s="10">
        <v>249786</v>
      </c>
      <c r="Q657" s="10" t="e">
        <f>#N/A</f>
        <v>#N/A</v>
      </c>
      <c r="R657" s="10" t="e">
        <f>#N/A</f>
        <v>#N/A</v>
      </c>
      <c r="S657" s="10" t="e">
        <f>#N/A</f>
        <v>#N/A</v>
      </c>
      <c r="T657" t="s">
        <v>59</v>
      </c>
      <c r="U657" t="s">
        <v>58</v>
      </c>
      <c r="V657">
        <v>60</v>
      </c>
      <c r="W657">
        <v>70</v>
      </c>
      <c r="X657">
        <v>65</v>
      </c>
      <c r="Y657" t="s">
        <v>254</v>
      </c>
      <c r="Z657" t="s">
        <v>59</v>
      </c>
      <c r="AA657">
        <v>100</v>
      </c>
      <c r="AB657">
        <v>0</v>
      </c>
      <c r="AC657">
        <v>199828.8</v>
      </c>
      <c r="AD657">
        <v>0</v>
      </c>
      <c r="AE657">
        <v>49957.2</v>
      </c>
      <c r="AF657">
        <v>0</v>
      </c>
      <c r="AG657" t="e">
        <f>#N/A</f>
        <v>#N/A</v>
      </c>
    </row>
    <row r="658" spans="1:33" ht="15" x14ac:dyDescent="0.2">
      <c r="A658" t="s">
        <v>74</v>
      </c>
      <c r="B658" t="s">
        <v>157</v>
      </c>
      <c r="C658" t="s">
        <v>400</v>
      </c>
      <c r="D658" t="s">
        <v>401</v>
      </c>
      <c r="E658" t="s">
        <v>402</v>
      </c>
      <c r="F658" t="s">
        <v>52</v>
      </c>
      <c r="G658" t="s">
        <v>1741</v>
      </c>
      <c r="H658" t="s">
        <v>74</v>
      </c>
      <c r="J658" t="s">
        <v>1742</v>
      </c>
      <c r="K658">
        <v>0</v>
      </c>
      <c r="L658">
        <v>1</v>
      </c>
      <c r="M658">
        <v>0</v>
      </c>
      <c r="N658">
        <v>0</v>
      </c>
      <c r="O658" t="s">
        <v>56</v>
      </c>
      <c r="P658" s="10">
        <v>579284</v>
      </c>
      <c r="Q658" s="10" t="e">
        <f>#N/A</f>
        <v>#N/A</v>
      </c>
      <c r="R658" s="10" t="e">
        <f>#N/A</f>
        <v>#N/A</v>
      </c>
      <c r="S658" s="10" t="e">
        <f>#N/A</f>
        <v>#N/A</v>
      </c>
      <c r="T658" t="s">
        <v>59</v>
      </c>
      <c r="U658" t="s">
        <v>58</v>
      </c>
      <c r="V658">
        <v>70</v>
      </c>
      <c r="W658">
        <v>60</v>
      </c>
      <c r="X658">
        <v>65</v>
      </c>
      <c r="Y658" t="s">
        <v>254</v>
      </c>
      <c r="Z658" t="s">
        <v>59</v>
      </c>
      <c r="AA658">
        <v>66</v>
      </c>
      <c r="AB658">
        <v>34</v>
      </c>
      <c r="AC658">
        <v>0</v>
      </c>
      <c r="AD658">
        <v>579284</v>
      </c>
      <c r="AE658">
        <v>0</v>
      </c>
      <c r="AF658">
        <v>0</v>
      </c>
      <c r="AG658" t="e">
        <f>#N/A</f>
        <v>#N/A</v>
      </c>
    </row>
    <row r="659" spans="1:33" ht="15" x14ac:dyDescent="0.2">
      <c r="A659" t="s">
        <v>74</v>
      </c>
      <c r="B659" t="s">
        <v>157</v>
      </c>
      <c r="C659" t="s">
        <v>1209</v>
      </c>
      <c r="D659" t="s">
        <v>1210</v>
      </c>
      <c r="E659" t="s">
        <v>1211</v>
      </c>
      <c r="F659" t="s">
        <v>64</v>
      </c>
      <c r="G659" t="s">
        <v>1743</v>
      </c>
      <c r="H659" t="s">
        <v>74</v>
      </c>
      <c r="J659" t="s">
        <v>1744</v>
      </c>
      <c r="K659">
        <v>0</v>
      </c>
      <c r="L659">
        <v>0.5</v>
      </c>
      <c r="M659">
        <v>0.5</v>
      </c>
      <c r="N659">
        <v>0</v>
      </c>
      <c r="O659" t="s">
        <v>107</v>
      </c>
      <c r="P659" s="10">
        <v>220683.68</v>
      </c>
      <c r="Q659" s="10" t="e">
        <f>#N/A</f>
        <v>#N/A</v>
      </c>
      <c r="R659" s="10" t="e">
        <f>#N/A</f>
        <v>#N/A</v>
      </c>
      <c r="S659" s="10" t="e">
        <f>#N/A</f>
        <v>#N/A</v>
      </c>
      <c r="T659" t="s">
        <v>59</v>
      </c>
      <c r="U659" t="s">
        <v>58</v>
      </c>
      <c r="V659">
        <v>70</v>
      </c>
      <c r="W659">
        <v>60</v>
      </c>
      <c r="X659">
        <v>65</v>
      </c>
      <c r="Y659" t="s">
        <v>254</v>
      </c>
      <c r="Z659" t="s">
        <v>59</v>
      </c>
      <c r="AA659">
        <v>100</v>
      </c>
      <c r="AB659">
        <v>0</v>
      </c>
      <c r="AC659">
        <v>0</v>
      </c>
      <c r="AD659">
        <v>110341.84</v>
      </c>
      <c r="AE659">
        <v>110341.84</v>
      </c>
      <c r="AF659">
        <v>0</v>
      </c>
      <c r="AG659" t="e">
        <f>#N/A</f>
        <v>#N/A</v>
      </c>
    </row>
    <row r="660" spans="1:33" ht="15" x14ac:dyDescent="0.2">
      <c r="A660" t="s">
        <v>74</v>
      </c>
      <c r="B660" t="s">
        <v>157</v>
      </c>
      <c r="C660" t="s">
        <v>1209</v>
      </c>
      <c r="D660" t="s">
        <v>1210</v>
      </c>
      <c r="E660" t="s">
        <v>1211</v>
      </c>
      <c r="F660" t="s">
        <v>64</v>
      </c>
      <c r="G660" t="s">
        <v>1745</v>
      </c>
      <c r="H660" t="s">
        <v>74</v>
      </c>
      <c r="J660" t="s">
        <v>1746</v>
      </c>
      <c r="K660">
        <v>0</v>
      </c>
      <c r="L660">
        <v>0.5</v>
      </c>
      <c r="M660">
        <v>0.5</v>
      </c>
      <c r="N660">
        <v>0</v>
      </c>
      <c r="O660" t="s">
        <v>107</v>
      </c>
      <c r="P660" s="10">
        <v>293832</v>
      </c>
      <c r="Q660" s="10" t="e">
        <f>#N/A</f>
        <v>#N/A</v>
      </c>
      <c r="R660" s="10" t="e">
        <f>#N/A</f>
        <v>#N/A</v>
      </c>
      <c r="S660" s="10" t="e">
        <f>#N/A</f>
        <v>#N/A</v>
      </c>
      <c r="T660" t="s">
        <v>59</v>
      </c>
      <c r="U660" t="s">
        <v>58</v>
      </c>
      <c r="V660">
        <v>70</v>
      </c>
      <c r="W660">
        <v>60</v>
      </c>
      <c r="X660">
        <v>65</v>
      </c>
      <c r="Y660" t="s">
        <v>254</v>
      </c>
      <c r="Z660" t="s">
        <v>59</v>
      </c>
      <c r="AA660">
        <v>100</v>
      </c>
      <c r="AB660">
        <v>0</v>
      </c>
      <c r="AC660">
        <v>0</v>
      </c>
      <c r="AD660">
        <v>146916</v>
      </c>
      <c r="AE660">
        <v>146916</v>
      </c>
      <c r="AF660">
        <v>0</v>
      </c>
      <c r="AG660" t="e">
        <f>#N/A</f>
        <v>#N/A</v>
      </c>
    </row>
    <row r="661" spans="1:33" ht="15" x14ac:dyDescent="0.2">
      <c r="A661" t="s">
        <v>74</v>
      </c>
      <c r="B661" t="s">
        <v>108</v>
      </c>
      <c r="C661" t="s">
        <v>244</v>
      </c>
      <c r="D661" t="s">
        <v>305</v>
      </c>
      <c r="E661" t="s">
        <v>245</v>
      </c>
      <c r="F661" t="s">
        <v>64</v>
      </c>
      <c r="G661" t="s">
        <v>1747</v>
      </c>
      <c r="H661" t="s">
        <v>74</v>
      </c>
      <c r="J661" t="s">
        <v>1748</v>
      </c>
      <c r="K661">
        <v>1</v>
      </c>
      <c r="L661">
        <v>0</v>
      </c>
      <c r="M661">
        <v>0</v>
      </c>
      <c r="N661">
        <v>0</v>
      </c>
      <c r="O661" t="s">
        <v>67</v>
      </c>
      <c r="P661" s="10">
        <v>600000</v>
      </c>
      <c r="Q661" s="10" t="e">
        <f>#N/A</f>
        <v>#N/A</v>
      </c>
      <c r="R661" s="10" t="e">
        <f>#N/A</f>
        <v>#N/A</v>
      </c>
      <c r="S661" s="10" t="e">
        <f>#N/A</f>
        <v>#N/A</v>
      </c>
      <c r="T661" t="s">
        <v>59</v>
      </c>
      <c r="U661" t="s">
        <v>58</v>
      </c>
      <c r="V661">
        <v>64</v>
      </c>
      <c r="W661">
        <v>65</v>
      </c>
      <c r="X661">
        <v>64.5</v>
      </c>
      <c r="Y661" t="s">
        <v>254</v>
      </c>
      <c r="Z661" t="s">
        <v>59</v>
      </c>
      <c r="AA661">
        <v>100</v>
      </c>
      <c r="AB661">
        <v>0</v>
      </c>
      <c r="AC661">
        <v>600000</v>
      </c>
      <c r="AD661">
        <v>0</v>
      </c>
      <c r="AE661">
        <v>0</v>
      </c>
      <c r="AF661">
        <v>0</v>
      </c>
      <c r="AG661" t="e">
        <f>#N/A</f>
        <v>#N/A</v>
      </c>
    </row>
    <row r="662" spans="1:33" ht="15" x14ac:dyDescent="0.2">
      <c r="A662" t="s">
        <v>74</v>
      </c>
      <c r="B662" t="s">
        <v>93</v>
      </c>
      <c r="C662" t="s">
        <v>777</v>
      </c>
      <c r="D662" t="s">
        <v>405</v>
      </c>
      <c r="E662" t="s">
        <v>249</v>
      </c>
      <c r="F662" t="s">
        <v>52</v>
      </c>
      <c r="G662" t="s">
        <v>1749</v>
      </c>
      <c r="H662" t="s">
        <v>74</v>
      </c>
      <c r="J662" t="s">
        <v>1750</v>
      </c>
      <c r="K662">
        <v>0</v>
      </c>
      <c r="L662">
        <v>0.95</v>
      </c>
      <c r="M662">
        <v>0</v>
      </c>
      <c r="N662">
        <v>0.05</v>
      </c>
      <c r="O662" t="s">
        <v>56</v>
      </c>
      <c r="P662" s="10">
        <v>660545.42000000004</v>
      </c>
      <c r="Q662" s="10" t="e">
        <f>#N/A</f>
        <v>#N/A</v>
      </c>
      <c r="R662" s="10" t="e">
        <f>#N/A</f>
        <v>#N/A</v>
      </c>
      <c r="S662" s="10" t="e">
        <f>#N/A</f>
        <v>#N/A</v>
      </c>
      <c r="T662" t="s">
        <v>57</v>
      </c>
      <c r="U662" t="s">
        <v>58</v>
      </c>
      <c r="V662">
        <v>65</v>
      </c>
      <c r="W662">
        <v>64</v>
      </c>
      <c r="X662">
        <v>64.5</v>
      </c>
      <c r="Y662" t="s">
        <v>512</v>
      </c>
      <c r="Z662" t="s">
        <v>57</v>
      </c>
      <c r="AA662">
        <v>0</v>
      </c>
      <c r="AB662">
        <v>100</v>
      </c>
      <c r="AC662">
        <v>0</v>
      </c>
      <c r="AD662">
        <v>627518.14899999998</v>
      </c>
      <c r="AE662">
        <v>0</v>
      </c>
      <c r="AF662">
        <v>33027.271000000001</v>
      </c>
      <c r="AG662" t="e">
        <f>#N/A</f>
        <v>#N/A</v>
      </c>
    </row>
    <row r="663" spans="1:33" ht="15" x14ac:dyDescent="0.2">
      <c r="A663" t="s">
        <v>74</v>
      </c>
      <c r="B663" t="s">
        <v>157</v>
      </c>
      <c r="C663" t="s">
        <v>1209</v>
      </c>
      <c r="D663" t="s">
        <v>1210</v>
      </c>
      <c r="E663" t="s">
        <v>1211</v>
      </c>
      <c r="F663" t="s">
        <v>52</v>
      </c>
      <c r="G663" t="s">
        <v>1751</v>
      </c>
      <c r="H663" t="s">
        <v>74</v>
      </c>
      <c r="J663" t="s">
        <v>1752</v>
      </c>
      <c r="K663">
        <v>0</v>
      </c>
      <c r="L663">
        <v>1</v>
      </c>
      <c r="M663">
        <v>0</v>
      </c>
      <c r="N663">
        <v>0</v>
      </c>
      <c r="O663" t="s">
        <v>56</v>
      </c>
      <c r="P663" s="10">
        <v>500000</v>
      </c>
      <c r="Q663" s="10" t="e">
        <f>#N/A</f>
        <v>#N/A</v>
      </c>
      <c r="R663" s="10" t="e">
        <f>#N/A</f>
        <v>#N/A</v>
      </c>
      <c r="S663" s="10" t="e">
        <f>#N/A</f>
        <v>#N/A</v>
      </c>
      <c r="T663" t="s">
        <v>59</v>
      </c>
      <c r="U663" t="s">
        <v>58</v>
      </c>
      <c r="V663">
        <v>65</v>
      </c>
      <c r="W663">
        <v>64</v>
      </c>
      <c r="X663">
        <v>64.5</v>
      </c>
      <c r="Y663" t="s">
        <v>254</v>
      </c>
      <c r="Z663" t="s">
        <v>59</v>
      </c>
      <c r="AA663">
        <v>80</v>
      </c>
      <c r="AB663">
        <v>20</v>
      </c>
      <c r="AC663">
        <v>0</v>
      </c>
      <c r="AD663">
        <v>500000</v>
      </c>
      <c r="AE663">
        <v>0</v>
      </c>
      <c r="AF663">
        <v>0</v>
      </c>
      <c r="AG663" t="e">
        <f>#N/A</f>
        <v>#N/A</v>
      </c>
    </row>
    <row r="664" spans="1:33" ht="15" x14ac:dyDescent="0.2">
      <c r="A664" t="s">
        <v>74</v>
      </c>
      <c r="B664" t="s">
        <v>157</v>
      </c>
      <c r="C664" t="s">
        <v>209</v>
      </c>
      <c r="D664" t="s">
        <v>374</v>
      </c>
      <c r="E664" t="s">
        <v>210</v>
      </c>
      <c r="F664" t="s">
        <v>52</v>
      </c>
      <c r="G664" t="s">
        <v>1753</v>
      </c>
      <c r="H664" t="s">
        <v>74</v>
      </c>
      <c r="J664" t="s">
        <v>1752</v>
      </c>
      <c r="K664">
        <v>0</v>
      </c>
      <c r="L664">
        <v>1</v>
      </c>
      <c r="M664">
        <v>0</v>
      </c>
      <c r="N664">
        <v>0</v>
      </c>
      <c r="O664" t="s">
        <v>56</v>
      </c>
      <c r="P664" s="10">
        <v>500000</v>
      </c>
      <c r="Q664" s="10" t="e">
        <f>#N/A</f>
        <v>#N/A</v>
      </c>
      <c r="R664" s="10" t="e">
        <f>#N/A</f>
        <v>#N/A</v>
      </c>
      <c r="S664" s="10" t="e">
        <f>#N/A</f>
        <v>#N/A</v>
      </c>
      <c r="T664" t="s">
        <v>59</v>
      </c>
      <c r="U664" t="s">
        <v>58</v>
      </c>
      <c r="V664">
        <v>65</v>
      </c>
      <c r="W664">
        <v>64</v>
      </c>
      <c r="X664">
        <v>64.5</v>
      </c>
      <c r="Y664" t="s">
        <v>254</v>
      </c>
      <c r="Z664" t="s">
        <v>59</v>
      </c>
      <c r="AA664">
        <v>80</v>
      </c>
      <c r="AB664">
        <v>20</v>
      </c>
      <c r="AC664">
        <v>0</v>
      </c>
      <c r="AD664">
        <v>500000</v>
      </c>
      <c r="AE664">
        <v>0</v>
      </c>
      <c r="AF664">
        <v>0</v>
      </c>
      <c r="AG664" t="e">
        <f>#N/A</f>
        <v>#N/A</v>
      </c>
    </row>
    <row r="665" spans="1:33" ht="15" x14ac:dyDescent="0.2">
      <c r="A665" t="s">
        <v>74</v>
      </c>
      <c r="B665" t="s">
        <v>139</v>
      </c>
      <c r="C665" t="s">
        <v>564</v>
      </c>
      <c r="D665" t="s">
        <v>918</v>
      </c>
      <c r="E665" t="s">
        <v>565</v>
      </c>
      <c r="F665" t="s">
        <v>64</v>
      </c>
      <c r="G665" t="s">
        <v>1754</v>
      </c>
      <c r="H665" t="s">
        <v>74</v>
      </c>
      <c r="J665" t="s">
        <v>1755</v>
      </c>
      <c r="K665">
        <v>0</v>
      </c>
      <c r="L665">
        <v>0.5</v>
      </c>
      <c r="M665">
        <v>0.5</v>
      </c>
      <c r="N665">
        <v>0</v>
      </c>
      <c r="O665" t="s">
        <v>107</v>
      </c>
      <c r="P665" s="10">
        <v>320284.65000000002</v>
      </c>
      <c r="Q665" s="10" t="e">
        <f>#N/A</f>
        <v>#N/A</v>
      </c>
      <c r="R665" s="10" t="e">
        <f>#N/A</f>
        <v>#N/A</v>
      </c>
      <c r="S665" s="10" t="e">
        <f>#N/A</f>
        <v>#N/A</v>
      </c>
      <c r="T665" t="s">
        <v>59</v>
      </c>
      <c r="U665" t="s">
        <v>58</v>
      </c>
      <c r="V665">
        <v>64</v>
      </c>
      <c r="W665">
        <v>64</v>
      </c>
      <c r="X665">
        <v>64</v>
      </c>
      <c r="Y665" t="s">
        <v>254</v>
      </c>
      <c r="Z665" t="s">
        <v>59</v>
      </c>
      <c r="AA665">
        <v>100</v>
      </c>
      <c r="AB665">
        <v>0</v>
      </c>
      <c r="AC665">
        <v>0</v>
      </c>
      <c r="AD665">
        <v>160142.32500000001</v>
      </c>
      <c r="AE665">
        <v>160142.32500000001</v>
      </c>
      <c r="AF665">
        <v>0</v>
      </c>
      <c r="AG665" t="e">
        <f>#N/A</f>
        <v>#N/A</v>
      </c>
    </row>
    <row r="666" spans="1:33" ht="15" x14ac:dyDescent="0.2">
      <c r="A666" t="s">
        <v>74</v>
      </c>
      <c r="B666" t="s">
        <v>139</v>
      </c>
      <c r="C666" t="s">
        <v>564</v>
      </c>
      <c r="D666" t="s">
        <v>918</v>
      </c>
      <c r="E666" t="s">
        <v>565</v>
      </c>
      <c r="F666" t="s">
        <v>64</v>
      </c>
      <c r="G666" t="s">
        <v>1756</v>
      </c>
      <c r="H666" t="s">
        <v>74</v>
      </c>
      <c r="J666" t="s">
        <v>1757</v>
      </c>
      <c r="K666">
        <v>0.94</v>
      </c>
      <c r="L666">
        <v>0</v>
      </c>
      <c r="M666">
        <v>0.06</v>
      </c>
      <c r="N666">
        <v>0</v>
      </c>
      <c r="O666" t="s">
        <v>67</v>
      </c>
      <c r="P666" s="10">
        <v>300021</v>
      </c>
      <c r="Q666" s="10" t="e">
        <f>#N/A</f>
        <v>#N/A</v>
      </c>
      <c r="R666" s="10" t="e">
        <f>#N/A</f>
        <v>#N/A</v>
      </c>
      <c r="S666" s="10" t="e">
        <f>#N/A</f>
        <v>#N/A</v>
      </c>
      <c r="T666" t="s">
        <v>59</v>
      </c>
      <c r="U666" t="s">
        <v>58</v>
      </c>
      <c r="V666">
        <v>68</v>
      </c>
      <c r="W666">
        <v>60</v>
      </c>
      <c r="X666">
        <v>64</v>
      </c>
      <c r="Y666" t="s">
        <v>254</v>
      </c>
      <c r="Z666" t="s">
        <v>59</v>
      </c>
      <c r="AA666">
        <v>100</v>
      </c>
      <c r="AB666">
        <v>0</v>
      </c>
      <c r="AC666">
        <v>282019.74</v>
      </c>
      <c r="AD666">
        <v>0</v>
      </c>
      <c r="AE666">
        <v>18001.259999999998</v>
      </c>
      <c r="AF666">
        <v>0</v>
      </c>
      <c r="AG666" t="e">
        <f>#N/A</f>
        <v>#N/A</v>
      </c>
    </row>
    <row r="667" spans="1:33" ht="15" x14ac:dyDescent="0.2">
      <c r="A667" t="s">
        <v>74</v>
      </c>
      <c r="B667" t="s">
        <v>139</v>
      </c>
      <c r="C667" t="s">
        <v>1271</v>
      </c>
      <c r="D667" t="s">
        <v>1272</v>
      </c>
      <c r="E667" t="s">
        <v>1273</v>
      </c>
      <c r="F667" t="s">
        <v>64</v>
      </c>
      <c r="G667" t="s">
        <v>1758</v>
      </c>
      <c r="H667" t="s">
        <v>74</v>
      </c>
      <c r="J667" t="s">
        <v>1759</v>
      </c>
      <c r="K667">
        <v>0.46500000000000002</v>
      </c>
      <c r="L667">
        <v>0.115</v>
      </c>
      <c r="M667">
        <v>0.22500000000000001</v>
      </c>
      <c r="N667">
        <v>0.19500000000000001</v>
      </c>
      <c r="O667" t="s">
        <v>67</v>
      </c>
      <c r="P667" s="10">
        <v>562468</v>
      </c>
      <c r="Q667" s="10" t="e">
        <f>#N/A</f>
        <v>#N/A</v>
      </c>
      <c r="R667" s="10" t="e">
        <f>#N/A</f>
        <v>#N/A</v>
      </c>
      <c r="S667" s="10" t="e">
        <f>#N/A</f>
        <v>#N/A</v>
      </c>
      <c r="T667" t="s">
        <v>57</v>
      </c>
      <c r="U667" t="s">
        <v>58</v>
      </c>
      <c r="V667">
        <v>64</v>
      </c>
      <c r="W667">
        <v>64</v>
      </c>
      <c r="X667">
        <v>64</v>
      </c>
      <c r="Y667" t="s">
        <v>512</v>
      </c>
      <c r="Z667" t="s">
        <v>57</v>
      </c>
      <c r="AA667">
        <v>0</v>
      </c>
      <c r="AB667">
        <v>100</v>
      </c>
      <c r="AC667">
        <v>261547.62</v>
      </c>
      <c r="AD667">
        <v>64683.82</v>
      </c>
      <c r="AE667">
        <v>126555.3</v>
      </c>
      <c r="AF667">
        <v>109681.26</v>
      </c>
      <c r="AG667" t="e">
        <f>#N/A</f>
        <v>#N/A</v>
      </c>
    </row>
    <row r="668" spans="1:33" ht="15" x14ac:dyDescent="0.2">
      <c r="A668" t="s">
        <v>74</v>
      </c>
      <c r="B668" t="s">
        <v>139</v>
      </c>
      <c r="C668" t="s">
        <v>1271</v>
      </c>
      <c r="D668" t="s">
        <v>1272</v>
      </c>
      <c r="E668" t="s">
        <v>1273</v>
      </c>
      <c r="F668" t="s">
        <v>64</v>
      </c>
      <c r="G668" t="s">
        <v>1760</v>
      </c>
      <c r="H668" t="s">
        <v>74</v>
      </c>
      <c r="J668" t="s">
        <v>1761</v>
      </c>
      <c r="K668">
        <v>0</v>
      </c>
      <c r="L668">
        <v>0</v>
      </c>
      <c r="M668">
        <v>1</v>
      </c>
      <c r="N668">
        <v>1</v>
      </c>
      <c r="O668" t="s">
        <v>107</v>
      </c>
      <c r="P668" s="10">
        <v>500000</v>
      </c>
      <c r="Q668" s="10" t="e">
        <f>#N/A</f>
        <v>#N/A</v>
      </c>
      <c r="R668" s="10" t="e">
        <f>#N/A</f>
        <v>#N/A</v>
      </c>
      <c r="S668" s="10" t="e">
        <f>#N/A</f>
        <v>#N/A</v>
      </c>
      <c r="T668" t="s">
        <v>57</v>
      </c>
      <c r="U668" t="s">
        <v>58</v>
      </c>
      <c r="V668">
        <v>64</v>
      </c>
      <c r="W668">
        <v>64</v>
      </c>
      <c r="X668">
        <v>64</v>
      </c>
      <c r="Y668" t="s">
        <v>512</v>
      </c>
      <c r="Z668" t="s">
        <v>57</v>
      </c>
      <c r="AA668">
        <v>0</v>
      </c>
      <c r="AB668">
        <v>100</v>
      </c>
      <c r="AC668">
        <v>0</v>
      </c>
      <c r="AD668">
        <v>0</v>
      </c>
      <c r="AE668">
        <v>500000</v>
      </c>
      <c r="AF668">
        <v>500000</v>
      </c>
      <c r="AG668" t="e">
        <f>#N/A</f>
        <v>#N/A</v>
      </c>
    </row>
    <row r="669" spans="1:33" ht="15" x14ac:dyDescent="0.2">
      <c r="A669" t="s">
        <v>74</v>
      </c>
      <c r="B669" t="s">
        <v>93</v>
      </c>
      <c r="C669" t="s">
        <v>424</v>
      </c>
      <c r="D669" t="s">
        <v>425</v>
      </c>
      <c r="E669" t="s">
        <v>426</v>
      </c>
      <c r="F669" t="s">
        <v>64</v>
      </c>
      <c r="G669" t="s">
        <v>1762</v>
      </c>
      <c r="H669" t="s">
        <v>74</v>
      </c>
      <c r="J669" t="s">
        <v>1763</v>
      </c>
      <c r="K669">
        <v>1</v>
      </c>
      <c r="L669">
        <v>0</v>
      </c>
      <c r="M669">
        <v>0</v>
      </c>
      <c r="N669">
        <v>0</v>
      </c>
      <c r="O669" t="s">
        <v>67</v>
      </c>
      <c r="P669" s="10">
        <v>190000</v>
      </c>
      <c r="Q669" s="10" t="e">
        <f>#N/A</f>
        <v>#N/A</v>
      </c>
      <c r="R669" s="10" t="e">
        <f>#N/A</f>
        <v>#N/A</v>
      </c>
      <c r="S669" s="10" t="e">
        <f>#N/A</f>
        <v>#N/A</v>
      </c>
      <c r="T669" t="s">
        <v>59</v>
      </c>
      <c r="U669" t="s">
        <v>58</v>
      </c>
      <c r="V669">
        <v>40</v>
      </c>
      <c r="W669">
        <v>88</v>
      </c>
      <c r="X669">
        <v>64</v>
      </c>
      <c r="Y669" t="s">
        <v>512</v>
      </c>
      <c r="Z669" t="s">
        <v>57</v>
      </c>
      <c r="AA669">
        <v>100</v>
      </c>
      <c r="AB669">
        <v>0</v>
      </c>
      <c r="AC669">
        <v>190000</v>
      </c>
      <c r="AD669">
        <v>0</v>
      </c>
      <c r="AE669">
        <v>0</v>
      </c>
      <c r="AF669">
        <v>0</v>
      </c>
      <c r="AG669" t="e">
        <f>#N/A</f>
        <v>#N/A</v>
      </c>
    </row>
    <row r="670" spans="1:33" ht="15" x14ac:dyDescent="0.2">
      <c r="A670" t="s">
        <v>74</v>
      </c>
      <c r="B670" t="s">
        <v>93</v>
      </c>
      <c r="C670" t="s">
        <v>424</v>
      </c>
      <c r="D670" t="s">
        <v>425</v>
      </c>
      <c r="E670" t="s">
        <v>426</v>
      </c>
      <c r="F670" t="s">
        <v>64</v>
      </c>
      <c r="G670" t="s">
        <v>1764</v>
      </c>
      <c r="H670" t="s">
        <v>74</v>
      </c>
      <c r="J670" t="s">
        <v>1765</v>
      </c>
      <c r="K670">
        <v>1</v>
      </c>
      <c r="L670">
        <v>0</v>
      </c>
      <c r="M670">
        <v>0</v>
      </c>
      <c r="N670">
        <v>0</v>
      </c>
      <c r="O670" t="s">
        <v>67</v>
      </c>
      <c r="P670" s="10">
        <v>30000</v>
      </c>
      <c r="Q670" s="10" t="e">
        <f>#N/A</f>
        <v>#N/A</v>
      </c>
      <c r="R670" s="10" t="e">
        <f>#N/A</f>
        <v>#N/A</v>
      </c>
      <c r="S670" s="10" t="e">
        <f>#N/A</f>
        <v>#N/A</v>
      </c>
      <c r="T670" t="s">
        <v>59</v>
      </c>
      <c r="U670" t="s">
        <v>58</v>
      </c>
      <c r="V670">
        <v>64</v>
      </c>
      <c r="W670">
        <v>64</v>
      </c>
      <c r="X670">
        <v>64</v>
      </c>
      <c r="Y670" t="s">
        <v>254</v>
      </c>
      <c r="Z670" t="s">
        <v>59</v>
      </c>
      <c r="AA670">
        <v>100</v>
      </c>
      <c r="AB670">
        <v>0</v>
      </c>
      <c r="AC670">
        <v>30000</v>
      </c>
      <c r="AD670">
        <v>0</v>
      </c>
      <c r="AE670">
        <v>0</v>
      </c>
      <c r="AF670">
        <v>0</v>
      </c>
      <c r="AG670" t="e">
        <f>#N/A</f>
        <v>#N/A</v>
      </c>
    </row>
    <row r="671" spans="1:33" ht="15" x14ac:dyDescent="0.2">
      <c r="A671" t="s">
        <v>74</v>
      </c>
      <c r="B671" t="s">
        <v>75</v>
      </c>
      <c r="C671" t="s">
        <v>388</v>
      </c>
      <c r="D671" t="s">
        <v>389</v>
      </c>
      <c r="E671" t="s">
        <v>390</v>
      </c>
      <c r="F671" t="s">
        <v>64</v>
      </c>
      <c r="G671" t="s">
        <v>1766</v>
      </c>
      <c r="H671" t="s">
        <v>74</v>
      </c>
      <c r="J671" t="s">
        <v>1767</v>
      </c>
      <c r="K671">
        <v>1</v>
      </c>
      <c r="L671">
        <v>0</v>
      </c>
      <c r="M671">
        <v>0</v>
      </c>
      <c r="N671">
        <v>0</v>
      </c>
      <c r="O671" t="s">
        <v>67</v>
      </c>
      <c r="P671" s="10">
        <v>150000</v>
      </c>
      <c r="Q671" s="10" t="e">
        <f>#N/A</f>
        <v>#N/A</v>
      </c>
      <c r="R671" s="10" t="e">
        <f>#N/A</f>
        <v>#N/A</v>
      </c>
      <c r="S671" s="10" t="e">
        <f>#N/A</f>
        <v>#N/A</v>
      </c>
      <c r="T671" t="s">
        <v>59</v>
      </c>
      <c r="U671" t="s">
        <v>58</v>
      </c>
      <c r="V671">
        <v>68</v>
      </c>
      <c r="W671">
        <v>60</v>
      </c>
      <c r="X671">
        <v>64</v>
      </c>
      <c r="Y671" t="s">
        <v>254</v>
      </c>
      <c r="Z671" t="s">
        <v>59</v>
      </c>
      <c r="AA671">
        <v>100</v>
      </c>
      <c r="AB671">
        <v>0</v>
      </c>
      <c r="AC671">
        <v>150000</v>
      </c>
      <c r="AD671">
        <v>0</v>
      </c>
      <c r="AE671">
        <v>0</v>
      </c>
      <c r="AF671">
        <v>0</v>
      </c>
      <c r="AG671" t="e">
        <f>#N/A</f>
        <v>#N/A</v>
      </c>
    </row>
    <row r="672" spans="1:33" ht="15" x14ac:dyDescent="0.2">
      <c r="A672" t="s">
        <v>74</v>
      </c>
      <c r="B672" t="s">
        <v>139</v>
      </c>
      <c r="C672" t="s">
        <v>140</v>
      </c>
      <c r="D672" t="s">
        <v>454</v>
      </c>
      <c r="E672" t="s">
        <v>141</v>
      </c>
      <c r="F672" t="s">
        <v>64</v>
      </c>
      <c r="G672" t="s">
        <v>1768</v>
      </c>
      <c r="H672" t="s">
        <v>74</v>
      </c>
      <c r="J672" t="s">
        <v>1769</v>
      </c>
      <c r="K672">
        <v>0.75</v>
      </c>
      <c r="L672">
        <v>0</v>
      </c>
      <c r="M672">
        <v>0</v>
      </c>
      <c r="N672">
        <v>0.25</v>
      </c>
      <c r="O672" t="s">
        <v>67</v>
      </c>
      <c r="P672" s="10">
        <v>750000</v>
      </c>
      <c r="Q672" s="10" t="e">
        <f>#N/A</f>
        <v>#N/A</v>
      </c>
      <c r="R672" s="10" t="e">
        <f>#N/A</f>
        <v>#N/A</v>
      </c>
      <c r="S672" s="10" t="e">
        <f>#N/A</f>
        <v>#N/A</v>
      </c>
      <c r="T672" t="s">
        <v>57</v>
      </c>
      <c r="U672" t="s">
        <v>58</v>
      </c>
      <c r="V672">
        <v>64</v>
      </c>
      <c r="W672">
        <v>64</v>
      </c>
      <c r="X672">
        <v>64</v>
      </c>
      <c r="Y672" t="s">
        <v>512</v>
      </c>
      <c r="Z672" t="s">
        <v>57</v>
      </c>
      <c r="AA672">
        <v>0</v>
      </c>
      <c r="AB672">
        <v>100</v>
      </c>
      <c r="AC672">
        <v>562500</v>
      </c>
      <c r="AD672">
        <v>0</v>
      </c>
      <c r="AE672">
        <v>0</v>
      </c>
      <c r="AF672">
        <v>187500</v>
      </c>
      <c r="AG672" t="e">
        <f>#N/A</f>
        <v>#N/A</v>
      </c>
    </row>
    <row r="673" spans="1:33" ht="15" x14ac:dyDescent="0.2">
      <c r="A673" t="s">
        <v>74</v>
      </c>
      <c r="B673" t="s">
        <v>139</v>
      </c>
      <c r="C673" t="s">
        <v>140</v>
      </c>
      <c r="D673" t="s">
        <v>454</v>
      </c>
      <c r="E673" t="s">
        <v>141</v>
      </c>
      <c r="F673" t="s">
        <v>64</v>
      </c>
      <c r="G673" t="s">
        <v>1770</v>
      </c>
      <c r="H673" t="s">
        <v>74</v>
      </c>
      <c r="J673" t="s">
        <v>1771</v>
      </c>
      <c r="K673">
        <v>0.7</v>
      </c>
      <c r="L673">
        <v>0</v>
      </c>
      <c r="M673">
        <v>0</v>
      </c>
      <c r="N673">
        <v>0.3</v>
      </c>
      <c r="O673" t="s">
        <v>67</v>
      </c>
      <c r="P673" s="10">
        <v>550000</v>
      </c>
      <c r="Q673" s="10" t="e">
        <f>#N/A</f>
        <v>#N/A</v>
      </c>
      <c r="R673" s="10" t="e">
        <f>#N/A</f>
        <v>#N/A</v>
      </c>
      <c r="S673" s="10" t="e">
        <f>#N/A</f>
        <v>#N/A</v>
      </c>
      <c r="T673" t="s">
        <v>57</v>
      </c>
      <c r="U673" t="s">
        <v>58</v>
      </c>
      <c r="V673">
        <v>68</v>
      </c>
      <c r="W673">
        <v>60</v>
      </c>
      <c r="X673">
        <v>64</v>
      </c>
      <c r="Y673" t="s">
        <v>512</v>
      </c>
      <c r="Z673" t="s">
        <v>57</v>
      </c>
      <c r="AA673">
        <v>0</v>
      </c>
      <c r="AB673">
        <v>100</v>
      </c>
      <c r="AC673">
        <v>385000</v>
      </c>
      <c r="AD673">
        <v>0</v>
      </c>
      <c r="AE673">
        <v>0</v>
      </c>
      <c r="AF673">
        <v>165000</v>
      </c>
      <c r="AG673" t="e">
        <f>#N/A</f>
        <v>#N/A</v>
      </c>
    </row>
    <row r="674" spans="1:33" ht="15" x14ac:dyDescent="0.2">
      <c r="A674" t="s">
        <v>74</v>
      </c>
      <c r="B674" t="s">
        <v>75</v>
      </c>
      <c r="C674" t="s">
        <v>80</v>
      </c>
      <c r="D674" t="s">
        <v>371</v>
      </c>
      <c r="E674" t="s">
        <v>81</v>
      </c>
      <c r="F674" t="s">
        <v>64</v>
      </c>
      <c r="G674" t="s">
        <v>1772</v>
      </c>
      <c r="H674" t="s">
        <v>74</v>
      </c>
      <c r="J674" t="s">
        <v>1773</v>
      </c>
      <c r="K674">
        <v>0</v>
      </c>
      <c r="L674">
        <v>0</v>
      </c>
      <c r="M674">
        <v>0</v>
      </c>
      <c r="N674">
        <v>1</v>
      </c>
      <c r="O674" t="s">
        <v>114</v>
      </c>
      <c r="P674" s="10">
        <v>79440</v>
      </c>
      <c r="Q674" s="10" t="e">
        <f>#N/A</f>
        <v>#N/A</v>
      </c>
      <c r="R674" s="10" t="e">
        <f>#N/A</f>
        <v>#N/A</v>
      </c>
      <c r="S674" s="10" t="e">
        <f>#N/A</f>
        <v>#N/A</v>
      </c>
      <c r="T674" t="s">
        <v>59</v>
      </c>
      <c r="U674" t="s">
        <v>58</v>
      </c>
      <c r="V674">
        <v>68</v>
      </c>
      <c r="W674">
        <v>60</v>
      </c>
      <c r="X674">
        <v>64</v>
      </c>
      <c r="Y674" t="s">
        <v>254</v>
      </c>
      <c r="Z674" t="s">
        <v>59</v>
      </c>
      <c r="AA674">
        <v>51</v>
      </c>
      <c r="AB674">
        <v>49</v>
      </c>
      <c r="AC674">
        <v>0</v>
      </c>
      <c r="AD674">
        <v>0</v>
      </c>
      <c r="AE674">
        <v>0</v>
      </c>
      <c r="AF674">
        <v>79440</v>
      </c>
      <c r="AG674" t="e">
        <f>#N/A</f>
        <v>#N/A</v>
      </c>
    </row>
    <row r="675" spans="1:33" ht="15" x14ac:dyDescent="0.2">
      <c r="A675" t="s">
        <v>74</v>
      </c>
      <c r="B675" t="s">
        <v>75</v>
      </c>
      <c r="C675" t="s">
        <v>80</v>
      </c>
      <c r="D675" t="s">
        <v>371</v>
      </c>
      <c r="E675" t="s">
        <v>81</v>
      </c>
      <c r="F675" t="s">
        <v>64</v>
      </c>
      <c r="G675" t="s">
        <v>1774</v>
      </c>
      <c r="H675" t="s">
        <v>74</v>
      </c>
      <c r="J675" t="s">
        <v>1775</v>
      </c>
      <c r="K675">
        <v>0</v>
      </c>
      <c r="L675">
        <v>0</v>
      </c>
      <c r="M675">
        <v>0.2</v>
      </c>
      <c r="N675">
        <v>0.8</v>
      </c>
      <c r="O675" t="s">
        <v>114</v>
      </c>
      <c r="P675" s="10">
        <v>662762</v>
      </c>
      <c r="Q675" s="10" t="e">
        <f>#N/A</f>
        <v>#N/A</v>
      </c>
      <c r="R675" s="10" t="e">
        <f>#N/A</f>
        <v>#N/A</v>
      </c>
      <c r="S675" s="10" t="e">
        <f>#N/A</f>
        <v>#N/A</v>
      </c>
      <c r="T675" t="s">
        <v>59</v>
      </c>
      <c r="U675" t="s">
        <v>58</v>
      </c>
      <c r="V675">
        <v>68</v>
      </c>
      <c r="W675">
        <v>60</v>
      </c>
      <c r="X675">
        <v>64</v>
      </c>
      <c r="Y675" t="s">
        <v>254</v>
      </c>
      <c r="Z675" t="s">
        <v>59</v>
      </c>
      <c r="AA675">
        <v>70</v>
      </c>
      <c r="AB675">
        <v>30</v>
      </c>
      <c r="AC675">
        <v>0</v>
      </c>
      <c r="AD675">
        <v>0</v>
      </c>
      <c r="AE675">
        <v>132552.4</v>
      </c>
      <c r="AF675">
        <v>530209.6</v>
      </c>
      <c r="AG675" t="e">
        <f>#N/A</f>
        <v>#N/A</v>
      </c>
    </row>
    <row r="676" spans="1:33" ht="15" x14ac:dyDescent="0.2">
      <c r="A676" t="s">
        <v>74</v>
      </c>
      <c r="B676" t="s">
        <v>75</v>
      </c>
      <c r="C676" t="s">
        <v>80</v>
      </c>
      <c r="D676" t="s">
        <v>371</v>
      </c>
      <c r="E676" t="s">
        <v>81</v>
      </c>
      <c r="F676" t="s">
        <v>64</v>
      </c>
      <c r="G676" t="s">
        <v>1776</v>
      </c>
      <c r="H676" t="s">
        <v>74</v>
      </c>
      <c r="J676" t="s">
        <v>1777</v>
      </c>
      <c r="K676">
        <v>0</v>
      </c>
      <c r="L676">
        <v>0.2</v>
      </c>
      <c r="M676">
        <v>0.6</v>
      </c>
      <c r="N676">
        <v>0.2</v>
      </c>
      <c r="O676" t="s">
        <v>120</v>
      </c>
      <c r="P676" s="10">
        <v>545120</v>
      </c>
      <c r="Q676" s="10" t="e">
        <f>#N/A</f>
        <v>#N/A</v>
      </c>
      <c r="R676" s="10" t="e">
        <f>#N/A</f>
        <v>#N/A</v>
      </c>
      <c r="S676" s="10" t="e">
        <f>#N/A</f>
        <v>#N/A</v>
      </c>
      <c r="T676" t="s">
        <v>59</v>
      </c>
      <c r="U676" t="s">
        <v>58</v>
      </c>
      <c r="V676">
        <v>68</v>
      </c>
      <c r="W676">
        <v>60</v>
      </c>
      <c r="X676">
        <v>64</v>
      </c>
      <c r="Y676" t="s">
        <v>254</v>
      </c>
      <c r="Z676" t="s">
        <v>59</v>
      </c>
      <c r="AA676">
        <v>100</v>
      </c>
      <c r="AB676">
        <v>0</v>
      </c>
      <c r="AC676">
        <v>0</v>
      </c>
      <c r="AD676">
        <v>109024</v>
      </c>
      <c r="AE676">
        <v>327072</v>
      </c>
      <c r="AF676">
        <v>109024</v>
      </c>
      <c r="AG676" t="e">
        <f>#N/A</f>
        <v>#N/A</v>
      </c>
    </row>
    <row r="677" spans="1:33" ht="15" x14ac:dyDescent="0.2">
      <c r="A677" t="s">
        <v>74</v>
      </c>
      <c r="B677" t="s">
        <v>75</v>
      </c>
      <c r="C677" t="s">
        <v>80</v>
      </c>
      <c r="D677" t="s">
        <v>371</v>
      </c>
      <c r="E677" t="s">
        <v>81</v>
      </c>
      <c r="F677" t="s">
        <v>64</v>
      </c>
      <c r="G677" t="s">
        <v>1778</v>
      </c>
      <c r="H677" t="s">
        <v>74</v>
      </c>
      <c r="J677" t="s">
        <v>1779</v>
      </c>
      <c r="K677">
        <v>0.65</v>
      </c>
      <c r="L677">
        <v>7.0000000000000007E-2</v>
      </c>
      <c r="M677">
        <v>0.03</v>
      </c>
      <c r="N677">
        <v>0.25</v>
      </c>
      <c r="O677" t="s">
        <v>67</v>
      </c>
      <c r="P677" s="10">
        <v>500000</v>
      </c>
      <c r="Q677" s="10" t="e">
        <f>#N/A</f>
        <v>#N/A</v>
      </c>
      <c r="R677" s="10" t="e">
        <f>#N/A</f>
        <v>#N/A</v>
      </c>
      <c r="S677" s="10" t="e">
        <f>#N/A</f>
        <v>#N/A</v>
      </c>
      <c r="T677" t="s">
        <v>57</v>
      </c>
      <c r="U677" t="s">
        <v>58</v>
      </c>
      <c r="V677">
        <v>68</v>
      </c>
      <c r="W677">
        <v>60</v>
      </c>
      <c r="X677">
        <v>64</v>
      </c>
      <c r="Y677" t="s">
        <v>512</v>
      </c>
      <c r="Z677" t="s">
        <v>57</v>
      </c>
      <c r="AA677">
        <v>0</v>
      </c>
      <c r="AB677">
        <v>100</v>
      </c>
      <c r="AC677">
        <v>325000</v>
      </c>
      <c r="AD677">
        <v>35000</v>
      </c>
      <c r="AE677">
        <v>15000</v>
      </c>
      <c r="AF677">
        <v>125000</v>
      </c>
      <c r="AG677" t="e">
        <f>#N/A</f>
        <v>#N/A</v>
      </c>
    </row>
    <row r="678" spans="1:33" ht="15" x14ac:dyDescent="0.2">
      <c r="A678" t="s">
        <v>74</v>
      </c>
      <c r="B678" t="s">
        <v>93</v>
      </c>
      <c r="C678" t="s">
        <v>395</v>
      </c>
      <c r="D678" t="s">
        <v>396</v>
      </c>
      <c r="E678" t="s">
        <v>397</v>
      </c>
      <c r="F678" t="s">
        <v>64</v>
      </c>
      <c r="G678" t="s">
        <v>1780</v>
      </c>
      <c r="H678" t="s">
        <v>74</v>
      </c>
      <c r="J678" t="s">
        <v>1781</v>
      </c>
      <c r="K678">
        <v>0.05</v>
      </c>
      <c r="L678">
        <v>0.15</v>
      </c>
      <c r="M678">
        <v>0.3</v>
      </c>
      <c r="N678">
        <v>0.5</v>
      </c>
      <c r="O678" t="s">
        <v>114</v>
      </c>
      <c r="P678" s="10">
        <v>1723500</v>
      </c>
      <c r="Q678" s="10" t="e">
        <f>#N/A</f>
        <v>#N/A</v>
      </c>
      <c r="R678" s="10" t="e">
        <f>#N/A</f>
        <v>#N/A</v>
      </c>
      <c r="S678" s="10" t="e">
        <f>#N/A</f>
        <v>#N/A</v>
      </c>
      <c r="T678" t="s">
        <v>59</v>
      </c>
      <c r="U678" t="s">
        <v>58</v>
      </c>
      <c r="V678">
        <v>64</v>
      </c>
      <c r="W678">
        <v>64</v>
      </c>
      <c r="X678">
        <v>64</v>
      </c>
      <c r="Y678" t="s">
        <v>254</v>
      </c>
      <c r="Z678" t="s">
        <v>59</v>
      </c>
      <c r="AA678">
        <v>60</v>
      </c>
      <c r="AB678">
        <v>40</v>
      </c>
      <c r="AC678">
        <v>86175</v>
      </c>
      <c r="AD678">
        <v>258525</v>
      </c>
      <c r="AE678">
        <v>517050</v>
      </c>
      <c r="AF678">
        <v>861750</v>
      </c>
      <c r="AG678" t="e">
        <f>#N/A</f>
        <v>#N/A</v>
      </c>
    </row>
    <row r="679" spans="1:33" ht="15" x14ac:dyDescent="0.2">
      <c r="A679" t="s">
        <v>74</v>
      </c>
      <c r="B679" t="s">
        <v>93</v>
      </c>
      <c r="C679" t="s">
        <v>395</v>
      </c>
      <c r="D679" t="s">
        <v>396</v>
      </c>
      <c r="E679" t="s">
        <v>397</v>
      </c>
      <c r="F679" t="s">
        <v>64</v>
      </c>
      <c r="G679" t="s">
        <v>1782</v>
      </c>
      <c r="H679" t="s">
        <v>74</v>
      </c>
      <c r="J679" t="s">
        <v>1783</v>
      </c>
      <c r="K679">
        <v>0.5</v>
      </c>
      <c r="L679">
        <v>0</v>
      </c>
      <c r="M679">
        <v>0</v>
      </c>
      <c r="N679">
        <v>0.5</v>
      </c>
      <c r="O679" t="s">
        <v>107</v>
      </c>
      <c r="P679" s="10">
        <v>532250</v>
      </c>
      <c r="Q679" s="10" t="e">
        <f>#N/A</f>
        <v>#N/A</v>
      </c>
      <c r="R679" s="10" t="e">
        <f>#N/A</f>
        <v>#N/A</v>
      </c>
      <c r="S679" s="10" t="e">
        <f>#N/A</f>
        <v>#N/A</v>
      </c>
      <c r="T679" t="s">
        <v>59</v>
      </c>
      <c r="U679" t="s">
        <v>58</v>
      </c>
      <c r="V679">
        <v>68</v>
      </c>
      <c r="W679">
        <v>60</v>
      </c>
      <c r="X679">
        <v>64</v>
      </c>
      <c r="Y679" t="s">
        <v>254</v>
      </c>
      <c r="Z679" t="s">
        <v>59</v>
      </c>
      <c r="AA679">
        <v>100</v>
      </c>
      <c r="AB679">
        <v>0</v>
      </c>
      <c r="AC679">
        <v>266125</v>
      </c>
      <c r="AD679">
        <v>0</v>
      </c>
      <c r="AE679">
        <v>0</v>
      </c>
      <c r="AF679">
        <v>266125</v>
      </c>
      <c r="AG679" t="e">
        <f>#N/A</f>
        <v>#N/A</v>
      </c>
    </row>
    <row r="680" spans="1:33" ht="15" x14ac:dyDescent="0.2">
      <c r="A680" t="s">
        <v>74</v>
      </c>
      <c r="B680" t="s">
        <v>139</v>
      </c>
      <c r="C680" t="s">
        <v>295</v>
      </c>
      <c r="D680" t="s">
        <v>473</v>
      </c>
      <c r="E680" t="s">
        <v>296</v>
      </c>
      <c r="F680" t="s">
        <v>64</v>
      </c>
      <c r="G680" t="s">
        <v>1784</v>
      </c>
      <c r="H680" t="s">
        <v>74</v>
      </c>
      <c r="J680" t="s">
        <v>1785</v>
      </c>
      <c r="K680">
        <v>0.6</v>
      </c>
      <c r="L680">
        <v>0.2</v>
      </c>
      <c r="M680">
        <v>0.2</v>
      </c>
      <c r="N680">
        <v>0</v>
      </c>
      <c r="O680" t="s">
        <v>67</v>
      </c>
      <c r="P680" s="10">
        <v>498147</v>
      </c>
      <c r="Q680" s="10" t="e">
        <f>#N/A</f>
        <v>#N/A</v>
      </c>
      <c r="R680" s="10" t="e">
        <f>#N/A</f>
        <v>#N/A</v>
      </c>
      <c r="S680" s="10" t="e">
        <f>#N/A</f>
        <v>#N/A</v>
      </c>
      <c r="T680" t="s">
        <v>59</v>
      </c>
      <c r="U680" t="s">
        <v>58</v>
      </c>
      <c r="V680">
        <v>68</v>
      </c>
      <c r="W680">
        <v>60</v>
      </c>
      <c r="X680">
        <v>64</v>
      </c>
      <c r="Y680" t="s">
        <v>254</v>
      </c>
      <c r="Z680" t="s">
        <v>59</v>
      </c>
      <c r="AA680">
        <v>100</v>
      </c>
      <c r="AB680">
        <v>0</v>
      </c>
      <c r="AC680">
        <v>298888.2</v>
      </c>
      <c r="AD680">
        <v>99629.4</v>
      </c>
      <c r="AE680">
        <v>99629.4</v>
      </c>
      <c r="AF680">
        <v>0</v>
      </c>
      <c r="AG680" t="e">
        <f>#N/A</f>
        <v>#N/A</v>
      </c>
    </row>
    <row r="681" spans="1:33" ht="15" x14ac:dyDescent="0.2">
      <c r="A681" t="s">
        <v>74</v>
      </c>
      <c r="B681" t="s">
        <v>75</v>
      </c>
      <c r="C681" t="s">
        <v>753</v>
      </c>
      <c r="D681" t="s">
        <v>754</v>
      </c>
      <c r="E681" t="s">
        <v>755</v>
      </c>
      <c r="F681" t="s">
        <v>64</v>
      </c>
      <c r="G681" t="s">
        <v>1786</v>
      </c>
      <c r="H681" t="s">
        <v>74</v>
      </c>
      <c r="J681" t="s">
        <v>1787</v>
      </c>
      <c r="K681">
        <v>0</v>
      </c>
      <c r="L681">
        <v>0.35</v>
      </c>
      <c r="M681">
        <v>0.35</v>
      </c>
      <c r="N681">
        <v>0.3</v>
      </c>
      <c r="O681" t="s">
        <v>107</v>
      </c>
      <c r="P681" s="10">
        <v>321731</v>
      </c>
      <c r="Q681" s="10" t="e">
        <f>#N/A</f>
        <v>#N/A</v>
      </c>
      <c r="R681" s="10" t="e">
        <f>#N/A</f>
        <v>#N/A</v>
      </c>
      <c r="S681" s="10" t="e">
        <f>#N/A</f>
        <v>#N/A</v>
      </c>
      <c r="T681" t="s">
        <v>57</v>
      </c>
      <c r="U681" t="s">
        <v>58</v>
      </c>
      <c r="V681">
        <v>64</v>
      </c>
      <c r="W681">
        <v>64</v>
      </c>
      <c r="X681">
        <v>64</v>
      </c>
      <c r="Y681" t="s">
        <v>512</v>
      </c>
      <c r="Z681" t="s">
        <v>57</v>
      </c>
      <c r="AA681">
        <v>0</v>
      </c>
      <c r="AB681">
        <v>100</v>
      </c>
      <c r="AC681">
        <v>0</v>
      </c>
      <c r="AD681">
        <v>112605.85</v>
      </c>
      <c r="AE681">
        <v>112605.85</v>
      </c>
      <c r="AF681">
        <v>96519.3</v>
      </c>
      <c r="AG681" t="e">
        <f>#N/A</f>
        <v>#N/A</v>
      </c>
    </row>
    <row r="682" spans="1:33" ht="15" x14ac:dyDescent="0.2">
      <c r="A682" t="s">
        <v>74</v>
      </c>
      <c r="B682" t="s">
        <v>75</v>
      </c>
      <c r="C682" t="s">
        <v>753</v>
      </c>
      <c r="D682" t="s">
        <v>754</v>
      </c>
      <c r="E682" t="s">
        <v>755</v>
      </c>
      <c r="F682" t="s">
        <v>64</v>
      </c>
      <c r="G682" t="s">
        <v>1788</v>
      </c>
      <c r="H682" t="s">
        <v>74</v>
      </c>
      <c r="J682" t="s">
        <v>1498</v>
      </c>
      <c r="K682">
        <v>0.4</v>
      </c>
      <c r="L682">
        <v>0</v>
      </c>
      <c r="M682">
        <v>0.6</v>
      </c>
      <c r="N682">
        <v>0</v>
      </c>
      <c r="O682" t="s">
        <v>120</v>
      </c>
      <c r="P682" s="10">
        <v>726650</v>
      </c>
      <c r="Q682" s="10" t="e">
        <f>#N/A</f>
        <v>#N/A</v>
      </c>
      <c r="R682" s="10" t="e">
        <f>#N/A</f>
        <v>#N/A</v>
      </c>
      <c r="S682" s="10" t="e">
        <f>#N/A</f>
        <v>#N/A</v>
      </c>
      <c r="T682" t="s">
        <v>59</v>
      </c>
      <c r="U682" t="s">
        <v>58</v>
      </c>
      <c r="V682">
        <v>68</v>
      </c>
      <c r="W682">
        <v>60</v>
      </c>
      <c r="X682">
        <v>64</v>
      </c>
      <c r="Y682" t="s">
        <v>254</v>
      </c>
      <c r="Z682" t="s">
        <v>59</v>
      </c>
      <c r="AA682">
        <v>65</v>
      </c>
      <c r="AB682">
        <v>35</v>
      </c>
      <c r="AC682">
        <v>290660</v>
      </c>
      <c r="AD682">
        <v>0</v>
      </c>
      <c r="AE682">
        <v>435990</v>
      </c>
      <c r="AF682">
        <v>0</v>
      </c>
      <c r="AG682" t="e">
        <f>#N/A</f>
        <v>#N/A</v>
      </c>
    </row>
    <row r="683" spans="1:33" ht="15" x14ac:dyDescent="0.2">
      <c r="A683" t="s">
        <v>74</v>
      </c>
      <c r="B683" t="s">
        <v>93</v>
      </c>
      <c r="C683" t="s">
        <v>476</v>
      </c>
      <c r="D683" t="s">
        <v>477</v>
      </c>
      <c r="E683" t="s">
        <v>478</v>
      </c>
      <c r="F683" t="s">
        <v>64</v>
      </c>
      <c r="G683" t="s">
        <v>1789</v>
      </c>
      <c r="H683" t="s">
        <v>74</v>
      </c>
      <c r="J683" t="s">
        <v>1790</v>
      </c>
      <c r="K683">
        <v>0</v>
      </c>
      <c r="L683">
        <v>0.12</v>
      </c>
      <c r="M683">
        <v>0.88</v>
      </c>
      <c r="N683">
        <v>0</v>
      </c>
      <c r="O683" t="s">
        <v>120</v>
      </c>
      <c r="P683" s="10">
        <v>166183.45000000001</v>
      </c>
      <c r="Q683" s="10" t="e">
        <f>#N/A</f>
        <v>#N/A</v>
      </c>
      <c r="R683" s="10" t="e">
        <f>#N/A</f>
        <v>#N/A</v>
      </c>
      <c r="S683" s="10" t="e">
        <f>#N/A</f>
        <v>#N/A</v>
      </c>
      <c r="T683" t="s">
        <v>59</v>
      </c>
      <c r="U683" t="s">
        <v>58</v>
      </c>
      <c r="V683">
        <v>68</v>
      </c>
      <c r="W683">
        <v>60</v>
      </c>
      <c r="X683">
        <v>64</v>
      </c>
      <c r="Y683" t="s">
        <v>254</v>
      </c>
      <c r="Z683" t="s">
        <v>59</v>
      </c>
      <c r="AA683">
        <v>100</v>
      </c>
      <c r="AB683">
        <v>0</v>
      </c>
      <c r="AC683">
        <v>0</v>
      </c>
      <c r="AD683">
        <v>19942.013999999999</v>
      </c>
      <c r="AE683">
        <v>146241.43599999999</v>
      </c>
      <c r="AF683">
        <v>0</v>
      </c>
      <c r="AG683" t="e">
        <f>#N/A</f>
        <v>#N/A</v>
      </c>
    </row>
    <row r="684" spans="1:33" ht="15" x14ac:dyDescent="0.2">
      <c r="A684" t="s">
        <v>74</v>
      </c>
      <c r="B684" t="s">
        <v>219</v>
      </c>
      <c r="C684" t="s">
        <v>768</v>
      </c>
      <c r="D684" t="s">
        <v>769</v>
      </c>
      <c r="E684" t="s">
        <v>770</v>
      </c>
      <c r="F684" t="s">
        <v>64</v>
      </c>
      <c r="G684" t="s">
        <v>1791</v>
      </c>
      <c r="H684" t="s">
        <v>74</v>
      </c>
      <c r="J684" t="s">
        <v>1792</v>
      </c>
      <c r="K684">
        <v>0.72</v>
      </c>
      <c r="L684">
        <v>0</v>
      </c>
      <c r="M684">
        <v>7.0000000000000007E-2</v>
      </c>
      <c r="N684">
        <v>0.21</v>
      </c>
      <c r="O684" t="s">
        <v>67</v>
      </c>
      <c r="P684" s="10">
        <v>427490</v>
      </c>
      <c r="Q684" s="10" t="e">
        <f>#N/A</f>
        <v>#N/A</v>
      </c>
      <c r="R684" s="10" t="e">
        <f>#N/A</f>
        <v>#N/A</v>
      </c>
      <c r="S684" s="10" t="e">
        <f>#N/A</f>
        <v>#N/A</v>
      </c>
      <c r="T684" t="s">
        <v>59</v>
      </c>
      <c r="U684" t="s">
        <v>58</v>
      </c>
      <c r="V684">
        <v>64</v>
      </c>
      <c r="W684">
        <v>64</v>
      </c>
      <c r="X684">
        <v>64</v>
      </c>
      <c r="Y684" t="s">
        <v>254</v>
      </c>
      <c r="Z684" t="s">
        <v>59</v>
      </c>
      <c r="AA684">
        <v>51.4</v>
      </c>
      <c r="AB684">
        <v>48.6</v>
      </c>
      <c r="AC684">
        <v>307792.8</v>
      </c>
      <c r="AD684">
        <v>0</v>
      </c>
      <c r="AE684">
        <v>29924.3</v>
      </c>
      <c r="AF684">
        <v>89772.9</v>
      </c>
      <c r="AG684" t="e">
        <f>#N/A</f>
        <v>#N/A</v>
      </c>
    </row>
    <row r="685" spans="1:33" ht="15" x14ac:dyDescent="0.2">
      <c r="A685" t="s">
        <v>74</v>
      </c>
      <c r="B685" t="s">
        <v>219</v>
      </c>
      <c r="C685" t="s">
        <v>768</v>
      </c>
      <c r="D685" t="s">
        <v>769</v>
      </c>
      <c r="E685" t="s">
        <v>770</v>
      </c>
      <c r="F685" t="s">
        <v>64</v>
      </c>
      <c r="G685" t="s">
        <v>1793</v>
      </c>
      <c r="H685" t="s">
        <v>74</v>
      </c>
      <c r="J685" t="s">
        <v>1794</v>
      </c>
      <c r="K685">
        <v>0.7</v>
      </c>
      <c r="L685">
        <v>0.1</v>
      </c>
      <c r="M685">
        <v>0.1</v>
      </c>
      <c r="N685">
        <v>0.1</v>
      </c>
      <c r="O685" t="s">
        <v>67</v>
      </c>
      <c r="P685" s="10">
        <v>454500</v>
      </c>
      <c r="Q685" s="10" t="e">
        <f>#N/A</f>
        <v>#N/A</v>
      </c>
      <c r="R685" s="10" t="e">
        <f>#N/A</f>
        <v>#N/A</v>
      </c>
      <c r="S685" s="10" t="e">
        <f>#N/A</f>
        <v>#N/A</v>
      </c>
      <c r="T685" t="s">
        <v>59</v>
      </c>
      <c r="U685" t="s">
        <v>58</v>
      </c>
      <c r="V685">
        <v>68</v>
      </c>
      <c r="W685">
        <v>60</v>
      </c>
      <c r="X685">
        <v>64</v>
      </c>
      <c r="Y685" t="s">
        <v>254</v>
      </c>
      <c r="Z685" t="s">
        <v>59</v>
      </c>
      <c r="AA685">
        <v>100</v>
      </c>
      <c r="AB685">
        <v>0</v>
      </c>
      <c r="AC685">
        <v>318150</v>
      </c>
      <c r="AD685">
        <v>45450</v>
      </c>
      <c r="AE685">
        <v>45450</v>
      </c>
      <c r="AF685">
        <v>45450</v>
      </c>
      <c r="AG685" t="e">
        <f>#N/A</f>
        <v>#N/A</v>
      </c>
    </row>
    <row r="686" spans="1:33" ht="15" x14ac:dyDescent="0.2">
      <c r="A686" t="s">
        <v>74</v>
      </c>
      <c r="B686" t="s">
        <v>93</v>
      </c>
      <c r="C686" t="s">
        <v>248</v>
      </c>
      <c r="D686" t="s">
        <v>405</v>
      </c>
      <c r="E686" t="s">
        <v>249</v>
      </c>
      <c r="F686" t="s">
        <v>64</v>
      </c>
      <c r="G686" t="s">
        <v>1795</v>
      </c>
      <c r="H686" t="s">
        <v>74</v>
      </c>
      <c r="J686" t="s">
        <v>1796</v>
      </c>
      <c r="K686">
        <v>1</v>
      </c>
      <c r="L686">
        <v>0</v>
      </c>
      <c r="M686">
        <v>0</v>
      </c>
      <c r="N686">
        <v>0</v>
      </c>
      <c r="O686" t="s">
        <v>67</v>
      </c>
      <c r="P686" s="10">
        <v>235000</v>
      </c>
      <c r="Q686" s="10" t="e">
        <f>#N/A</f>
        <v>#N/A</v>
      </c>
      <c r="R686" s="10" t="e">
        <f>#N/A</f>
        <v>#N/A</v>
      </c>
      <c r="S686" s="10" t="e">
        <f>#N/A</f>
        <v>#N/A</v>
      </c>
      <c r="T686" t="s">
        <v>57</v>
      </c>
      <c r="U686" t="s">
        <v>58</v>
      </c>
      <c r="V686">
        <v>64</v>
      </c>
      <c r="W686">
        <v>64</v>
      </c>
      <c r="X686">
        <v>64</v>
      </c>
      <c r="Y686" t="s">
        <v>512</v>
      </c>
      <c r="Z686" t="s">
        <v>57</v>
      </c>
      <c r="AA686">
        <v>0</v>
      </c>
      <c r="AB686">
        <v>100</v>
      </c>
      <c r="AC686">
        <v>235000</v>
      </c>
      <c r="AD686">
        <v>0</v>
      </c>
      <c r="AE686">
        <v>0</v>
      </c>
      <c r="AF686">
        <v>0</v>
      </c>
      <c r="AG686" t="e">
        <f>#N/A</f>
        <v>#N/A</v>
      </c>
    </row>
    <row r="687" spans="1:33" ht="15" x14ac:dyDescent="0.2">
      <c r="A687" t="s">
        <v>74</v>
      </c>
      <c r="B687" t="s">
        <v>102</v>
      </c>
      <c r="C687" t="s">
        <v>162</v>
      </c>
      <c r="D687" t="s">
        <v>556</v>
      </c>
      <c r="E687" t="s">
        <v>163</v>
      </c>
      <c r="F687" t="s">
        <v>64</v>
      </c>
      <c r="G687" t="s">
        <v>1797</v>
      </c>
      <c r="H687" t="s">
        <v>74</v>
      </c>
      <c r="J687" t="s">
        <v>1798</v>
      </c>
      <c r="K687">
        <v>1</v>
      </c>
      <c r="L687">
        <v>0</v>
      </c>
      <c r="M687">
        <v>0</v>
      </c>
      <c r="N687">
        <v>0</v>
      </c>
      <c r="O687" t="s">
        <v>67</v>
      </c>
      <c r="P687" s="10">
        <v>386000</v>
      </c>
      <c r="Q687" s="10" t="e">
        <f>#N/A</f>
        <v>#N/A</v>
      </c>
      <c r="R687" s="10" t="e">
        <f>#N/A</f>
        <v>#N/A</v>
      </c>
      <c r="S687" s="10" t="e">
        <f>#N/A</f>
        <v>#N/A</v>
      </c>
      <c r="T687" t="s">
        <v>59</v>
      </c>
      <c r="U687" t="s">
        <v>58</v>
      </c>
      <c r="V687">
        <v>68</v>
      </c>
      <c r="W687">
        <v>60</v>
      </c>
      <c r="X687">
        <v>64</v>
      </c>
      <c r="Y687" t="s">
        <v>254</v>
      </c>
      <c r="Z687" t="s">
        <v>59</v>
      </c>
      <c r="AA687">
        <v>100</v>
      </c>
      <c r="AB687">
        <v>0</v>
      </c>
      <c r="AC687">
        <v>386000</v>
      </c>
      <c r="AD687">
        <v>0</v>
      </c>
      <c r="AE687">
        <v>0</v>
      </c>
      <c r="AF687">
        <v>0</v>
      </c>
      <c r="AG687" t="e">
        <f>#N/A</f>
        <v>#N/A</v>
      </c>
    </row>
    <row r="688" spans="1:33" ht="15" x14ac:dyDescent="0.2">
      <c r="A688" t="s">
        <v>74</v>
      </c>
      <c r="B688" t="s">
        <v>85</v>
      </c>
      <c r="C688" t="s">
        <v>86</v>
      </c>
      <c r="D688" t="s">
        <v>85</v>
      </c>
      <c r="E688" t="s">
        <v>87</v>
      </c>
      <c r="F688" t="s">
        <v>64</v>
      </c>
      <c r="G688" t="s">
        <v>1799</v>
      </c>
      <c r="H688" t="s">
        <v>74</v>
      </c>
      <c r="J688" t="s">
        <v>1800</v>
      </c>
      <c r="K688">
        <v>1</v>
      </c>
      <c r="L688">
        <v>0</v>
      </c>
      <c r="M688">
        <v>0</v>
      </c>
      <c r="N688">
        <v>0</v>
      </c>
      <c r="O688" t="s">
        <v>67</v>
      </c>
      <c r="P688" s="10">
        <v>519925</v>
      </c>
      <c r="Q688" s="10" t="e">
        <f>#N/A</f>
        <v>#N/A</v>
      </c>
      <c r="R688" s="10" t="e">
        <f>#N/A</f>
        <v>#N/A</v>
      </c>
      <c r="S688" s="10" t="e">
        <f>#N/A</f>
        <v>#N/A</v>
      </c>
      <c r="T688" t="s">
        <v>59</v>
      </c>
      <c r="U688" t="s">
        <v>58</v>
      </c>
      <c r="V688">
        <v>68</v>
      </c>
      <c r="W688">
        <v>60</v>
      </c>
      <c r="X688">
        <v>64</v>
      </c>
      <c r="Y688" t="s">
        <v>254</v>
      </c>
      <c r="Z688" t="s">
        <v>59</v>
      </c>
      <c r="AA688">
        <v>100</v>
      </c>
      <c r="AB688">
        <v>0</v>
      </c>
      <c r="AC688">
        <v>519925</v>
      </c>
      <c r="AD688">
        <v>0</v>
      </c>
      <c r="AE688">
        <v>0</v>
      </c>
      <c r="AF688">
        <v>0</v>
      </c>
      <c r="AG688" t="e">
        <f>#N/A</f>
        <v>#N/A</v>
      </c>
    </row>
    <row r="689" spans="1:33" ht="15" x14ac:dyDescent="0.2">
      <c r="A689" t="s">
        <v>74</v>
      </c>
      <c r="B689" t="s">
        <v>85</v>
      </c>
      <c r="C689" t="s">
        <v>86</v>
      </c>
      <c r="D689" t="s">
        <v>85</v>
      </c>
      <c r="E689" t="s">
        <v>87</v>
      </c>
      <c r="F689" t="s">
        <v>64</v>
      </c>
      <c r="G689" t="s">
        <v>1801</v>
      </c>
      <c r="H689" t="s">
        <v>74</v>
      </c>
      <c r="J689" t="s">
        <v>1802</v>
      </c>
      <c r="K689">
        <v>0</v>
      </c>
      <c r="L689">
        <v>0</v>
      </c>
      <c r="M689">
        <v>0</v>
      </c>
      <c r="N689">
        <v>1</v>
      </c>
      <c r="O689" t="s">
        <v>114</v>
      </c>
      <c r="P689" s="10">
        <v>451023.8</v>
      </c>
      <c r="Q689" s="10" t="e">
        <f>#N/A</f>
        <v>#N/A</v>
      </c>
      <c r="R689" s="10" t="e">
        <f>#N/A</f>
        <v>#N/A</v>
      </c>
      <c r="S689" s="10" t="e">
        <f>#N/A</f>
        <v>#N/A</v>
      </c>
      <c r="T689" t="s">
        <v>59</v>
      </c>
      <c r="U689" t="s">
        <v>58</v>
      </c>
      <c r="V689">
        <v>72</v>
      </c>
      <c r="W689">
        <v>56</v>
      </c>
      <c r="X689">
        <v>64</v>
      </c>
      <c r="Y689" t="s">
        <v>254</v>
      </c>
      <c r="Z689" t="s">
        <v>59</v>
      </c>
      <c r="AA689">
        <v>100</v>
      </c>
      <c r="AB689">
        <v>0</v>
      </c>
      <c r="AC689">
        <v>0</v>
      </c>
      <c r="AD689">
        <v>0</v>
      </c>
      <c r="AE689">
        <v>0</v>
      </c>
      <c r="AF689">
        <v>451023.8</v>
      </c>
      <c r="AG689" t="e">
        <f>#N/A</f>
        <v>#N/A</v>
      </c>
    </row>
    <row r="690" spans="1:33" ht="15" x14ac:dyDescent="0.2">
      <c r="A690" t="s">
        <v>74</v>
      </c>
      <c r="B690" t="s">
        <v>102</v>
      </c>
      <c r="C690" t="s">
        <v>115</v>
      </c>
      <c r="D690" t="s">
        <v>823</v>
      </c>
      <c r="E690" t="s">
        <v>117</v>
      </c>
      <c r="F690" t="s">
        <v>64</v>
      </c>
      <c r="G690" t="s">
        <v>1803</v>
      </c>
      <c r="H690" t="s">
        <v>74</v>
      </c>
      <c r="J690" t="s">
        <v>1804</v>
      </c>
      <c r="K690">
        <v>0</v>
      </c>
      <c r="L690">
        <v>0.5</v>
      </c>
      <c r="M690">
        <v>0</v>
      </c>
      <c r="N690">
        <v>0.5</v>
      </c>
      <c r="O690" t="s">
        <v>107</v>
      </c>
      <c r="P690" s="10">
        <v>192335</v>
      </c>
      <c r="Q690" s="10" t="e">
        <f>#N/A</f>
        <v>#N/A</v>
      </c>
      <c r="R690" s="10" t="e">
        <f>#N/A</f>
        <v>#N/A</v>
      </c>
      <c r="S690" s="10" t="e">
        <f>#N/A</f>
        <v>#N/A</v>
      </c>
      <c r="T690" t="s">
        <v>57</v>
      </c>
      <c r="U690" t="s">
        <v>58</v>
      </c>
      <c r="V690">
        <v>72</v>
      </c>
      <c r="W690">
        <v>56</v>
      </c>
      <c r="X690">
        <v>64</v>
      </c>
      <c r="Y690" t="s">
        <v>512</v>
      </c>
      <c r="Z690" t="s">
        <v>57</v>
      </c>
      <c r="AA690">
        <v>0</v>
      </c>
      <c r="AB690">
        <v>100</v>
      </c>
      <c r="AC690">
        <v>0</v>
      </c>
      <c r="AD690">
        <v>96167.5</v>
      </c>
      <c r="AE690">
        <v>0</v>
      </c>
      <c r="AF690">
        <v>96167.5</v>
      </c>
      <c r="AG690" t="e">
        <f>#N/A</f>
        <v>#N/A</v>
      </c>
    </row>
    <row r="691" spans="1:33" ht="15" x14ac:dyDescent="0.2">
      <c r="A691" t="s">
        <v>48</v>
      </c>
      <c r="B691" t="s">
        <v>48</v>
      </c>
      <c r="C691" t="s">
        <v>1805</v>
      </c>
      <c r="D691" t="s">
        <v>110</v>
      </c>
      <c r="E691" t="s">
        <v>988</v>
      </c>
      <c r="F691" t="s">
        <v>64</v>
      </c>
      <c r="G691" t="s">
        <v>1806</v>
      </c>
      <c r="H691" t="s">
        <v>48</v>
      </c>
      <c r="I691" t="s">
        <v>54</v>
      </c>
      <c r="J691" t="s">
        <v>1807</v>
      </c>
      <c r="K691">
        <v>0</v>
      </c>
      <c r="L691">
        <v>0</v>
      </c>
      <c r="M691">
        <v>0</v>
      </c>
      <c r="N691">
        <v>1</v>
      </c>
      <c r="O691" t="s">
        <v>114</v>
      </c>
      <c r="P691" s="10">
        <v>241400.06</v>
      </c>
      <c r="Q691" s="11">
        <v>241400.06</v>
      </c>
      <c r="R691" s="10">
        <v>0</v>
      </c>
      <c r="S691" s="10">
        <v>241400.06</v>
      </c>
      <c r="T691" t="s">
        <v>57</v>
      </c>
      <c r="U691" t="s">
        <v>58</v>
      </c>
      <c r="V691">
        <v>64</v>
      </c>
      <c r="W691">
        <v>64</v>
      </c>
      <c r="X691">
        <v>64</v>
      </c>
      <c r="Y691" t="s">
        <v>48</v>
      </c>
      <c r="Z691" t="s">
        <v>59</v>
      </c>
      <c r="AA691">
        <v>0</v>
      </c>
      <c r="AB691">
        <v>0</v>
      </c>
      <c r="AC691">
        <v>0</v>
      </c>
      <c r="AD691">
        <v>0</v>
      </c>
      <c r="AE691">
        <v>0</v>
      </c>
      <c r="AF691">
        <v>241400.06</v>
      </c>
      <c r="AG691" t="s">
        <v>1806</v>
      </c>
    </row>
    <row r="692" spans="1:33" ht="15" x14ac:dyDescent="0.2">
      <c r="A692" t="s">
        <v>60</v>
      </c>
      <c r="B692" t="s">
        <v>60</v>
      </c>
      <c r="C692" t="s">
        <v>255</v>
      </c>
      <c r="D692" t="s">
        <v>520</v>
      </c>
      <c r="E692" t="s">
        <v>256</v>
      </c>
      <c r="F692" t="s">
        <v>64</v>
      </c>
      <c r="G692" t="s">
        <v>1808</v>
      </c>
      <c r="H692" t="s">
        <v>60</v>
      </c>
      <c r="J692" t="s">
        <v>1809</v>
      </c>
      <c r="K692">
        <v>1</v>
      </c>
      <c r="L692">
        <v>0</v>
      </c>
      <c r="M692">
        <v>0</v>
      </c>
      <c r="N692">
        <v>0</v>
      </c>
      <c r="O692" t="s">
        <v>67</v>
      </c>
      <c r="P692" s="10">
        <v>141896</v>
      </c>
      <c r="Q692" s="10" t="e">
        <f>#N/A</f>
        <v>#N/A</v>
      </c>
      <c r="R692" s="10" t="e">
        <f>#N/A</f>
        <v>#N/A</v>
      </c>
      <c r="S692" s="10" t="e">
        <f>#N/A</f>
        <v>#N/A</v>
      </c>
      <c r="T692" t="s">
        <v>59</v>
      </c>
      <c r="U692" t="s">
        <v>58</v>
      </c>
      <c r="V692">
        <v>64</v>
      </c>
      <c r="W692">
        <v>64</v>
      </c>
      <c r="X692">
        <v>64</v>
      </c>
      <c r="Y692" t="s">
        <v>254</v>
      </c>
      <c r="Z692" t="s">
        <v>59</v>
      </c>
      <c r="AA692">
        <v>100</v>
      </c>
      <c r="AB692">
        <v>0</v>
      </c>
      <c r="AC692">
        <v>141896</v>
      </c>
      <c r="AD692">
        <v>0</v>
      </c>
      <c r="AE692">
        <v>0</v>
      </c>
      <c r="AF692">
        <v>0</v>
      </c>
      <c r="AG692" t="e">
        <f>#N/A</f>
        <v>#N/A</v>
      </c>
    </row>
    <row r="693" spans="1:33" ht="15" x14ac:dyDescent="0.2">
      <c r="A693" t="s">
        <v>60</v>
      </c>
      <c r="B693" t="s">
        <v>60</v>
      </c>
      <c r="C693" t="s">
        <v>131</v>
      </c>
      <c r="D693" t="s">
        <v>414</v>
      </c>
      <c r="E693" t="s">
        <v>132</v>
      </c>
      <c r="F693" t="s">
        <v>64</v>
      </c>
      <c r="G693" t="s">
        <v>1810</v>
      </c>
      <c r="H693" t="s">
        <v>60</v>
      </c>
      <c r="J693" t="s">
        <v>1811</v>
      </c>
      <c r="K693">
        <v>1</v>
      </c>
      <c r="L693">
        <v>0</v>
      </c>
      <c r="M693">
        <v>0</v>
      </c>
      <c r="N693">
        <v>0</v>
      </c>
      <c r="O693" t="s">
        <v>67</v>
      </c>
      <c r="P693" s="10">
        <v>50000</v>
      </c>
      <c r="Q693" s="10" t="e">
        <f>#N/A</f>
        <v>#N/A</v>
      </c>
      <c r="R693" s="10" t="e">
        <f>#N/A</f>
        <v>#N/A</v>
      </c>
      <c r="S693" s="10" t="e">
        <f>#N/A</f>
        <v>#N/A</v>
      </c>
      <c r="T693" t="s">
        <v>57</v>
      </c>
      <c r="U693" t="s">
        <v>58</v>
      </c>
      <c r="V693">
        <v>64</v>
      </c>
      <c r="W693">
        <v>64</v>
      </c>
      <c r="X693">
        <v>64</v>
      </c>
      <c r="Y693" t="s">
        <v>512</v>
      </c>
      <c r="Z693" t="s">
        <v>57</v>
      </c>
      <c r="AA693">
        <v>0</v>
      </c>
      <c r="AB693">
        <v>100</v>
      </c>
      <c r="AC693">
        <v>50000</v>
      </c>
      <c r="AD693">
        <v>0</v>
      </c>
      <c r="AE693">
        <v>0</v>
      </c>
      <c r="AF693">
        <v>0</v>
      </c>
      <c r="AG693" t="e">
        <f>#N/A</f>
        <v>#N/A</v>
      </c>
    </row>
    <row r="694" spans="1:33" ht="15" x14ac:dyDescent="0.2">
      <c r="A694" t="s">
        <v>60</v>
      </c>
      <c r="B694" t="s">
        <v>60</v>
      </c>
      <c r="C694" t="s">
        <v>131</v>
      </c>
      <c r="D694" t="s">
        <v>414</v>
      </c>
      <c r="E694" t="s">
        <v>132</v>
      </c>
      <c r="F694" t="s">
        <v>64</v>
      </c>
      <c r="G694" t="s">
        <v>1812</v>
      </c>
      <c r="H694" t="s">
        <v>60</v>
      </c>
      <c r="J694" t="s">
        <v>1813</v>
      </c>
      <c r="K694">
        <v>0.3</v>
      </c>
      <c r="L694">
        <v>0.3</v>
      </c>
      <c r="M694">
        <v>0.4</v>
      </c>
      <c r="N694">
        <v>0</v>
      </c>
      <c r="O694" t="s">
        <v>120</v>
      </c>
      <c r="P694" s="10">
        <v>50000</v>
      </c>
      <c r="Q694" s="10" t="e">
        <f>#N/A</f>
        <v>#N/A</v>
      </c>
      <c r="R694" s="10" t="e">
        <f>#N/A</f>
        <v>#N/A</v>
      </c>
      <c r="S694" s="10" t="e">
        <f>#N/A</f>
        <v>#N/A</v>
      </c>
      <c r="T694" t="s">
        <v>57</v>
      </c>
      <c r="U694" t="s">
        <v>58</v>
      </c>
      <c r="V694">
        <v>68</v>
      </c>
      <c r="W694">
        <v>60</v>
      </c>
      <c r="X694">
        <v>64</v>
      </c>
      <c r="Y694" t="s">
        <v>512</v>
      </c>
      <c r="Z694" t="s">
        <v>57</v>
      </c>
      <c r="AA694">
        <v>0</v>
      </c>
      <c r="AB694">
        <v>100</v>
      </c>
      <c r="AC694">
        <v>15000</v>
      </c>
      <c r="AD694">
        <v>15000</v>
      </c>
      <c r="AE694">
        <v>20000</v>
      </c>
      <c r="AF694">
        <v>0</v>
      </c>
      <c r="AG694" t="e">
        <f>#N/A</f>
        <v>#N/A</v>
      </c>
    </row>
    <row r="695" spans="1:33" ht="15" x14ac:dyDescent="0.2">
      <c r="A695" t="s">
        <v>60</v>
      </c>
      <c r="B695" t="s">
        <v>60</v>
      </c>
      <c r="C695" t="s">
        <v>1017</v>
      </c>
      <c r="D695" t="s">
        <v>1018</v>
      </c>
      <c r="E695" t="s">
        <v>1019</v>
      </c>
      <c r="F695" t="s">
        <v>64</v>
      </c>
      <c r="G695" t="s">
        <v>1814</v>
      </c>
      <c r="H695" t="s">
        <v>60</v>
      </c>
      <c r="J695" t="s">
        <v>1815</v>
      </c>
      <c r="K695">
        <v>0.05</v>
      </c>
      <c r="L695">
        <v>0.2</v>
      </c>
      <c r="M695">
        <v>0.65</v>
      </c>
      <c r="N695">
        <v>0.1</v>
      </c>
      <c r="O695" t="s">
        <v>120</v>
      </c>
      <c r="P695" s="10">
        <v>550000</v>
      </c>
      <c r="Q695" s="10" t="e">
        <f>#N/A</f>
        <v>#N/A</v>
      </c>
      <c r="R695" s="10" t="e">
        <f>#N/A</f>
        <v>#N/A</v>
      </c>
      <c r="S695" s="10" t="e">
        <f>#N/A</f>
        <v>#N/A</v>
      </c>
      <c r="T695" t="s">
        <v>59</v>
      </c>
      <c r="U695" t="s">
        <v>58</v>
      </c>
      <c r="V695">
        <v>64</v>
      </c>
      <c r="W695">
        <v>64</v>
      </c>
      <c r="X695">
        <v>64</v>
      </c>
      <c r="Y695" t="s">
        <v>254</v>
      </c>
      <c r="Z695" t="s">
        <v>59</v>
      </c>
      <c r="AA695">
        <v>100</v>
      </c>
      <c r="AB695">
        <v>0</v>
      </c>
      <c r="AC695">
        <v>27500</v>
      </c>
      <c r="AD695">
        <v>110000</v>
      </c>
      <c r="AE695">
        <v>357500</v>
      </c>
      <c r="AF695">
        <v>55000</v>
      </c>
      <c r="AG695" t="e">
        <f>#N/A</f>
        <v>#N/A</v>
      </c>
    </row>
    <row r="696" spans="1:33" ht="15" x14ac:dyDescent="0.2">
      <c r="A696" t="s">
        <v>60</v>
      </c>
      <c r="B696" t="s">
        <v>60</v>
      </c>
      <c r="C696" t="s">
        <v>854</v>
      </c>
      <c r="D696" t="s">
        <v>855</v>
      </c>
      <c r="E696" t="s">
        <v>856</v>
      </c>
      <c r="F696" t="s">
        <v>64</v>
      </c>
      <c r="G696" t="s">
        <v>1816</v>
      </c>
      <c r="H696" t="s">
        <v>60</v>
      </c>
      <c r="J696" t="s">
        <v>1817</v>
      </c>
      <c r="K696">
        <v>0.39</v>
      </c>
      <c r="L696">
        <v>0.19</v>
      </c>
      <c r="M696">
        <v>0.22</v>
      </c>
      <c r="N696">
        <v>0.2</v>
      </c>
      <c r="O696" t="s">
        <v>67</v>
      </c>
      <c r="P696" s="10">
        <v>298340</v>
      </c>
      <c r="Q696" s="10" t="e">
        <f>#N/A</f>
        <v>#N/A</v>
      </c>
      <c r="R696" s="10" t="e">
        <f>#N/A</f>
        <v>#N/A</v>
      </c>
      <c r="S696" s="10" t="e">
        <f>#N/A</f>
        <v>#N/A</v>
      </c>
      <c r="T696" t="s">
        <v>59</v>
      </c>
      <c r="U696" t="s">
        <v>58</v>
      </c>
      <c r="V696">
        <v>68</v>
      </c>
      <c r="W696">
        <v>60</v>
      </c>
      <c r="X696">
        <v>64</v>
      </c>
      <c r="Y696" t="s">
        <v>254</v>
      </c>
      <c r="Z696" t="s">
        <v>59</v>
      </c>
      <c r="AA696">
        <v>100</v>
      </c>
      <c r="AB696">
        <v>0</v>
      </c>
      <c r="AC696">
        <v>116352.6</v>
      </c>
      <c r="AD696">
        <v>56684.6</v>
      </c>
      <c r="AE696">
        <v>65634.8</v>
      </c>
      <c r="AF696">
        <v>59668</v>
      </c>
      <c r="AG696" t="e">
        <f>#N/A</f>
        <v>#N/A</v>
      </c>
    </row>
    <row r="697" spans="1:33" ht="15" x14ac:dyDescent="0.2">
      <c r="A697" t="s">
        <v>60</v>
      </c>
      <c r="B697" t="s">
        <v>60</v>
      </c>
      <c r="C697" t="s">
        <v>642</v>
      </c>
      <c r="D697" t="s">
        <v>643</v>
      </c>
      <c r="E697" t="s">
        <v>644</v>
      </c>
      <c r="F697" t="s">
        <v>64</v>
      </c>
      <c r="G697" t="s">
        <v>1818</v>
      </c>
      <c r="H697" t="s">
        <v>60</v>
      </c>
      <c r="J697" t="s">
        <v>1819</v>
      </c>
      <c r="K697">
        <v>0.5</v>
      </c>
      <c r="L697">
        <v>0</v>
      </c>
      <c r="M697">
        <v>0.5</v>
      </c>
      <c r="N697">
        <v>0</v>
      </c>
      <c r="O697" t="s">
        <v>107</v>
      </c>
      <c r="P697" s="10">
        <v>112201</v>
      </c>
      <c r="Q697" s="10" t="e">
        <f>#N/A</f>
        <v>#N/A</v>
      </c>
      <c r="R697" s="10" t="e">
        <f>#N/A</f>
        <v>#N/A</v>
      </c>
      <c r="S697" s="10" t="e">
        <f>#N/A</f>
        <v>#N/A</v>
      </c>
      <c r="T697" t="s">
        <v>59</v>
      </c>
      <c r="U697" t="s">
        <v>58</v>
      </c>
      <c r="V697">
        <v>64</v>
      </c>
      <c r="W697">
        <v>64</v>
      </c>
      <c r="X697">
        <v>64</v>
      </c>
      <c r="Y697" t="s">
        <v>254</v>
      </c>
      <c r="Z697" t="s">
        <v>59</v>
      </c>
      <c r="AA697">
        <v>100</v>
      </c>
      <c r="AB697">
        <v>0</v>
      </c>
      <c r="AC697">
        <v>56100.5</v>
      </c>
      <c r="AD697">
        <v>0</v>
      </c>
      <c r="AE697">
        <v>56100.5</v>
      </c>
      <c r="AF697">
        <v>0</v>
      </c>
      <c r="AG697" t="e">
        <f>#N/A</f>
        <v>#N/A</v>
      </c>
    </row>
    <row r="698" spans="1:33" ht="15" x14ac:dyDescent="0.2">
      <c r="A698" t="s">
        <v>60</v>
      </c>
      <c r="B698" t="s">
        <v>60</v>
      </c>
      <c r="C698" t="s">
        <v>642</v>
      </c>
      <c r="D698" t="s">
        <v>643</v>
      </c>
      <c r="E698" t="s">
        <v>644</v>
      </c>
      <c r="F698" t="s">
        <v>64</v>
      </c>
      <c r="G698" t="s">
        <v>1820</v>
      </c>
      <c r="H698" t="s">
        <v>60</v>
      </c>
      <c r="J698" t="s">
        <v>1821</v>
      </c>
      <c r="K698">
        <v>0</v>
      </c>
      <c r="L698">
        <v>0.2</v>
      </c>
      <c r="M698">
        <v>0.8</v>
      </c>
      <c r="N698">
        <v>0</v>
      </c>
      <c r="O698" t="s">
        <v>120</v>
      </c>
      <c r="P698" s="10">
        <v>174428</v>
      </c>
      <c r="Q698" s="10" t="e">
        <f>#N/A</f>
        <v>#N/A</v>
      </c>
      <c r="R698" s="10" t="e">
        <f>#N/A</f>
        <v>#N/A</v>
      </c>
      <c r="S698" s="10" t="e">
        <f>#N/A</f>
        <v>#N/A</v>
      </c>
      <c r="T698" t="s">
        <v>59</v>
      </c>
      <c r="U698" t="s">
        <v>58</v>
      </c>
      <c r="V698">
        <v>68</v>
      </c>
      <c r="W698">
        <v>60</v>
      </c>
      <c r="X698">
        <v>64</v>
      </c>
      <c r="Y698" t="s">
        <v>254</v>
      </c>
      <c r="Z698" t="s">
        <v>59</v>
      </c>
      <c r="AA698">
        <v>100</v>
      </c>
      <c r="AB698">
        <v>0</v>
      </c>
      <c r="AC698">
        <v>0</v>
      </c>
      <c r="AD698">
        <v>34885.599999999999</v>
      </c>
      <c r="AE698">
        <v>139542.39999999999</v>
      </c>
      <c r="AF698">
        <v>0</v>
      </c>
      <c r="AG698" t="e">
        <f>#N/A</f>
        <v>#N/A</v>
      </c>
    </row>
    <row r="699" spans="1:33" ht="15" x14ac:dyDescent="0.2">
      <c r="A699" t="s">
        <v>60</v>
      </c>
      <c r="B699" t="s">
        <v>60</v>
      </c>
      <c r="C699" t="s">
        <v>642</v>
      </c>
      <c r="D699" t="s">
        <v>643</v>
      </c>
      <c r="E699" t="s">
        <v>644</v>
      </c>
      <c r="F699" t="s">
        <v>64</v>
      </c>
      <c r="G699" t="s">
        <v>1822</v>
      </c>
      <c r="H699" t="s">
        <v>60</v>
      </c>
      <c r="J699" t="s">
        <v>1823</v>
      </c>
      <c r="K699">
        <v>0.5</v>
      </c>
      <c r="L699">
        <v>0.05</v>
      </c>
      <c r="M699">
        <v>0.1</v>
      </c>
      <c r="N699">
        <v>0.35</v>
      </c>
      <c r="O699" t="s">
        <v>67</v>
      </c>
      <c r="P699" s="10">
        <v>156940</v>
      </c>
      <c r="Q699" s="10" t="e">
        <f>#N/A</f>
        <v>#N/A</v>
      </c>
      <c r="R699" s="10" t="e">
        <f>#N/A</f>
        <v>#N/A</v>
      </c>
      <c r="S699" s="10" t="e">
        <f>#N/A</f>
        <v>#N/A</v>
      </c>
      <c r="T699" t="s">
        <v>59</v>
      </c>
      <c r="U699" t="s">
        <v>58</v>
      </c>
      <c r="V699">
        <v>72</v>
      </c>
      <c r="W699">
        <v>56</v>
      </c>
      <c r="X699">
        <v>64</v>
      </c>
      <c r="Y699" t="s">
        <v>254</v>
      </c>
      <c r="Z699" t="s">
        <v>59</v>
      </c>
      <c r="AA699">
        <v>100</v>
      </c>
      <c r="AB699">
        <v>0</v>
      </c>
      <c r="AC699">
        <v>78470</v>
      </c>
      <c r="AD699">
        <v>7847</v>
      </c>
      <c r="AE699">
        <v>15694</v>
      </c>
      <c r="AF699">
        <v>54929</v>
      </c>
      <c r="AG699" t="e">
        <f>#N/A</f>
        <v>#N/A</v>
      </c>
    </row>
    <row r="700" spans="1:33" ht="15" x14ac:dyDescent="0.2">
      <c r="A700" t="s">
        <v>60</v>
      </c>
      <c r="B700" t="s">
        <v>60</v>
      </c>
      <c r="C700" t="s">
        <v>1824</v>
      </c>
      <c r="D700" t="s">
        <v>1825</v>
      </c>
      <c r="E700" t="s">
        <v>1826</v>
      </c>
      <c r="F700" t="s">
        <v>64</v>
      </c>
      <c r="G700" t="s">
        <v>1827</v>
      </c>
      <c r="H700" t="s">
        <v>60</v>
      </c>
      <c r="J700" t="s">
        <v>1828</v>
      </c>
      <c r="K700">
        <v>0</v>
      </c>
      <c r="L700">
        <v>0.15</v>
      </c>
      <c r="M700">
        <v>0.85</v>
      </c>
      <c r="N700">
        <v>0</v>
      </c>
      <c r="O700" t="s">
        <v>120</v>
      </c>
      <c r="P700" s="10">
        <v>353000</v>
      </c>
      <c r="Q700" s="10" t="e">
        <f>#N/A</f>
        <v>#N/A</v>
      </c>
      <c r="R700" s="10" t="e">
        <f>#N/A</f>
        <v>#N/A</v>
      </c>
      <c r="S700" s="10" t="e">
        <f>#N/A</f>
        <v>#N/A</v>
      </c>
      <c r="T700" t="s">
        <v>57</v>
      </c>
      <c r="U700" t="s">
        <v>58</v>
      </c>
      <c r="V700">
        <v>72</v>
      </c>
      <c r="W700">
        <v>56</v>
      </c>
      <c r="X700">
        <v>64</v>
      </c>
      <c r="Y700" t="s">
        <v>512</v>
      </c>
      <c r="Z700" t="s">
        <v>57</v>
      </c>
      <c r="AA700">
        <v>0</v>
      </c>
      <c r="AB700">
        <v>100</v>
      </c>
      <c r="AC700">
        <v>0</v>
      </c>
      <c r="AD700">
        <v>52950</v>
      </c>
      <c r="AE700">
        <v>300050</v>
      </c>
      <c r="AF700">
        <v>0</v>
      </c>
      <c r="AG700" t="e">
        <f>#N/A</f>
        <v>#N/A</v>
      </c>
    </row>
    <row r="701" spans="1:33" ht="15" x14ac:dyDescent="0.2">
      <c r="A701" t="s">
        <v>60</v>
      </c>
      <c r="B701" t="s">
        <v>60</v>
      </c>
      <c r="C701" t="s">
        <v>863</v>
      </c>
      <c r="D701" t="s">
        <v>864</v>
      </c>
      <c r="E701" t="s">
        <v>865</v>
      </c>
      <c r="F701" t="s">
        <v>64</v>
      </c>
      <c r="G701" t="s">
        <v>1829</v>
      </c>
      <c r="H701" t="s">
        <v>60</v>
      </c>
      <c r="J701" t="s">
        <v>1830</v>
      </c>
      <c r="K701">
        <v>0.8</v>
      </c>
      <c r="L701">
        <v>0</v>
      </c>
      <c r="M701">
        <v>0.08</v>
      </c>
      <c r="N701">
        <v>0.12</v>
      </c>
      <c r="O701" t="s">
        <v>67</v>
      </c>
      <c r="P701" s="10">
        <v>524903</v>
      </c>
      <c r="Q701" s="10" t="e">
        <f>#N/A</f>
        <v>#N/A</v>
      </c>
      <c r="R701" s="10" t="e">
        <f>#N/A</f>
        <v>#N/A</v>
      </c>
      <c r="S701" s="10" t="e">
        <f>#N/A</f>
        <v>#N/A</v>
      </c>
      <c r="T701" t="s">
        <v>59</v>
      </c>
      <c r="U701" t="s">
        <v>58</v>
      </c>
      <c r="V701">
        <v>68</v>
      </c>
      <c r="W701">
        <v>60</v>
      </c>
      <c r="X701">
        <v>64</v>
      </c>
      <c r="Y701" t="s">
        <v>254</v>
      </c>
      <c r="Z701" t="s">
        <v>59</v>
      </c>
      <c r="AA701">
        <v>100</v>
      </c>
      <c r="AB701">
        <v>0</v>
      </c>
      <c r="AC701">
        <v>419922.4</v>
      </c>
      <c r="AD701">
        <v>0</v>
      </c>
      <c r="AE701">
        <v>41992.24</v>
      </c>
      <c r="AF701">
        <v>62988.36</v>
      </c>
      <c r="AG701" t="e">
        <f>#N/A</f>
        <v>#N/A</v>
      </c>
    </row>
    <row r="702" spans="1:33" ht="15" x14ac:dyDescent="0.2">
      <c r="A702" t="s">
        <v>60</v>
      </c>
      <c r="B702" t="s">
        <v>60</v>
      </c>
      <c r="C702" t="s">
        <v>327</v>
      </c>
      <c r="D702" t="s">
        <v>328</v>
      </c>
      <c r="E702" t="s">
        <v>329</v>
      </c>
      <c r="F702" t="s">
        <v>52</v>
      </c>
      <c r="G702" t="s">
        <v>1831</v>
      </c>
      <c r="H702" t="s">
        <v>60</v>
      </c>
      <c r="J702" t="s">
        <v>1832</v>
      </c>
      <c r="K702">
        <v>0</v>
      </c>
      <c r="L702">
        <v>0.83</v>
      </c>
      <c r="M702">
        <v>0.17</v>
      </c>
      <c r="N702">
        <v>0</v>
      </c>
      <c r="O702" t="s">
        <v>56</v>
      </c>
      <c r="P702" s="10">
        <v>707591.56</v>
      </c>
      <c r="Q702" s="10" t="e">
        <f>#N/A</f>
        <v>#N/A</v>
      </c>
      <c r="R702" s="10" t="e">
        <f>#N/A</f>
        <v>#N/A</v>
      </c>
      <c r="S702" s="10" t="e">
        <f>#N/A</f>
        <v>#N/A</v>
      </c>
      <c r="T702" t="s">
        <v>59</v>
      </c>
      <c r="U702" t="s">
        <v>58</v>
      </c>
      <c r="V702">
        <v>60</v>
      </c>
      <c r="W702">
        <v>68</v>
      </c>
      <c r="X702">
        <v>64</v>
      </c>
      <c r="Y702" t="s">
        <v>254</v>
      </c>
      <c r="Z702" t="s">
        <v>59</v>
      </c>
      <c r="AA702">
        <v>100</v>
      </c>
      <c r="AB702">
        <v>0</v>
      </c>
      <c r="AC702">
        <v>0</v>
      </c>
      <c r="AD702">
        <v>587300.99479999999</v>
      </c>
      <c r="AE702">
        <v>120290.5652</v>
      </c>
      <c r="AF702">
        <v>0</v>
      </c>
      <c r="AG702" t="e">
        <f>#N/A</f>
        <v>#N/A</v>
      </c>
    </row>
    <row r="703" spans="1:33" ht="15" x14ac:dyDescent="0.2">
      <c r="A703" t="s">
        <v>60</v>
      </c>
      <c r="B703" t="s">
        <v>60</v>
      </c>
      <c r="C703" t="s">
        <v>270</v>
      </c>
      <c r="D703" t="s">
        <v>1136</v>
      </c>
      <c r="E703" t="s">
        <v>271</v>
      </c>
      <c r="F703" t="s">
        <v>64</v>
      </c>
      <c r="G703" t="s">
        <v>1833</v>
      </c>
      <c r="H703" t="s">
        <v>60</v>
      </c>
      <c r="J703" t="s">
        <v>1834</v>
      </c>
      <c r="K703">
        <v>1</v>
      </c>
      <c r="L703">
        <v>0</v>
      </c>
      <c r="M703">
        <v>0</v>
      </c>
      <c r="N703">
        <v>0</v>
      </c>
      <c r="O703" t="s">
        <v>67</v>
      </c>
      <c r="P703" s="10">
        <v>57000</v>
      </c>
      <c r="Q703" s="10" t="e">
        <f>#N/A</f>
        <v>#N/A</v>
      </c>
      <c r="R703" s="10" t="e">
        <f>#N/A</f>
        <v>#N/A</v>
      </c>
      <c r="S703" s="10" t="e">
        <f>#N/A</f>
        <v>#N/A</v>
      </c>
      <c r="T703" t="s">
        <v>59</v>
      </c>
      <c r="U703" t="s">
        <v>58</v>
      </c>
      <c r="V703">
        <v>60</v>
      </c>
      <c r="W703">
        <v>68</v>
      </c>
      <c r="X703">
        <v>64</v>
      </c>
      <c r="Y703" t="s">
        <v>254</v>
      </c>
      <c r="Z703" t="s">
        <v>59</v>
      </c>
      <c r="AA703">
        <v>100</v>
      </c>
      <c r="AB703">
        <v>0</v>
      </c>
      <c r="AC703">
        <v>57000</v>
      </c>
      <c r="AD703">
        <v>0</v>
      </c>
      <c r="AE703">
        <v>0</v>
      </c>
      <c r="AF703">
        <v>0</v>
      </c>
      <c r="AG703" t="e">
        <f>#N/A</f>
        <v>#N/A</v>
      </c>
    </row>
    <row r="704" spans="1:33" ht="15" x14ac:dyDescent="0.2">
      <c r="A704" t="s">
        <v>148</v>
      </c>
      <c r="B704" t="s">
        <v>148</v>
      </c>
      <c r="C704" t="s">
        <v>286</v>
      </c>
      <c r="D704" t="s">
        <v>347</v>
      </c>
      <c r="E704" t="s">
        <v>287</v>
      </c>
      <c r="F704" t="s">
        <v>64</v>
      </c>
      <c r="G704" t="s">
        <v>1835</v>
      </c>
      <c r="H704" t="s">
        <v>148</v>
      </c>
      <c r="J704" t="s">
        <v>1836</v>
      </c>
      <c r="K704">
        <v>0.76500000000000001</v>
      </c>
      <c r="L704">
        <v>5.5E-2</v>
      </c>
      <c r="M704">
        <v>0.09</v>
      </c>
      <c r="N704">
        <v>0.09</v>
      </c>
      <c r="O704" t="s">
        <v>67</v>
      </c>
      <c r="P704" s="10">
        <v>100704.68</v>
      </c>
      <c r="Q704" s="10">
        <v>100704.68</v>
      </c>
      <c r="R704" s="10">
        <v>2014.09</v>
      </c>
      <c r="S704" s="10">
        <v>102718.76999999999</v>
      </c>
      <c r="T704" t="s">
        <v>59</v>
      </c>
      <c r="U704" t="s">
        <v>58</v>
      </c>
      <c r="V704">
        <v>60</v>
      </c>
      <c r="W704">
        <v>68</v>
      </c>
      <c r="X704">
        <v>64</v>
      </c>
      <c r="Y704" t="s">
        <v>254</v>
      </c>
      <c r="Z704" t="s">
        <v>59</v>
      </c>
      <c r="AA704">
        <v>100</v>
      </c>
      <c r="AB704">
        <v>0</v>
      </c>
      <c r="AC704">
        <v>77039.080199999997</v>
      </c>
      <c r="AD704">
        <v>5538.7574000000004</v>
      </c>
      <c r="AE704">
        <v>9063.4212000000007</v>
      </c>
      <c r="AF704">
        <v>9063.4212000000007</v>
      </c>
      <c r="AG704" t="s">
        <v>1835</v>
      </c>
    </row>
    <row r="705" spans="1:33" ht="15" x14ac:dyDescent="0.2">
      <c r="A705" t="s">
        <v>148</v>
      </c>
      <c r="B705" t="s">
        <v>148</v>
      </c>
      <c r="C705" t="s">
        <v>286</v>
      </c>
      <c r="D705" t="s">
        <v>347</v>
      </c>
      <c r="E705" t="s">
        <v>287</v>
      </c>
      <c r="F705" t="s">
        <v>64</v>
      </c>
      <c r="G705" t="s">
        <v>1837</v>
      </c>
      <c r="H705" t="s">
        <v>148</v>
      </c>
      <c r="J705" t="s">
        <v>1838</v>
      </c>
      <c r="K705">
        <v>0.2</v>
      </c>
      <c r="L705">
        <v>0.4</v>
      </c>
      <c r="M705">
        <v>0.4</v>
      </c>
      <c r="N705">
        <v>0</v>
      </c>
      <c r="O705" t="s">
        <v>107</v>
      </c>
      <c r="P705" s="10">
        <v>39671</v>
      </c>
      <c r="Q705" s="10">
        <v>39671</v>
      </c>
      <c r="R705" s="10">
        <v>793.42</v>
      </c>
      <c r="S705" s="10">
        <v>40464.42</v>
      </c>
      <c r="T705" t="s">
        <v>59</v>
      </c>
      <c r="U705" t="s">
        <v>58</v>
      </c>
      <c r="V705">
        <v>60</v>
      </c>
      <c r="W705">
        <v>68</v>
      </c>
      <c r="X705">
        <v>64</v>
      </c>
      <c r="Y705" t="s">
        <v>254</v>
      </c>
      <c r="Z705" t="s">
        <v>59</v>
      </c>
      <c r="AA705">
        <v>100</v>
      </c>
      <c r="AB705">
        <v>0</v>
      </c>
      <c r="AC705">
        <v>7934.2</v>
      </c>
      <c r="AD705">
        <v>15868.4</v>
      </c>
      <c r="AE705">
        <v>15868.4</v>
      </c>
      <c r="AF705">
        <v>0</v>
      </c>
      <c r="AG705" t="s">
        <v>1837</v>
      </c>
    </row>
    <row r="706" spans="1:33" ht="15" x14ac:dyDescent="0.2">
      <c r="A706" t="s">
        <v>148</v>
      </c>
      <c r="B706" t="s">
        <v>148</v>
      </c>
      <c r="C706" t="s">
        <v>1035</v>
      </c>
      <c r="D706" t="s">
        <v>1036</v>
      </c>
      <c r="E706" t="s">
        <v>1037</v>
      </c>
      <c r="F706" t="s">
        <v>64</v>
      </c>
      <c r="G706" t="s">
        <v>1839</v>
      </c>
      <c r="H706" t="s">
        <v>148</v>
      </c>
      <c r="J706" t="s">
        <v>1840</v>
      </c>
      <c r="K706">
        <v>1</v>
      </c>
      <c r="L706">
        <v>0</v>
      </c>
      <c r="M706">
        <v>0</v>
      </c>
      <c r="N706">
        <v>0</v>
      </c>
      <c r="O706" t="s">
        <v>67</v>
      </c>
      <c r="P706" s="10">
        <v>51702</v>
      </c>
      <c r="Q706" s="10">
        <v>51702</v>
      </c>
      <c r="R706" s="10">
        <v>1304.04</v>
      </c>
      <c r="S706" s="10">
        <v>53006.04</v>
      </c>
      <c r="T706" t="s">
        <v>59</v>
      </c>
      <c r="U706" t="s">
        <v>58</v>
      </c>
      <c r="V706">
        <v>60</v>
      </c>
      <c r="W706">
        <v>68</v>
      </c>
      <c r="X706">
        <v>64</v>
      </c>
      <c r="Y706" t="s">
        <v>254</v>
      </c>
      <c r="Z706" t="s">
        <v>59</v>
      </c>
      <c r="AA706">
        <v>100</v>
      </c>
      <c r="AB706">
        <v>0</v>
      </c>
      <c r="AC706">
        <v>51702</v>
      </c>
      <c r="AD706">
        <v>0</v>
      </c>
      <c r="AE706">
        <v>0</v>
      </c>
      <c r="AF706">
        <v>0</v>
      </c>
      <c r="AG706" t="s">
        <v>1839</v>
      </c>
    </row>
    <row r="707" spans="1:33" ht="15" x14ac:dyDescent="0.2">
      <c r="A707" t="s">
        <v>148</v>
      </c>
      <c r="B707" t="s">
        <v>148</v>
      </c>
      <c r="C707" t="s">
        <v>651</v>
      </c>
      <c r="D707" t="s">
        <v>652</v>
      </c>
      <c r="E707" t="s">
        <v>653</v>
      </c>
      <c r="F707" t="s">
        <v>64</v>
      </c>
      <c r="G707" t="s">
        <v>1841</v>
      </c>
      <c r="H707" t="s">
        <v>148</v>
      </c>
      <c r="J707" t="s">
        <v>1842</v>
      </c>
      <c r="K707">
        <v>0.2</v>
      </c>
      <c r="L707">
        <v>0.3</v>
      </c>
      <c r="M707">
        <v>0.3</v>
      </c>
      <c r="N707">
        <v>0.2</v>
      </c>
      <c r="O707" t="s">
        <v>120</v>
      </c>
      <c r="P707" s="10">
        <v>502373</v>
      </c>
      <c r="Q707" s="10">
        <v>502373</v>
      </c>
      <c r="R707" s="10">
        <v>10047</v>
      </c>
      <c r="S707" s="10">
        <v>512420</v>
      </c>
      <c r="T707" t="s">
        <v>59</v>
      </c>
      <c r="U707" t="s">
        <v>58</v>
      </c>
      <c r="V707">
        <v>64</v>
      </c>
      <c r="W707">
        <v>64</v>
      </c>
      <c r="X707">
        <v>64</v>
      </c>
      <c r="Y707" t="s">
        <v>254</v>
      </c>
      <c r="Z707" t="s">
        <v>59</v>
      </c>
      <c r="AA707">
        <v>100</v>
      </c>
      <c r="AB707">
        <v>0</v>
      </c>
      <c r="AC707">
        <v>100474.6</v>
      </c>
      <c r="AD707">
        <v>150711.9</v>
      </c>
      <c r="AE707">
        <v>150711.9</v>
      </c>
      <c r="AF707">
        <v>100474.6</v>
      </c>
      <c r="AG707" t="s">
        <v>1841</v>
      </c>
    </row>
    <row r="708" spans="1:33" ht="15" x14ac:dyDescent="0.2">
      <c r="A708" t="s">
        <v>148</v>
      </c>
      <c r="B708" t="s">
        <v>148</v>
      </c>
      <c r="C708" t="s">
        <v>342</v>
      </c>
      <c r="D708" t="s">
        <v>343</v>
      </c>
      <c r="E708" t="s">
        <v>344</v>
      </c>
      <c r="F708" t="s">
        <v>64</v>
      </c>
      <c r="G708" t="s">
        <v>1843</v>
      </c>
      <c r="H708" t="s">
        <v>148</v>
      </c>
      <c r="J708" t="s">
        <v>1844</v>
      </c>
      <c r="K708">
        <v>0.5</v>
      </c>
      <c r="L708">
        <v>0</v>
      </c>
      <c r="M708">
        <v>0.5</v>
      </c>
      <c r="N708">
        <v>0</v>
      </c>
      <c r="O708" t="s">
        <v>107</v>
      </c>
      <c r="P708" s="10">
        <v>165187</v>
      </c>
      <c r="Q708" s="10">
        <v>165187</v>
      </c>
      <c r="R708" s="10">
        <v>3304</v>
      </c>
      <c r="S708" s="10">
        <v>168491</v>
      </c>
      <c r="T708" t="s">
        <v>57</v>
      </c>
      <c r="U708" t="s">
        <v>58</v>
      </c>
      <c r="V708">
        <v>64</v>
      </c>
      <c r="W708">
        <v>64</v>
      </c>
      <c r="X708">
        <v>64</v>
      </c>
      <c r="Y708" t="s">
        <v>512</v>
      </c>
      <c r="Z708" t="s">
        <v>57</v>
      </c>
      <c r="AA708">
        <v>0</v>
      </c>
      <c r="AB708">
        <v>100</v>
      </c>
      <c r="AC708">
        <v>82593.5</v>
      </c>
      <c r="AD708">
        <v>0</v>
      </c>
      <c r="AE708">
        <v>82593.5</v>
      </c>
      <c r="AF708">
        <v>0</v>
      </c>
      <c r="AG708" t="s">
        <v>1843</v>
      </c>
    </row>
    <row r="709" spans="1:33" ht="15" x14ac:dyDescent="0.2">
      <c r="A709" t="s">
        <v>148</v>
      </c>
      <c r="B709" t="s">
        <v>148</v>
      </c>
      <c r="C709" t="s">
        <v>700</v>
      </c>
      <c r="D709" t="s">
        <v>701</v>
      </c>
      <c r="E709" t="s">
        <v>702</v>
      </c>
      <c r="F709" t="s">
        <v>64</v>
      </c>
      <c r="G709" t="s">
        <v>1845</v>
      </c>
      <c r="H709" t="s">
        <v>148</v>
      </c>
      <c r="J709" t="s">
        <v>1846</v>
      </c>
      <c r="K709">
        <v>0.2</v>
      </c>
      <c r="L709">
        <v>0.2</v>
      </c>
      <c r="M709">
        <v>0.5</v>
      </c>
      <c r="N709">
        <v>0.1</v>
      </c>
      <c r="O709" t="s">
        <v>120</v>
      </c>
      <c r="P709" s="10">
        <v>841806</v>
      </c>
      <c r="Q709" s="10">
        <v>841806</v>
      </c>
      <c r="R709" s="10">
        <v>16836.12</v>
      </c>
      <c r="S709" s="10">
        <v>858642.12</v>
      </c>
      <c r="T709" t="s">
        <v>57</v>
      </c>
      <c r="U709" t="s">
        <v>58</v>
      </c>
      <c r="V709">
        <v>64</v>
      </c>
      <c r="W709">
        <v>64</v>
      </c>
      <c r="X709">
        <v>64</v>
      </c>
      <c r="Y709" t="s">
        <v>512</v>
      </c>
      <c r="Z709" t="s">
        <v>57</v>
      </c>
      <c r="AA709">
        <v>0</v>
      </c>
      <c r="AB709">
        <v>100</v>
      </c>
      <c r="AC709">
        <v>168361.2</v>
      </c>
      <c r="AD709">
        <v>168361.2</v>
      </c>
      <c r="AE709">
        <v>420903</v>
      </c>
      <c r="AF709">
        <v>84180.6</v>
      </c>
      <c r="AG709" t="s">
        <v>1845</v>
      </c>
    </row>
    <row r="710" spans="1:33" ht="15" x14ac:dyDescent="0.2">
      <c r="A710" t="s">
        <v>148</v>
      </c>
      <c r="B710" t="s">
        <v>148</v>
      </c>
      <c r="C710" t="s">
        <v>1035</v>
      </c>
      <c r="D710" t="s">
        <v>1036</v>
      </c>
      <c r="E710" t="s">
        <v>1037</v>
      </c>
      <c r="F710" t="s">
        <v>52</v>
      </c>
      <c r="G710" t="s">
        <v>1847</v>
      </c>
      <c r="H710" t="s">
        <v>148</v>
      </c>
      <c r="J710" t="s">
        <v>1848</v>
      </c>
      <c r="K710">
        <v>0</v>
      </c>
      <c r="L710">
        <v>0.65</v>
      </c>
      <c r="M710">
        <v>0</v>
      </c>
      <c r="N710">
        <v>0.35</v>
      </c>
      <c r="O710" t="s">
        <v>56</v>
      </c>
      <c r="P710" s="10">
        <v>213126</v>
      </c>
      <c r="Q710" s="10">
        <v>213126</v>
      </c>
      <c r="R710" s="10">
        <v>4262.5200000000004</v>
      </c>
      <c r="S710" s="10">
        <v>217388.52</v>
      </c>
      <c r="T710" t="s">
        <v>59</v>
      </c>
      <c r="U710" t="s">
        <v>58</v>
      </c>
      <c r="V710">
        <v>64</v>
      </c>
      <c r="W710">
        <v>64</v>
      </c>
      <c r="X710">
        <v>64</v>
      </c>
      <c r="Y710" t="s">
        <v>254</v>
      </c>
      <c r="Z710" t="s">
        <v>59</v>
      </c>
      <c r="AA710">
        <v>100</v>
      </c>
      <c r="AB710">
        <v>0</v>
      </c>
      <c r="AC710">
        <v>0</v>
      </c>
      <c r="AD710">
        <v>138531.9</v>
      </c>
      <c r="AE710">
        <v>0</v>
      </c>
      <c r="AF710">
        <v>74594.100000000006</v>
      </c>
      <c r="AG710" t="s">
        <v>1847</v>
      </c>
    </row>
    <row r="711" spans="1:33" ht="15" x14ac:dyDescent="0.2">
      <c r="A711" t="s">
        <v>148</v>
      </c>
      <c r="B711" t="s">
        <v>148</v>
      </c>
      <c r="C711" t="s">
        <v>535</v>
      </c>
      <c r="D711" t="s">
        <v>536</v>
      </c>
      <c r="E711" t="s">
        <v>537</v>
      </c>
      <c r="F711" t="s">
        <v>64</v>
      </c>
      <c r="G711" t="s">
        <v>1849</v>
      </c>
      <c r="H711" t="s">
        <v>148</v>
      </c>
      <c r="J711" t="s">
        <v>1850</v>
      </c>
      <c r="K711">
        <v>0</v>
      </c>
      <c r="L711">
        <v>0</v>
      </c>
      <c r="M711">
        <v>0</v>
      </c>
      <c r="N711">
        <v>1</v>
      </c>
      <c r="O711" t="s">
        <v>114</v>
      </c>
      <c r="P711" s="10">
        <v>519421</v>
      </c>
      <c r="Q711" s="10">
        <v>575871</v>
      </c>
      <c r="R711" s="10">
        <v>7894.88</v>
      </c>
      <c r="S711" s="10">
        <v>583765.88</v>
      </c>
      <c r="T711" t="s">
        <v>59</v>
      </c>
      <c r="U711" t="s">
        <v>58</v>
      </c>
      <c r="V711">
        <v>64</v>
      </c>
      <c r="W711">
        <v>64</v>
      </c>
      <c r="X711">
        <v>64</v>
      </c>
      <c r="Y711" t="s">
        <v>254</v>
      </c>
      <c r="Z711" t="s">
        <v>59</v>
      </c>
      <c r="AA711">
        <v>100</v>
      </c>
      <c r="AB711">
        <v>0</v>
      </c>
      <c r="AC711">
        <v>0</v>
      </c>
      <c r="AD711">
        <v>0</v>
      </c>
      <c r="AE711">
        <v>0</v>
      </c>
      <c r="AF711">
        <v>519421</v>
      </c>
      <c r="AG711" t="s">
        <v>1849</v>
      </c>
    </row>
    <row r="712" spans="1:33" ht="15" x14ac:dyDescent="0.2">
      <c r="A712" t="s">
        <v>148</v>
      </c>
      <c r="B712" t="s">
        <v>148</v>
      </c>
      <c r="C712" t="s">
        <v>213</v>
      </c>
      <c r="D712" t="s">
        <v>882</v>
      </c>
      <c r="E712" t="s">
        <v>214</v>
      </c>
      <c r="F712" t="s">
        <v>64</v>
      </c>
      <c r="G712" t="s">
        <v>1851</v>
      </c>
      <c r="H712" t="s">
        <v>148</v>
      </c>
      <c r="J712" t="s">
        <v>1852</v>
      </c>
      <c r="K712">
        <v>0.9</v>
      </c>
      <c r="L712">
        <v>0</v>
      </c>
      <c r="M712">
        <v>0</v>
      </c>
      <c r="N712">
        <v>0.1</v>
      </c>
      <c r="O712" t="s">
        <v>67</v>
      </c>
      <c r="P712" s="10">
        <v>222300</v>
      </c>
      <c r="Q712" s="10">
        <v>222300</v>
      </c>
      <c r="R712" s="10">
        <v>4446</v>
      </c>
      <c r="S712" s="10">
        <v>226746</v>
      </c>
      <c r="T712" t="s">
        <v>59</v>
      </c>
      <c r="U712" t="s">
        <v>58</v>
      </c>
      <c r="V712">
        <v>68</v>
      </c>
      <c r="W712">
        <v>60</v>
      </c>
      <c r="X712">
        <v>64</v>
      </c>
      <c r="Y712" t="s">
        <v>254</v>
      </c>
      <c r="Z712" t="s">
        <v>59</v>
      </c>
      <c r="AA712">
        <v>100</v>
      </c>
      <c r="AB712">
        <v>0</v>
      </c>
      <c r="AC712">
        <v>200070</v>
      </c>
      <c r="AD712">
        <v>0</v>
      </c>
      <c r="AE712">
        <v>0</v>
      </c>
      <c r="AF712">
        <v>22230</v>
      </c>
      <c r="AG712" t="s">
        <v>1851</v>
      </c>
    </row>
    <row r="713" spans="1:33" ht="15" x14ac:dyDescent="0.2">
      <c r="A713" t="s">
        <v>148</v>
      </c>
      <c r="B713" t="s">
        <v>148</v>
      </c>
      <c r="C713" t="s">
        <v>530</v>
      </c>
      <c r="D713" t="s">
        <v>531</v>
      </c>
      <c r="E713" t="s">
        <v>532</v>
      </c>
      <c r="F713" t="s">
        <v>64</v>
      </c>
      <c r="G713" t="s">
        <v>1853</v>
      </c>
      <c r="H713" t="s">
        <v>148</v>
      </c>
      <c r="J713" t="s">
        <v>1854</v>
      </c>
      <c r="K713">
        <v>0.15</v>
      </c>
      <c r="L713">
        <v>0.16</v>
      </c>
      <c r="M713">
        <v>0.56999999999999995</v>
      </c>
      <c r="N713">
        <v>0.12</v>
      </c>
      <c r="O713" t="s">
        <v>120</v>
      </c>
      <c r="P713" s="10">
        <v>749866</v>
      </c>
      <c r="Q713" s="10">
        <v>749866</v>
      </c>
      <c r="R713" s="10">
        <v>14997.32</v>
      </c>
      <c r="S713" s="10">
        <v>764863.32</v>
      </c>
      <c r="T713" t="s">
        <v>59</v>
      </c>
      <c r="U713" t="s">
        <v>58</v>
      </c>
      <c r="V713">
        <v>68</v>
      </c>
      <c r="W713">
        <v>60</v>
      </c>
      <c r="X713">
        <v>64</v>
      </c>
      <c r="Y713" t="s">
        <v>254</v>
      </c>
      <c r="Z713" t="s">
        <v>59</v>
      </c>
      <c r="AA713">
        <v>100</v>
      </c>
      <c r="AB713">
        <v>0</v>
      </c>
      <c r="AC713">
        <v>112479.9</v>
      </c>
      <c r="AD713">
        <v>119978.56</v>
      </c>
      <c r="AE713">
        <v>427423.62</v>
      </c>
      <c r="AF713">
        <v>89983.92</v>
      </c>
      <c r="AG713" t="s">
        <v>1853</v>
      </c>
    </row>
    <row r="714" spans="1:33" ht="15" x14ac:dyDescent="0.2">
      <c r="A714" t="s">
        <v>74</v>
      </c>
      <c r="B714" t="s">
        <v>93</v>
      </c>
      <c r="C714" t="s">
        <v>424</v>
      </c>
      <c r="D714" t="s">
        <v>425</v>
      </c>
      <c r="E714" t="s">
        <v>426</v>
      </c>
      <c r="F714" t="s">
        <v>52</v>
      </c>
      <c r="G714" t="s">
        <v>1855</v>
      </c>
      <c r="H714" t="s">
        <v>74</v>
      </c>
      <c r="J714" t="s">
        <v>1856</v>
      </c>
      <c r="K714">
        <v>0.2</v>
      </c>
      <c r="L714">
        <v>0.6</v>
      </c>
      <c r="M714">
        <v>0.2</v>
      </c>
      <c r="N714">
        <v>0</v>
      </c>
      <c r="O714" t="s">
        <v>56</v>
      </c>
      <c r="P714" s="10">
        <v>138600</v>
      </c>
      <c r="Q714" s="10" t="e">
        <f>#N/A</f>
        <v>#N/A</v>
      </c>
      <c r="R714" s="10" t="e">
        <f>#N/A</f>
        <v>#N/A</v>
      </c>
      <c r="S714" s="10" t="e">
        <f>#N/A</f>
        <v>#N/A</v>
      </c>
      <c r="T714" t="s">
        <v>59</v>
      </c>
      <c r="U714" t="s">
        <v>58</v>
      </c>
      <c r="V714">
        <v>75</v>
      </c>
      <c r="W714">
        <v>52</v>
      </c>
      <c r="X714">
        <v>63.5</v>
      </c>
      <c r="Y714" t="s">
        <v>254</v>
      </c>
      <c r="Z714" t="s">
        <v>59</v>
      </c>
      <c r="AA714">
        <v>100</v>
      </c>
      <c r="AB714">
        <v>0</v>
      </c>
      <c r="AC714">
        <v>27720</v>
      </c>
      <c r="AD714">
        <v>83160</v>
      </c>
      <c r="AE714">
        <v>27720</v>
      </c>
      <c r="AF714">
        <v>0</v>
      </c>
      <c r="AG714" t="e">
        <f>#N/A</f>
        <v>#N/A</v>
      </c>
    </row>
    <row r="715" spans="1:33" ht="15" x14ac:dyDescent="0.2">
      <c r="A715" t="s">
        <v>74</v>
      </c>
      <c r="B715" t="s">
        <v>102</v>
      </c>
      <c r="C715" t="s">
        <v>617</v>
      </c>
      <c r="D715" t="s">
        <v>618</v>
      </c>
      <c r="E715" t="s">
        <v>619</v>
      </c>
      <c r="F715" t="s">
        <v>52</v>
      </c>
      <c r="G715" t="s">
        <v>1857</v>
      </c>
      <c r="H715" t="s">
        <v>74</v>
      </c>
      <c r="J715" t="s">
        <v>1858</v>
      </c>
      <c r="K715">
        <v>0</v>
      </c>
      <c r="L715">
        <v>1</v>
      </c>
      <c r="M715">
        <v>0</v>
      </c>
      <c r="N715">
        <v>0</v>
      </c>
      <c r="O715" t="s">
        <v>56</v>
      </c>
      <c r="P715" s="10">
        <v>139130.06</v>
      </c>
      <c r="Q715" s="10" t="e">
        <f>#N/A</f>
        <v>#N/A</v>
      </c>
      <c r="R715" s="10" t="e">
        <f>#N/A</f>
        <v>#N/A</v>
      </c>
      <c r="S715" s="10" t="e">
        <f>#N/A</f>
        <v>#N/A</v>
      </c>
      <c r="T715" t="s">
        <v>57</v>
      </c>
      <c r="U715" t="s">
        <v>58</v>
      </c>
      <c r="V715">
        <v>70</v>
      </c>
      <c r="W715">
        <v>56</v>
      </c>
      <c r="X715">
        <v>63</v>
      </c>
      <c r="Y715" t="s">
        <v>512</v>
      </c>
      <c r="Z715" t="s">
        <v>57</v>
      </c>
      <c r="AA715">
        <v>0</v>
      </c>
      <c r="AB715">
        <v>100</v>
      </c>
      <c r="AC715">
        <v>0</v>
      </c>
      <c r="AD715">
        <v>139130.06</v>
      </c>
      <c r="AE715">
        <v>0</v>
      </c>
      <c r="AF715">
        <v>0</v>
      </c>
      <c r="AG715" t="e">
        <f>#N/A</f>
        <v>#N/A</v>
      </c>
    </row>
    <row r="716" spans="1:33" ht="15" x14ac:dyDescent="0.2">
      <c r="A716" t="s">
        <v>74</v>
      </c>
      <c r="B716" t="s">
        <v>102</v>
      </c>
      <c r="C716" t="s">
        <v>162</v>
      </c>
      <c r="D716" t="s">
        <v>556</v>
      </c>
      <c r="E716" t="s">
        <v>163</v>
      </c>
      <c r="F716" t="s">
        <v>64</v>
      </c>
      <c r="G716" t="s">
        <v>1859</v>
      </c>
      <c r="H716" t="s">
        <v>74</v>
      </c>
      <c r="J716" t="s">
        <v>1860</v>
      </c>
      <c r="K716">
        <v>1</v>
      </c>
      <c r="L716">
        <v>0</v>
      </c>
      <c r="M716">
        <v>0</v>
      </c>
      <c r="N716">
        <v>0</v>
      </c>
      <c r="O716" t="s">
        <v>67</v>
      </c>
      <c r="P716" s="10">
        <v>687500</v>
      </c>
      <c r="Q716" s="10" t="e">
        <f>#N/A</f>
        <v>#N/A</v>
      </c>
      <c r="R716" s="10" t="e">
        <f>#N/A</f>
        <v>#N/A</v>
      </c>
      <c r="S716" s="10" t="e">
        <f>#N/A</f>
        <v>#N/A</v>
      </c>
      <c r="T716" t="s">
        <v>59</v>
      </c>
      <c r="U716" t="s">
        <v>58</v>
      </c>
      <c r="V716">
        <v>60</v>
      </c>
      <c r="W716">
        <v>65</v>
      </c>
      <c r="X716">
        <v>62.5</v>
      </c>
      <c r="Y716" t="s">
        <v>254</v>
      </c>
      <c r="Z716" t="s">
        <v>59</v>
      </c>
      <c r="AA716">
        <v>100</v>
      </c>
      <c r="AB716">
        <v>0</v>
      </c>
      <c r="AC716">
        <v>687500</v>
      </c>
      <c r="AD716">
        <v>0</v>
      </c>
      <c r="AE716">
        <v>0</v>
      </c>
      <c r="AF716">
        <v>0</v>
      </c>
      <c r="AG716" t="e">
        <f>#N/A</f>
        <v>#N/A</v>
      </c>
    </row>
    <row r="717" spans="1:33" ht="15" x14ac:dyDescent="0.2">
      <c r="A717" t="s">
        <v>74</v>
      </c>
      <c r="B717" t="s">
        <v>75</v>
      </c>
      <c r="C717" t="s">
        <v>600</v>
      </c>
      <c r="D717" t="s">
        <v>601</v>
      </c>
      <c r="E717" t="s">
        <v>602</v>
      </c>
      <c r="F717" t="s">
        <v>52</v>
      </c>
      <c r="G717" t="s">
        <v>1861</v>
      </c>
      <c r="H717" t="s">
        <v>74</v>
      </c>
      <c r="J717" t="s">
        <v>1862</v>
      </c>
      <c r="K717">
        <v>0.2</v>
      </c>
      <c r="L717">
        <v>0.5</v>
      </c>
      <c r="M717">
        <v>0.3</v>
      </c>
      <c r="N717">
        <v>0</v>
      </c>
      <c r="O717" t="s">
        <v>56</v>
      </c>
      <c r="P717" s="10">
        <v>788975</v>
      </c>
      <c r="Q717" s="10" t="e">
        <f>#N/A</f>
        <v>#N/A</v>
      </c>
      <c r="R717" s="10" t="e">
        <f>#N/A</f>
        <v>#N/A</v>
      </c>
      <c r="S717" s="10" t="e">
        <f>#N/A</f>
        <v>#N/A</v>
      </c>
      <c r="T717" t="s">
        <v>59</v>
      </c>
      <c r="U717" t="s">
        <v>58</v>
      </c>
      <c r="V717">
        <v>65</v>
      </c>
      <c r="W717">
        <v>60</v>
      </c>
      <c r="X717">
        <v>62.5</v>
      </c>
      <c r="Y717" t="s">
        <v>254</v>
      </c>
      <c r="Z717" t="s">
        <v>59</v>
      </c>
      <c r="AA717">
        <v>100</v>
      </c>
      <c r="AB717">
        <v>0</v>
      </c>
      <c r="AC717">
        <v>157795</v>
      </c>
      <c r="AD717">
        <v>394487.5</v>
      </c>
      <c r="AE717">
        <v>236692.5</v>
      </c>
      <c r="AF717">
        <v>0</v>
      </c>
      <c r="AG717" t="e">
        <f>#N/A</f>
        <v>#N/A</v>
      </c>
    </row>
    <row r="718" spans="1:33" ht="15" x14ac:dyDescent="0.2">
      <c r="A718" t="s">
        <v>60</v>
      </c>
      <c r="B718" t="s">
        <v>60</v>
      </c>
      <c r="C718" t="s">
        <v>131</v>
      </c>
      <c r="D718" t="s">
        <v>414</v>
      </c>
      <c r="E718" t="s">
        <v>132</v>
      </c>
      <c r="F718" t="s">
        <v>52</v>
      </c>
      <c r="G718" t="s">
        <v>1863</v>
      </c>
      <c r="H718" t="s">
        <v>60</v>
      </c>
      <c r="J718" t="s">
        <v>1864</v>
      </c>
      <c r="K718">
        <v>0</v>
      </c>
      <c r="L718">
        <v>1</v>
      </c>
      <c r="M718">
        <v>0</v>
      </c>
      <c r="N718">
        <v>0</v>
      </c>
      <c r="O718" t="s">
        <v>56</v>
      </c>
      <c r="P718" s="10">
        <v>100000</v>
      </c>
      <c r="Q718" s="10" t="e">
        <f>#N/A</f>
        <v>#N/A</v>
      </c>
      <c r="R718" s="10" t="e">
        <f>#N/A</f>
        <v>#N/A</v>
      </c>
      <c r="S718" s="10" t="e">
        <f>#N/A</f>
        <v>#N/A</v>
      </c>
      <c r="T718" t="s">
        <v>57</v>
      </c>
      <c r="U718" t="s">
        <v>58</v>
      </c>
      <c r="V718">
        <v>65</v>
      </c>
      <c r="W718">
        <v>60</v>
      </c>
      <c r="X718">
        <v>62.5</v>
      </c>
      <c r="Y718" t="s">
        <v>512</v>
      </c>
      <c r="Z718" t="s">
        <v>57</v>
      </c>
      <c r="AA718">
        <v>0</v>
      </c>
      <c r="AB718">
        <v>100</v>
      </c>
      <c r="AC718">
        <v>0</v>
      </c>
      <c r="AD718">
        <v>100000</v>
      </c>
      <c r="AE718">
        <v>0</v>
      </c>
      <c r="AF718">
        <v>0</v>
      </c>
      <c r="AG718" t="e">
        <f>#N/A</f>
        <v>#N/A</v>
      </c>
    </row>
    <row r="719" spans="1:33" ht="15" x14ac:dyDescent="0.2">
      <c r="A719" t="s">
        <v>60</v>
      </c>
      <c r="B719" t="s">
        <v>60</v>
      </c>
      <c r="C719" t="s">
        <v>637</v>
      </c>
      <c r="D719" t="s">
        <v>638</v>
      </c>
      <c r="E719" t="s">
        <v>639</v>
      </c>
      <c r="F719" t="s">
        <v>52</v>
      </c>
      <c r="G719" t="s">
        <v>1865</v>
      </c>
      <c r="H719" t="s">
        <v>60</v>
      </c>
      <c r="J719" t="s">
        <v>1866</v>
      </c>
      <c r="K719">
        <v>0</v>
      </c>
      <c r="L719">
        <v>0.62280000000000002</v>
      </c>
      <c r="M719">
        <v>0.16400000000000001</v>
      </c>
      <c r="N719">
        <v>0.21179999999999999</v>
      </c>
      <c r="O719" t="s">
        <v>56</v>
      </c>
      <c r="P719" s="10">
        <v>490953.34</v>
      </c>
      <c r="Q719" s="10" t="e">
        <f>#N/A</f>
        <v>#N/A</v>
      </c>
      <c r="R719" s="10" t="e">
        <f>#N/A</f>
        <v>#N/A</v>
      </c>
      <c r="S719" s="10" t="e">
        <f>#N/A</f>
        <v>#N/A</v>
      </c>
      <c r="T719" t="s">
        <v>59</v>
      </c>
      <c r="U719" t="s">
        <v>58</v>
      </c>
      <c r="V719">
        <v>65</v>
      </c>
      <c r="W719">
        <v>60</v>
      </c>
      <c r="X719">
        <v>62.5</v>
      </c>
      <c r="Y719" t="s">
        <v>254</v>
      </c>
      <c r="Z719" t="s">
        <v>59</v>
      </c>
      <c r="AA719">
        <v>100</v>
      </c>
      <c r="AB719">
        <v>0</v>
      </c>
      <c r="AC719">
        <v>0</v>
      </c>
      <c r="AD719">
        <v>305765.74015199998</v>
      </c>
      <c r="AE719">
        <v>80516.347760000004</v>
      </c>
      <c r="AF719">
        <v>103983.917412</v>
      </c>
      <c r="AG719" t="e">
        <f>#N/A</f>
        <v>#N/A</v>
      </c>
    </row>
    <row r="720" spans="1:33" ht="15" x14ac:dyDescent="0.2">
      <c r="A720" t="s">
        <v>148</v>
      </c>
      <c r="B720" t="s">
        <v>148</v>
      </c>
      <c r="C720" t="s">
        <v>651</v>
      </c>
      <c r="D720" t="s">
        <v>652</v>
      </c>
      <c r="E720" t="s">
        <v>653</v>
      </c>
      <c r="F720" t="s">
        <v>64</v>
      </c>
      <c r="G720" t="s">
        <v>1867</v>
      </c>
      <c r="H720" t="s">
        <v>148</v>
      </c>
      <c r="J720" t="s">
        <v>1868</v>
      </c>
      <c r="K720">
        <v>1</v>
      </c>
      <c r="L720">
        <v>0</v>
      </c>
      <c r="M720">
        <v>0</v>
      </c>
      <c r="N720">
        <v>0</v>
      </c>
      <c r="O720" t="s">
        <v>67</v>
      </c>
      <c r="P720" s="10">
        <v>45000</v>
      </c>
      <c r="Q720" s="10">
        <v>45000</v>
      </c>
      <c r="R720" s="10">
        <v>900</v>
      </c>
      <c r="S720" s="10">
        <v>45900</v>
      </c>
      <c r="T720" t="s">
        <v>59</v>
      </c>
      <c r="U720" t="s">
        <v>58</v>
      </c>
      <c r="V720">
        <v>60</v>
      </c>
      <c r="W720">
        <v>65</v>
      </c>
      <c r="X720">
        <v>62.5</v>
      </c>
      <c r="Y720" t="s">
        <v>254</v>
      </c>
      <c r="Z720" t="s">
        <v>59</v>
      </c>
      <c r="AA720">
        <v>100</v>
      </c>
      <c r="AB720">
        <v>0</v>
      </c>
      <c r="AC720">
        <v>45000</v>
      </c>
      <c r="AD720">
        <v>0</v>
      </c>
      <c r="AE720">
        <v>0</v>
      </c>
      <c r="AF720">
        <v>0</v>
      </c>
      <c r="AG720" t="s">
        <v>1867</v>
      </c>
    </row>
    <row r="721" spans="1:33" ht="15" x14ac:dyDescent="0.2">
      <c r="A721" t="s">
        <v>148</v>
      </c>
      <c r="B721" t="s">
        <v>148</v>
      </c>
      <c r="C721" t="s">
        <v>184</v>
      </c>
      <c r="D721" t="s">
        <v>1040</v>
      </c>
      <c r="E721" t="s">
        <v>185</v>
      </c>
      <c r="F721" t="s">
        <v>52</v>
      </c>
      <c r="G721" t="s">
        <v>1869</v>
      </c>
      <c r="H721" t="s">
        <v>148</v>
      </c>
      <c r="J721" t="s">
        <v>1285</v>
      </c>
      <c r="K721">
        <v>0</v>
      </c>
      <c r="L721">
        <v>0.83330000000000004</v>
      </c>
      <c r="M721">
        <v>0.1666</v>
      </c>
      <c r="N721">
        <v>0</v>
      </c>
      <c r="O721" t="s">
        <v>56</v>
      </c>
      <c r="P721" s="10">
        <v>200294</v>
      </c>
      <c r="Q721" s="10">
        <v>200294</v>
      </c>
      <c r="R721" s="10">
        <v>4005.88</v>
      </c>
      <c r="S721" s="10">
        <v>204299.88</v>
      </c>
      <c r="T721" t="s">
        <v>59</v>
      </c>
      <c r="U721" t="s">
        <v>58</v>
      </c>
      <c r="V721">
        <v>65</v>
      </c>
      <c r="W721">
        <v>60</v>
      </c>
      <c r="X721">
        <v>62.5</v>
      </c>
      <c r="Y721" t="s">
        <v>254</v>
      </c>
      <c r="Z721" t="s">
        <v>59</v>
      </c>
      <c r="AA721">
        <v>100</v>
      </c>
      <c r="AB721">
        <v>0</v>
      </c>
      <c r="AC721">
        <v>0</v>
      </c>
      <c r="AD721">
        <v>166904.9902</v>
      </c>
      <c r="AE721">
        <v>33368.9804</v>
      </c>
      <c r="AF721">
        <v>0</v>
      </c>
      <c r="AG721" t="s">
        <v>1869</v>
      </c>
    </row>
    <row r="722" spans="1:33" ht="15" x14ac:dyDescent="0.2">
      <c r="A722" t="s">
        <v>74</v>
      </c>
      <c r="B722" t="s">
        <v>139</v>
      </c>
      <c r="C722" t="s">
        <v>564</v>
      </c>
      <c r="D722" t="s">
        <v>918</v>
      </c>
      <c r="E722" t="s">
        <v>565</v>
      </c>
      <c r="F722" t="s">
        <v>64</v>
      </c>
      <c r="G722" t="s">
        <v>1870</v>
      </c>
      <c r="H722" t="s">
        <v>74</v>
      </c>
      <c r="J722" t="s">
        <v>1871</v>
      </c>
      <c r="K722">
        <v>0</v>
      </c>
      <c r="L722">
        <v>0.5</v>
      </c>
      <c r="M722">
        <v>0.5</v>
      </c>
      <c r="N722">
        <v>0</v>
      </c>
      <c r="O722" t="s">
        <v>107</v>
      </c>
      <c r="P722" s="10">
        <v>499151.19</v>
      </c>
      <c r="Q722" s="10" t="e">
        <f>#N/A</f>
        <v>#N/A</v>
      </c>
      <c r="R722" s="10" t="e">
        <f>#N/A</f>
        <v>#N/A</v>
      </c>
      <c r="S722" s="10" t="e">
        <f>#N/A</f>
        <v>#N/A</v>
      </c>
      <c r="T722" t="s">
        <v>59</v>
      </c>
      <c r="U722" t="s">
        <v>58</v>
      </c>
      <c r="V722">
        <v>60</v>
      </c>
      <c r="W722">
        <v>64</v>
      </c>
      <c r="X722">
        <v>62</v>
      </c>
      <c r="Y722" t="s">
        <v>254</v>
      </c>
      <c r="Z722" t="s">
        <v>59</v>
      </c>
      <c r="AA722">
        <v>100</v>
      </c>
      <c r="AB722">
        <v>0</v>
      </c>
      <c r="AC722">
        <v>0</v>
      </c>
      <c r="AD722">
        <v>249575.595</v>
      </c>
      <c r="AE722">
        <v>249575.595</v>
      </c>
      <c r="AF722">
        <v>0</v>
      </c>
      <c r="AG722" t="e">
        <f>#N/A</f>
        <v>#N/A</v>
      </c>
    </row>
    <row r="723" spans="1:33" ht="15" x14ac:dyDescent="0.2">
      <c r="A723" t="s">
        <v>74</v>
      </c>
      <c r="B723" t="s">
        <v>139</v>
      </c>
      <c r="C723" t="s">
        <v>564</v>
      </c>
      <c r="D723" t="s">
        <v>918</v>
      </c>
      <c r="E723" t="s">
        <v>565</v>
      </c>
      <c r="F723" t="s">
        <v>64</v>
      </c>
      <c r="G723" t="s">
        <v>1872</v>
      </c>
      <c r="H723" t="s">
        <v>74</v>
      </c>
      <c r="J723" t="s">
        <v>1873</v>
      </c>
      <c r="K723">
        <v>0.31</v>
      </c>
      <c r="L723">
        <v>0.14000000000000001</v>
      </c>
      <c r="M723">
        <v>0.37</v>
      </c>
      <c r="N723">
        <v>0.18</v>
      </c>
      <c r="O723" t="s">
        <v>120</v>
      </c>
      <c r="P723" s="10">
        <v>200000</v>
      </c>
      <c r="Q723" s="10" t="e">
        <f>#N/A</f>
        <v>#N/A</v>
      </c>
      <c r="R723" s="10" t="e">
        <f>#N/A</f>
        <v>#N/A</v>
      </c>
      <c r="S723" s="10" t="e">
        <f>#N/A</f>
        <v>#N/A</v>
      </c>
      <c r="T723" t="s">
        <v>59</v>
      </c>
      <c r="U723" t="s">
        <v>58</v>
      </c>
      <c r="V723">
        <v>60</v>
      </c>
      <c r="W723">
        <v>64</v>
      </c>
      <c r="X723">
        <v>62</v>
      </c>
      <c r="Y723" t="s">
        <v>254</v>
      </c>
      <c r="Z723" t="s">
        <v>59</v>
      </c>
      <c r="AA723">
        <v>100</v>
      </c>
      <c r="AB723">
        <v>0</v>
      </c>
      <c r="AC723">
        <v>62000</v>
      </c>
      <c r="AD723">
        <v>28000</v>
      </c>
      <c r="AE723">
        <v>74000</v>
      </c>
      <c r="AF723">
        <v>36000</v>
      </c>
      <c r="AG723" t="e">
        <f>#N/A</f>
        <v>#N/A</v>
      </c>
    </row>
    <row r="724" spans="1:33" ht="15" x14ac:dyDescent="0.2">
      <c r="A724" t="s">
        <v>74</v>
      </c>
      <c r="B724" t="s">
        <v>139</v>
      </c>
      <c r="C724" t="s">
        <v>232</v>
      </c>
      <c r="D724" t="s">
        <v>921</v>
      </c>
      <c r="E724" t="s">
        <v>233</v>
      </c>
      <c r="F724" t="s">
        <v>64</v>
      </c>
      <c r="G724" t="s">
        <v>1874</v>
      </c>
      <c r="H724" t="s">
        <v>74</v>
      </c>
      <c r="J724" t="s">
        <v>1875</v>
      </c>
      <c r="K724">
        <v>0</v>
      </c>
      <c r="L724">
        <v>0.4</v>
      </c>
      <c r="M724">
        <v>0.6</v>
      </c>
      <c r="N724">
        <v>0</v>
      </c>
      <c r="O724" t="s">
        <v>120</v>
      </c>
      <c r="P724" s="10">
        <v>500000</v>
      </c>
      <c r="Q724" s="10" t="e">
        <f>#N/A</f>
        <v>#N/A</v>
      </c>
      <c r="R724" s="10" t="e">
        <f>#N/A</f>
        <v>#N/A</v>
      </c>
      <c r="S724" s="10" t="e">
        <f>#N/A</f>
        <v>#N/A</v>
      </c>
      <c r="T724" t="s">
        <v>59</v>
      </c>
      <c r="U724" t="s">
        <v>58</v>
      </c>
      <c r="V724">
        <v>56</v>
      </c>
      <c r="W724">
        <v>68</v>
      </c>
      <c r="X724">
        <v>62</v>
      </c>
      <c r="Y724" t="s">
        <v>254</v>
      </c>
      <c r="Z724" t="s">
        <v>59</v>
      </c>
      <c r="AA724">
        <v>100</v>
      </c>
      <c r="AB724">
        <v>0</v>
      </c>
      <c r="AC724">
        <v>0</v>
      </c>
      <c r="AD724">
        <v>200000</v>
      </c>
      <c r="AE724">
        <v>300000</v>
      </c>
      <c r="AF724">
        <v>0</v>
      </c>
      <c r="AG724" t="e">
        <f>#N/A</f>
        <v>#N/A</v>
      </c>
    </row>
    <row r="725" spans="1:33" ht="15" x14ac:dyDescent="0.2">
      <c r="A725" t="s">
        <v>74</v>
      </c>
      <c r="B725" t="s">
        <v>108</v>
      </c>
      <c r="C725" t="s">
        <v>188</v>
      </c>
      <c r="D725" t="s">
        <v>705</v>
      </c>
      <c r="E725" t="s">
        <v>189</v>
      </c>
      <c r="F725" t="s">
        <v>64</v>
      </c>
      <c r="G725" t="s">
        <v>1876</v>
      </c>
      <c r="H725" t="s">
        <v>74</v>
      </c>
      <c r="J725" t="s">
        <v>1877</v>
      </c>
      <c r="K725">
        <v>0.5</v>
      </c>
      <c r="L725">
        <v>0.5</v>
      </c>
      <c r="M725">
        <v>0</v>
      </c>
      <c r="N725">
        <v>0</v>
      </c>
      <c r="O725" t="s">
        <v>107</v>
      </c>
      <c r="P725" s="10">
        <v>823839</v>
      </c>
      <c r="Q725" s="10" t="e">
        <f>#N/A</f>
        <v>#N/A</v>
      </c>
      <c r="R725" s="10" t="e">
        <f>#N/A</f>
        <v>#N/A</v>
      </c>
      <c r="S725" s="10" t="e">
        <f>#N/A</f>
        <v>#N/A</v>
      </c>
      <c r="T725" t="s">
        <v>59</v>
      </c>
      <c r="U725" t="s">
        <v>58</v>
      </c>
      <c r="V725">
        <v>60</v>
      </c>
      <c r="W725">
        <v>64</v>
      </c>
      <c r="X725">
        <v>62</v>
      </c>
      <c r="Y725" t="s">
        <v>254</v>
      </c>
      <c r="Z725" t="s">
        <v>59</v>
      </c>
      <c r="AA725">
        <v>100</v>
      </c>
      <c r="AB725">
        <v>0</v>
      </c>
      <c r="AC725">
        <v>411919.5</v>
      </c>
      <c r="AD725">
        <v>411919.5</v>
      </c>
      <c r="AE725">
        <v>0</v>
      </c>
      <c r="AF725">
        <v>0</v>
      </c>
      <c r="AG725" t="e">
        <f>#N/A</f>
        <v>#N/A</v>
      </c>
    </row>
    <row r="726" spans="1:33" ht="15" x14ac:dyDescent="0.2">
      <c r="A726" t="s">
        <v>74</v>
      </c>
      <c r="B726" t="s">
        <v>139</v>
      </c>
      <c r="C726" t="s">
        <v>1271</v>
      </c>
      <c r="D726" t="s">
        <v>1272</v>
      </c>
      <c r="E726" t="s">
        <v>1273</v>
      </c>
      <c r="F726" t="s">
        <v>64</v>
      </c>
      <c r="G726" t="s">
        <v>1878</v>
      </c>
      <c r="H726" t="s">
        <v>74</v>
      </c>
      <c r="J726" t="s">
        <v>1879</v>
      </c>
      <c r="K726">
        <v>0.31</v>
      </c>
      <c r="L726">
        <v>0.31</v>
      </c>
      <c r="M726">
        <v>0.35</v>
      </c>
      <c r="N726">
        <v>0.03</v>
      </c>
      <c r="O726" t="s">
        <v>120</v>
      </c>
      <c r="P726" s="10">
        <v>1132874</v>
      </c>
      <c r="Q726" s="10" t="e">
        <f>#N/A</f>
        <v>#N/A</v>
      </c>
      <c r="R726" s="10" t="e">
        <f>#N/A</f>
        <v>#N/A</v>
      </c>
      <c r="S726" s="10" t="e">
        <f>#N/A</f>
        <v>#N/A</v>
      </c>
      <c r="T726" t="s">
        <v>59</v>
      </c>
      <c r="U726" t="s">
        <v>58</v>
      </c>
      <c r="V726">
        <v>64</v>
      </c>
      <c r="W726">
        <v>60</v>
      </c>
      <c r="X726">
        <v>62</v>
      </c>
      <c r="Y726" t="s">
        <v>254</v>
      </c>
      <c r="Z726" t="s">
        <v>59</v>
      </c>
      <c r="AA726">
        <v>100</v>
      </c>
      <c r="AB726">
        <v>0</v>
      </c>
      <c r="AC726">
        <v>351190.94</v>
      </c>
      <c r="AD726">
        <v>351190.94</v>
      </c>
      <c r="AE726">
        <v>396505.9</v>
      </c>
      <c r="AF726">
        <v>33986.22</v>
      </c>
      <c r="AG726" t="e">
        <f>#N/A</f>
        <v>#N/A</v>
      </c>
    </row>
    <row r="727" spans="1:33" ht="15" x14ac:dyDescent="0.2">
      <c r="A727" t="s">
        <v>74</v>
      </c>
      <c r="B727" t="s">
        <v>360</v>
      </c>
      <c r="C727" t="s">
        <v>361</v>
      </c>
      <c r="D727" t="s">
        <v>362</v>
      </c>
      <c r="E727" t="s">
        <v>363</v>
      </c>
      <c r="F727" t="s">
        <v>64</v>
      </c>
      <c r="G727" t="s">
        <v>1880</v>
      </c>
      <c r="H727" t="s">
        <v>74</v>
      </c>
      <c r="J727" t="s">
        <v>1881</v>
      </c>
      <c r="K727">
        <v>0</v>
      </c>
      <c r="L727">
        <v>0</v>
      </c>
      <c r="M727">
        <v>0</v>
      </c>
      <c r="N727">
        <v>1</v>
      </c>
      <c r="O727" t="s">
        <v>114</v>
      </c>
      <c r="P727" s="10">
        <v>399020</v>
      </c>
      <c r="Q727" s="10" t="e">
        <f>#N/A</f>
        <v>#N/A</v>
      </c>
      <c r="R727" s="10" t="e">
        <f>#N/A</f>
        <v>#N/A</v>
      </c>
      <c r="S727" s="10" t="e">
        <f>#N/A</f>
        <v>#N/A</v>
      </c>
      <c r="T727" t="s">
        <v>57</v>
      </c>
      <c r="U727" t="s">
        <v>58</v>
      </c>
      <c r="V727">
        <v>60</v>
      </c>
      <c r="W727">
        <v>64</v>
      </c>
      <c r="X727">
        <v>62</v>
      </c>
      <c r="Y727" t="s">
        <v>512</v>
      </c>
      <c r="Z727" t="s">
        <v>57</v>
      </c>
      <c r="AA727">
        <v>0</v>
      </c>
      <c r="AB727">
        <v>100</v>
      </c>
      <c r="AC727">
        <v>0</v>
      </c>
      <c r="AD727">
        <v>0</v>
      </c>
      <c r="AE727">
        <v>0</v>
      </c>
      <c r="AF727">
        <v>399020</v>
      </c>
      <c r="AG727" t="e">
        <f>#N/A</f>
        <v>#N/A</v>
      </c>
    </row>
    <row r="728" spans="1:33" ht="15" x14ac:dyDescent="0.2">
      <c r="A728" t="s">
        <v>74</v>
      </c>
      <c r="B728" t="s">
        <v>139</v>
      </c>
      <c r="C728" t="s">
        <v>140</v>
      </c>
      <c r="D728" t="s">
        <v>454</v>
      </c>
      <c r="E728" t="s">
        <v>141</v>
      </c>
      <c r="F728" t="s">
        <v>64</v>
      </c>
      <c r="G728" t="s">
        <v>1882</v>
      </c>
      <c r="H728" t="s">
        <v>74</v>
      </c>
      <c r="J728" t="s">
        <v>1883</v>
      </c>
      <c r="K728">
        <v>0.47</v>
      </c>
      <c r="L728">
        <v>0</v>
      </c>
      <c r="M728">
        <v>0.16</v>
      </c>
      <c r="N728">
        <v>0.37</v>
      </c>
      <c r="O728" t="s">
        <v>67</v>
      </c>
      <c r="P728" s="10">
        <v>804713</v>
      </c>
      <c r="Q728" s="10" t="e">
        <f>#N/A</f>
        <v>#N/A</v>
      </c>
      <c r="R728" s="10" t="e">
        <f>#N/A</f>
        <v>#N/A</v>
      </c>
      <c r="S728" s="10" t="e">
        <f>#N/A</f>
        <v>#N/A</v>
      </c>
      <c r="T728" t="s">
        <v>59</v>
      </c>
      <c r="U728" t="s">
        <v>58</v>
      </c>
      <c r="V728">
        <v>64</v>
      </c>
      <c r="W728">
        <v>60</v>
      </c>
      <c r="X728">
        <v>62</v>
      </c>
      <c r="Y728" t="s">
        <v>254</v>
      </c>
      <c r="Z728" t="s">
        <v>59</v>
      </c>
      <c r="AA728">
        <v>100</v>
      </c>
      <c r="AB728">
        <v>0</v>
      </c>
      <c r="AC728">
        <v>378215.11</v>
      </c>
      <c r="AD728">
        <v>0</v>
      </c>
      <c r="AE728">
        <v>128754.08</v>
      </c>
      <c r="AF728">
        <v>297743.81</v>
      </c>
      <c r="AG728" t="e">
        <f>#N/A</f>
        <v>#N/A</v>
      </c>
    </row>
    <row r="729" spans="1:33" ht="15" x14ac:dyDescent="0.2">
      <c r="A729" t="s">
        <v>74</v>
      </c>
      <c r="B729" t="s">
        <v>139</v>
      </c>
      <c r="C729" t="s">
        <v>140</v>
      </c>
      <c r="D729" t="s">
        <v>454</v>
      </c>
      <c r="E729" t="s">
        <v>141</v>
      </c>
      <c r="F729" t="s">
        <v>64</v>
      </c>
      <c r="G729" t="s">
        <v>1884</v>
      </c>
      <c r="H729" t="s">
        <v>74</v>
      </c>
      <c r="J729" t="s">
        <v>1885</v>
      </c>
      <c r="K729">
        <v>0.1</v>
      </c>
      <c r="L729">
        <v>0.1</v>
      </c>
      <c r="M729">
        <v>0.2</v>
      </c>
      <c r="N729">
        <v>0.6</v>
      </c>
      <c r="O729" t="s">
        <v>114</v>
      </c>
      <c r="P729" s="10">
        <v>370388</v>
      </c>
      <c r="Q729" s="10" t="e">
        <f>#N/A</f>
        <v>#N/A</v>
      </c>
      <c r="R729" s="10" t="e">
        <f>#N/A</f>
        <v>#N/A</v>
      </c>
      <c r="S729" s="10" t="e">
        <f>#N/A</f>
        <v>#N/A</v>
      </c>
      <c r="T729" t="s">
        <v>59</v>
      </c>
      <c r="U729" t="s">
        <v>58</v>
      </c>
      <c r="V729">
        <v>64</v>
      </c>
      <c r="W729">
        <v>60</v>
      </c>
      <c r="X729">
        <v>62</v>
      </c>
      <c r="Y729" t="s">
        <v>254</v>
      </c>
      <c r="Z729" t="s">
        <v>59</v>
      </c>
      <c r="AA729">
        <v>100</v>
      </c>
      <c r="AB729">
        <v>0</v>
      </c>
      <c r="AC729">
        <v>37038.800000000003</v>
      </c>
      <c r="AD729">
        <v>37038.800000000003</v>
      </c>
      <c r="AE729">
        <v>74077.600000000006</v>
      </c>
      <c r="AF729">
        <v>222232.8</v>
      </c>
      <c r="AG729" t="e">
        <f>#N/A</f>
        <v>#N/A</v>
      </c>
    </row>
    <row r="730" spans="1:33" ht="15" x14ac:dyDescent="0.2">
      <c r="A730" t="s">
        <v>74</v>
      </c>
      <c r="B730" t="s">
        <v>139</v>
      </c>
      <c r="C730" t="s">
        <v>465</v>
      </c>
      <c r="D730" t="s">
        <v>466</v>
      </c>
      <c r="E730" t="s">
        <v>467</v>
      </c>
      <c r="F730" t="s">
        <v>64</v>
      </c>
      <c r="G730" t="s">
        <v>1886</v>
      </c>
      <c r="H730" t="s">
        <v>74</v>
      </c>
      <c r="J730" t="s">
        <v>1887</v>
      </c>
      <c r="K730">
        <v>0.3</v>
      </c>
      <c r="L730">
        <v>0.25</v>
      </c>
      <c r="M730">
        <v>0.25</v>
      </c>
      <c r="N730">
        <v>0.2</v>
      </c>
      <c r="O730" t="s">
        <v>67</v>
      </c>
      <c r="P730" s="10">
        <v>776000</v>
      </c>
      <c r="Q730" s="10" t="e">
        <f>#N/A</f>
        <v>#N/A</v>
      </c>
      <c r="R730" s="10" t="e">
        <f>#N/A</f>
        <v>#N/A</v>
      </c>
      <c r="S730" s="10" t="e">
        <f>#N/A</f>
        <v>#N/A</v>
      </c>
      <c r="T730" t="s">
        <v>59</v>
      </c>
      <c r="U730" t="s">
        <v>58</v>
      </c>
      <c r="V730">
        <v>64</v>
      </c>
      <c r="W730">
        <v>60</v>
      </c>
      <c r="X730">
        <v>62</v>
      </c>
      <c r="Y730" t="s">
        <v>254</v>
      </c>
      <c r="Z730" t="s">
        <v>59</v>
      </c>
      <c r="AA730">
        <v>100</v>
      </c>
      <c r="AB730">
        <v>0</v>
      </c>
      <c r="AC730">
        <v>232800</v>
      </c>
      <c r="AD730">
        <v>194000</v>
      </c>
      <c r="AE730">
        <v>194000</v>
      </c>
      <c r="AF730">
        <v>155200</v>
      </c>
      <c r="AG730" t="e">
        <f>#N/A</f>
        <v>#N/A</v>
      </c>
    </row>
    <row r="731" spans="1:33" ht="15" x14ac:dyDescent="0.2">
      <c r="A731" t="s">
        <v>74</v>
      </c>
      <c r="B731" t="s">
        <v>93</v>
      </c>
      <c r="C731" t="s">
        <v>395</v>
      </c>
      <c r="D731" t="s">
        <v>396</v>
      </c>
      <c r="E731" t="s">
        <v>397</v>
      </c>
      <c r="F731" t="s">
        <v>64</v>
      </c>
      <c r="G731" t="s">
        <v>1888</v>
      </c>
      <c r="H731" t="s">
        <v>74</v>
      </c>
      <c r="J731" t="s">
        <v>1889</v>
      </c>
      <c r="K731">
        <v>0.65</v>
      </c>
      <c r="L731">
        <v>0.1</v>
      </c>
      <c r="M731">
        <v>0.1</v>
      </c>
      <c r="N731">
        <v>0.25</v>
      </c>
      <c r="O731" t="s">
        <v>67</v>
      </c>
      <c r="P731" s="10">
        <v>692869</v>
      </c>
      <c r="Q731" s="10" t="e">
        <f>#N/A</f>
        <v>#N/A</v>
      </c>
      <c r="R731" s="10" t="e">
        <f>#N/A</f>
        <v>#N/A</v>
      </c>
      <c r="S731" s="10" t="e">
        <f>#N/A</f>
        <v>#N/A</v>
      </c>
      <c r="T731" t="s">
        <v>59</v>
      </c>
      <c r="U731" t="s">
        <v>58</v>
      </c>
      <c r="V731">
        <v>60</v>
      </c>
      <c r="W731">
        <v>64</v>
      </c>
      <c r="X731">
        <v>62</v>
      </c>
      <c r="Y731" t="s">
        <v>254</v>
      </c>
      <c r="Z731" t="s">
        <v>59</v>
      </c>
      <c r="AA731">
        <v>55</v>
      </c>
      <c r="AB731">
        <v>45</v>
      </c>
      <c r="AC731">
        <v>450364.85</v>
      </c>
      <c r="AD731">
        <v>69286.899999999994</v>
      </c>
      <c r="AE731">
        <v>69286.899999999994</v>
      </c>
      <c r="AF731">
        <v>173217.25</v>
      </c>
      <c r="AG731" t="e">
        <f>#N/A</f>
        <v>#N/A</v>
      </c>
    </row>
    <row r="732" spans="1:33" ht="15" x14ac:dyDescent="0.2">
      <c r="A732" t="s">
        <v>74</v>
      </c>
      <c r="B732" t="s">
        <v>157</v>
      </c>
      <c r="C732" t="s">
        <v>400</v>
      </c>
      <c r="D732" t="s">
        <v>401</v>
      </c>
      <c r="E732" t="s">
        <v>402</v>
      </c>
      <c r="F732" t="s">
        <v>64</v>
      </c>
      <c r="G732" t="s">
        <v>1890</v>
      </c>
      <c r="H732" t="s">
        <v>74</v>
      </c>
      <c r="J732" t="s">
        <v>1891</v>
      </c>
      <c r="K732">
        <v>0</v>
      </c>
      <c r="L732">
        <v>0</v>
      </c>
      <c r="M732">
        <v>0</v>
      </c>
      <c r="N732">
        <v>1</v>
      </c>
      <c r="O732" t="s">
        <v>114</v>
      </c>
      <c r="P732" s="10">
        <v>500000</v>
      </c>
      <c r="Q732" s="10" t="e">
        <f>#N/A</f>
        <v>#N/A</v>
      </c>
      <c r="R732" s="10" t="e">
        <f>#N/A</f>
        <v>#N/A</v>
      </c>
      <c r="S732" s="10" t="e">
        <f>#N/A</f>
        <v>#N/A</v>
      </c>
      <c r="T732" t="s">
        <v>57</v>
      </c>
      <c r="U732" t="s">
        <v>58</v>
      </c>
      <c r="V732">
        <v>60</v>
      </c>
      <c r="W732">
        <v>64</v>
      </c>
      <c r="X732">
        <v>62</v>
      </c>
      <c r="Y732" t="s">
        <v>512</v>
      </c>
      <c r="Z732" t="s">
        <v>57</v>
      </c>
      <c r="AA732">
        <v>0</v>
      </c>
      <c r="AB732">
        <v>100</v>
      </c>
      <c r="AC732">
        <v>0</v>
      </c>
      <c r="AD732">
        <v>0</v>
      </c>
      <c r="AE732">
        <v>0</v>
      </c>
      <c r="AF732">
        <v>500000</v>
      </c>
      <c r="AG732" t="e">
        <f>#N/A</f>
        <v>#N/A</v>
      </c>
    </row>
    <row r="733" spans="1:33" ht="15" x14ac:dyDescent="0.2">
      <c r="A733" t="s">
        <v>74</v>
      </c>
      <c r="B733" t="s">
        <v>219</v>
      </c>
      <c r="C733" t="s">
        <v>768</v>
      </c>
      <c r="D733" t="s">
        <v>769</v>
      </c>
      <c r="E733" t="s">
        <v>770</v>
      </c>
      <c r="F733" t="s">
        <v>64</v>
      </c>
      <c r="G733" t="s">
        <v>1892</v>
      </c>
      <c r="H733" t="s">
        <v>74</v>
      </c>
      <c r="J733" t="s">
        <v>1893</v>
      </c>
      <c r="K733">
        <v>0</v>
      </c>
      <c r="L733">
        <v>0</v>
      </c>
      <c r="M733">
        <v>0.7</v>
      </c>
      <c r="N733">
        <v>0.3</v>
      </c>
      <c r="O733" t="s">
        <v>120</v>
      </c>
      <c r="P733" s="10">
        <v>303464.42</v>
      </c>
      <c r="Q733" s="10" t="e">
        <f>#N/A</f>
        <v>#N/A</v>
      </c>
      <c r="R733" s="10" t="e">
        <f>#N/A</f>
        <v>#N/A</v>
      </c>
      <c r="S733" s="10" t="e">
        <f>#N/A</f>
        <v>#N/A</v>
      </c>
      <c r="T733" t="s">
        <v>59</v>
      </c>
      <c r="U733" t="s">
        <v>58</v>
      </c>
      <c r="V733">
        <v>68</v>
      </c>
      <c r="W733">
        <v>56</v>
      </c>
      <c r="X733">
        <v>62</v>
      </c>
      <c r="Y733" t="s">
        <v>254</v>
      </c>
      <c r="Z733" t="s">
        <v>59</v>
      </c>
      <c r="AA733">
        <v>80</v>
      </c>
      <c r="AB733">
        <v>20</v>
      </c>
      <c r="AC733">
        <v>0</v>
      </c>
      <c r="AD733">
        <v>0</v>
      </c>
      <c r="AE733">
        <v>212425.09400000001</v>
      </c>
      <c r="AF733">
        <v>91039.326000000001</v>
      </c>
      <c r="AG733" t="e">
        <f>#N/A</f>
        <v>#N/A</v>
      </c>
    </row>
    <row r="734" spans="1:33" ht="15" x14ac:dyDescent="0.2">
      <c r="A734" t="s">
        <v>74</v>
      </c>
      <c r="B734" t="s">
        <v>219</v>
      </c>
      <c r="C734" t="s">
        <v>768</v>
      </c>
      <c r="D734" t="s">
        <v>769</v>
      </c>
      <c r="E734" t="s">
        <v>770</v>
      </c>
      <c r="F734" t="s">
        <v>64</v>
      </c>
      <c r="G734" t="s">
        <v>1894</v>
      </c>
      <c r="H734" t="s">
        <v>74</v>
      </c>
      <c r="J734" t="s">
        <v>1895</v>
      </c>
      <c r="K734">
        <v>0</v>
      </c>
      <c r="L734">
        <v>0</v>
      </c>
      <c r="M734">
        <v>1</v>
      </c>
      <c r="N734">
        <v>0</v>
      </c>
      <c r="O734" t="s">
        <v>120</v>
      </c>
      <c r="P734" s="10">
        <v>185000</v>
      </c>
      <c r="Q734" s="10" t="e">
        <f>#N/A</f>
        <v>#N/A</v>
      </c>
      <c r="R734" s="10" t="e">
        <f>#N/A</f>
        <v>#N/A</v>
      </c>
      <c r="S734" s="10" t="e">
        <f>#N/A</f>
        <v>#N/A</v>
      </c>
      <c r="T734" t="s">
        <v>59</v>
      </c>
      <c r="U734" t="s">
        <v>58</v>
      </c>
      <c r="V734">
        <v>68</v>
      </c>
      <c r="W734">
        <v>56</v>
      </c>
      <c r="X734">
        <v>62</v>
      </c>
      <c r="Y734" t="s">
        <v>254</v>
      </c>
      <c r="Z734" t="s">
        <v>59</v>
      </c>
      <c r="AA734">
        <v>100</v>
      </c>
      <c r="AB734">
        <v>0</v>
      </c>
      <c r="AC734">
        <v>0</v>
      </c>
      <c r="AD734">
        <v>0</v>
      </c>
      <c r="AE734">
        <v>185000</v>
      </c>
      <c r="AF734">
        <v>0</v>
      </c>
      <c r="AG734" t="e">
        <f>#N/A</f>
        <v>#N/A</v>
      </c>
    </row>
    <row r="735" spans="1:33" ht="15" x14ac:dyDescent="0.2">
      <c r="A735" t="s">
        <v>74</v>
      </c>
      <c r="B735" t="s">
        <v>93</v>
      </c>
      <c r="C735" t="s">
        <v>248</v>
      </c>
      <c r="D735" t="s">
        <v>405</v>
      </c>
      <c r="E735" t="s">
        <v>249</v>
      </c>
      <c r="F735" t="s">
        <v>64</v>
      </c>
      <c r="G735" t="s">
        <v>1896</v>
      </c>
      <c r="H735" t="s">
        <v>74</v>
      </c>
      <c r="J735" t="s">
        <v>1897</v>
      </c>
      <c r="K735">
        <v>0</v>
      </c>
      <c r="L735">
        <v>0.5</v>
      </c>
      <c r="M735">
        <v>0.5</v>
      </c>
      <c r="N735">
        <v>0</v>
      </c>
      <c r="O735" t="s">
        <v>107</v>
      </c>
      <c r="P735" s="10">
        <v>550000</v>
      </c>
      <c r="Q735" s="10" t="e">
        <f>#N/A</f>
        <v>#N/A</v>
      </c>
      <c r="R735" s="10" t="e">
        <f>#N/A</f>
        <v>#N/A</v>
      </c>
      <c r="S735" s="10" t="e">
        <f>#N/A</f>
        <v>#N/A</v>
      </c>
      <c r="T735" t="s">
        <v>59</v>
      </c>
      <c r="U735" t="s">
        <v>58</v>
      </c>
      <c r="V735">
        <v>60</v>
      </c>
      <c r="W735">
        <v>64</v>
      </c>
      <c r="X735">
        <v>62</v>
      </c>
      <c r="Y735" t="s">
        <v>254</v>
      </c>
      <c r="Z735" t="s">
        <v>59</v>
      </c>
      <c r="AA735">
        <v>100</v>
      </c>
      <c r="AB735">
        <v>0</v>
      </c>
      <c r="AC735">
        <v>0</v>
      </c>
      <c r="AD735">
        <v>275000</v>
      </c>
      <c r="AE735">
        <v>275000</v>
      </c>
      <c r="AF735">
        <v>0</v>
      </c>
      <c r="AG735" t="e">
        <f>#N/A</f>
        <v>#N/A</v>
      </c>
    </row>
    <row r="736" spans="1:33" ht="15" x14ac:dyDescent="0.2">
      <c r="A736" t="s">
        <v>74</v>
      </c>
      <c r="B736" t="s">
        <v>75</v>
      </c>
      <c r="C736" t="s">
        <v>196</v>
      </c>
      <c r="D736" t="s">
        <v>1107</v>
      </c>
      <c r="E736" t="s">
        <v>198</v>
      </c>
      <c r="F736" t="s">
        <v>64</v>
      </c>
      <c r="G736" t="s">
        <v>1898</v>
      </c>
      <c r="H736" t="s">
        <v>74</v>
      </c>
      <c r="J736" t="s">
        <v>1899</v>
      </c>
      <c r="K736">
        <v>0</v>
      </c>
      <c r="L736">
        <v>0.1</v>
      </c>
      <c r="M736">
        <v>0.9</v>
      </c>
      <c r="N736">
        <v>0</v>
      </c>
      <c r="O736" t="s">
        <v>120</v>
      </c>
      <c r="P736" s="10">
        <v>502918</v>
      </c>
      <c r="Q736" s="10" t="e">
        <f>#N/A</f>
        <v>#N/A</v>
      </c>
      <c r="R736" s="10" t="e">
        <f>#N/A</f>
        <v>#N/A</v>
      </c>
      <c r="S736" s="10" t="e">
        <f>#N/A</f>
        <v>#N/A</v>
      </c>
      <c r="T736" t="s">
        <v>57</v>
      </c>
      <c r="U736" t="s">
        <v>58</v>
      </c>
      <c r="V736">
        <v>64</v>
      </c>
      <c r="W736">
        <v>60</v>
      </c>
      <c r="X736">
        <v>62</v>
      </c>
      <c r="Y736" t="s">
        <v>512</v>
      </c>
      <c r="Z736" t="s">
        <v>57</v>
      </c>
      <c r="AA736">
        <v>0</v>
      </c>
      <c r="AB736">
        <v>100</v>
      </c>
      <c r="AC736">
        <v>0</v>
      </c>
      <c r="AD736">
        <v>50291.8</v>
      </c>
      <c r="AE736">
        <v>452626.2</v>
      </c>
      <c r="AF736">
        <v>0</v>
      </c>
      <c r="AG736" t="e">
        <f>#N/A</f>
        <v>#N/A</v>
      </c>
    </row>
    <row r="737" spans="1:33" ht="15" x14ac:dyDescent="0.2">
      <c r="A737" t="s">
        <v>74</v>
      </c>
      <c r="B737" t="s">
        <v>219</v>
      </c>
      <c r="C737" t="s">
        <v>220</v>
      </c>
      <c r="D737" t="s">
        <v>504</v>
      </c>
      <c r="E737" t="s">
        <v>221</v>
      </c>
      <c r="F737" t="s">
        <v>64</v>
      </c>
      <c r="G737" t="s">
        <v>1900</v>
      </c>
      <c r="H737" t="s">
        <v>74</v>
      </c>
      <c r="J737" t="s">
        <v>1901</v>
      </c>
      <c r="K737">
        <v>0.5</v>
      </c>
      <c r="L737">
        <v>0.5</v>
      </c>
      <c r="M737">
        <v>0</v>
      </c>
      <c r="N737">
        <v>0</v>
      </c>
      <c r="O737" t="s">
        <v>107</v>
      </c>
      <c r="P737" s="10">
        <v>644137</v>
      </c>
      <c r="Q737" s="10" t="e">
        <f>#N/A</f>
        <v>#N/A</v>
      </c>
      <c r="R737" s="10" t="e">
        <f>#N/A</f>
        <v>#N/A</v>
      </c>
      <c r="S737" s="10" t="e">
        <f>#N/A</f>
        <v>#N/A</v>
      </c>
      <c r="T737" t="s">
        <v>59</v>
      </c>
      <c r="U737" t="s">
        <v>58</v>
      </c>
      <c r="V737">
        <v>60</v>
      </c>
      <c r="W737">
        <v>64</v>
      </c>
      <c r="X737">
        <v>62</v>
      </c>
      <c r="Y737" t="s">
        <v>254</v>
      </c>
      <c r="Z737" t="s">
        <v>59</v>
      </c>
      <c r="AA737">
        <v>100</v>
      </c>
      <c r="AB737">
        <v>0</v>
      </c>
      <c r="AC737">
        <v>322068.5</v>
      </c>
      <c r="AD737">
        <v>322068.5</v>
      </c>
      <c r="AE737">
        <v>0</v>
      </c>
      <c r="AF737">
        <v>0</v>
      </c>
      <c r="AG737" t="e">
        <f>#N/A</f>
        <v>#N/A</v>
      </c>
    </row>
    <row r="738" spans="1:33" ht="15" x14ac:dyDescent="0.2">
      <c r="A738" t="s">
        <v>74</v>
      </c>
      <c r="B738" t="s">
        <v>157</v>
      </c>
      <c r="C738" t="s">
        <v>612</v>
      </c>
      <c r="D738" t="s">
        <v>613</v>
      </c>
      <c r="E738" t="s">
        <v>614</v>
      </c>
      <c r="F738" t="s">
        <v>64</v>
      </c>
      <c r="G738" t="s">
        <v>1902</v>
      </c>
      <c r="H738" t="s">
        <v>74</v>
      </c>
      <c r="J738" t="s">
        <v>1891</v>
      </c>
      <c r="K738">
        <v>0</v>
      </c>
      <c r="L738">
        <v>0</v>
      </c>
      <c r="M738">
        <v>0.1</v>
      </c>
      <c r="N738">
        <v>0.9</v>
      </c>
      <c r="O738" t="s">
        <v>114</v>
      </c>
      <c r="P738" s="10">
        <v>571090</v>
      </c>
      <c r="Q738" s="10" t="e">
        <f>#N/A</f>
        <v>#N/A</v>
      </c>
      <c r="R738" s="10" t="e">
        <f>#N/A</f>
        <v>#N/A</v>
      </c>
      <c r="S738" s="10" t="e">
        <f>#N/A</f>
        <v>#N/A</v>
      </c>
      <c r="T738" t="s">
        <v>59</v>
      </c>
      <c r="U738" t="s">
        <v>58</v>
      </c>
      <c r="V738">
        <v>60</v>
      </c>
      <c r="W738">
        <v>64</v>
      </c>
      <c r="X738">
        <v>62</v>
      </c>
      <c r="Y738" t="s">
        <v>254</v>
      </c>
      <c r="Z738" t="s">
        <v>59</v>
      </c>
      <c r="AA738">
        <v>80</v>
      </c>
      <c r="AB738">
        <v>20</v>
      </c>
      <c r="AC738">
        <v>0</v>
      </c>
      <c r="AD738">
        <v>0</v>
      </c>
      <c r="AE738">
        <v>57109</v>
      </c>
      <c r="AF738">
        <v>513981</v>
      </c>
      <c r="AG738" t="e">
        <f>#N/A</f>
        <v>#N/A</v>
      </c>
    </row>
    <row r="739" spans="1:33" ht="15" x14ac:dyDescent="0.2">
      <c r="A739" t="s">
        <v>74</v>
      </c>
      <c r="B739" t="s">
        <v>157</v>
      </c>
      <c r="C739" t="s">
        <v>612</v>
      </c>
      <c r="D739" t="s">
        <v>613</v>
      </c>
      <c r="E739" t="s">
        <v>614</v>
      </c>
      <c r="F739" t="s">
        <v>64</v>
      </c>
      <c r="G739" t="s">
        <v>1903</v>
      </c>
      <c r="H739" t="s">
        <v>74</v>
      </c>
      <c r="J739" t="s">
        <v>1904</v>
      </c>
      <c r="K739">
        <v>0</v>
      </c>
      <c r="L739">
        <v>0.2</v>
      </c>
      <c r="M739">
        <v>0.4</v>
      </c>
      <c r="N739">
        <v>0.4</v>
      </c>
      <c r="O739" t="s">
        <v>107</v>
      </c>
      <c r="P739" s="10">
        <v>1071637</v>
      </c>
      <c r="Q739" s="10" t="e">
        <f>#N/A</f>
        <v>#N/A</v>
      </c>
      <c r="R739" s="10" t="e">
        <f>#N/A</f>
        <v>#N/A</v>
      </c>
      <c r="S739" s="10" t="e">
        <f>#N/A</f>
        <v>#N/A</v>
      </c>
      <c r="T739" t="s">
        <v>59</v>
      </c>
      <c r="U739" t="s">
        <v>58</v>
      </c>
      <c r="V739">
        <v>68</v>
      </c>
      <c r="W739">
        <v>56</v>
      </c>
      <c r="X739">
        <v>62</v>
      </c>
      <c r="Y739" t="s">
        <v>254</v>
      </c>
      <c r="Z739" t="s">
        <v>59</v>
      </c>
      <c r="AA739">
        <v>80</v>
      </c>
      <c r="AB739">
        <v>20</v>
      </c>
      <c r="AC739">
        <v>0</v>
      </c>
      <c r="AD739">
        <v>214327.4</v>
      </c>
      <c r="AE739">
        <v>428654.8</v>
      </c>
      <c r="AF739">
        <v>428654.8</v>
      </c>
      <c r="AG739" t="e">
        <f>#N/A</f>
        <v>#N/A</v>
      </c>
    </row>
    <row r="740" spans="1:33" ht="15" x14ac:dyDescent="0.2">
      <c r="A740" t="s">
        <v>74</v>
      </c>
      <c r="B740" t="s">
        <v>102</v>
      </c>
      <c r="C740" t="s">
        <v>617</v>
      </c>
      <c r="D740" t="s">
        <v>618</v>
      </c>
      <c r="E740" t="s">
        <v>619</v>
      </c>
      <c r="F740" t="s">
        <v>64</v>
      </c>
      <c r="G740" t="s">
        <v>1905</v>
      </c>
      <c r="H740" t="s">
        <v>74</v>
      </c>
      <c r="J740" t="s">
        <v>1906</v>
      </c>
      <c r="K740">
        <v>0</v>
      </c>
      <c r="L740">
        <v>0.5</v>
      </c>
      <c r="M740">
        <v>0.5</v>
      </c>
      <c r="N740">
        <v>0</v>
      </c>
      <c r="O740" t="s">
        <v>107</v>
      </c>
      <c r="P740" s="10">
        <v>110000</v>
      </c>
      <c r="Q740" s="10" t="e">
        <f>#N/A</f>
        <v>#N/A</v>
      </c>
      <c r="R740" s="10" t="e">
        <f>#N/A</f>
        <v>#N/A</v>
      </c>
      <c r="S740" s="10" t="e">
        <f>#N/A</f>
        <v>#N/A</v>
      </c>
      <c r="T740" t="s">
        <v>57</v>
      </c>
      <c r="U740" t="s">
        <v>58</v>
      </c>
      <c r="V740">
        <v>52</v>
      </c>
      <c r="W740">
        <v>72</v>
      </c>
      <c r="X740">
        <v>62</v>
      </c>
      <c r="Y740" t="s">
        <v>512</v>
      </c>
      <c r="Z740" t="s">
        <v>57</v>
      </c>
      <c r="AA740">
        <v>0</v>
      </c>
      <c r="AB740">
        <v>100</v>
      </c>
      <c r="AC740">
        <v>0</v>
      </c>
      <c r="AD740">
        <v>55000</v>
      </c>
      <c r="AE740">
        <v>55000</v>
      </c>
      <c r="AF740">
        <v>0</v>
      </c>
      <c r="AG740" t="e">
        <f>#N/A</f>
        <v>#N/A</v>
      </c>
    </row>
    <row r="741" spans="1:33" ht="15" x14ac:dyDescent="0.2">
      <c r="A741" t="s">
        <v>74</v>
      </c>
      <c r="B741" t="s">
        <v>85</v>
      </c>
      <c r="C741" t="s">
        <v>224</v>
      </c>
      <c r="D741" t="s">
        <v>377</v>
      </c>
      <c r="E741" t="s">
        <v>225</v>
      </c>
      <c r="F741" t="s">
        <v>64</v>
      </c>
      <c r="G741" t="s">
        <v>1907</v>
      </c>
      <c r="H741" t="s">
        <v>74</v>
      </c>
      <c r="J741" t="s">
        <v>1908</v>
      </c>
      <c r="K741">
        <v>0</v>
      </c>
      <c r="L741">
        <v>0</v>
      </c>
      <c r="M741">
        <v>0</v>
      </c>
      <c r="N741">
        <v>1</v>
      </c>
      <c r="O741" t="s">
        <v>114</v>
      </c>
      <c r="P741" s="10">
        <v>106757</v>
      </c>
      <c r="Q741" s="10" t="e">
        <f>#N/A</f>
        <v>#N/A</v>
      </c>
      <c r="R741" s="10" t="e">
        <f>#N/A</f>
        <v>#N/A</v>
      </c>
      <c r="S741" s="10" t="e">
        <f>#N/A</f>
        <v>#N/A</v>
      </c>
      <c r="T741" t="s">
        <v>57</v>
      </c>
      <c r="U741" t="s">
        <v>58</v>
      </c>
      <c r="V741">
        <v>64</v>
      </c>
      <c r="W741">
        <v>60</v>
      </c>
      <c r="X741">
        <v>62</v>
      </c>
      <c r="Y741" t="s">
        <v>512</v>
      </c>
      <c r="Z741" t="s">
        <v>57</v>
      </c>
      <c r="AA741">
        <v>0</v>
      </c>
      <c r="AB741">
        <v>100</v>
      </c>
      <c r="AC741">
        <v>0</v>
      </c>
      <c r="AD741">
        <v>0</v>
      </c>
      <c r="AE741">
        <v>0</v>
      </c>
      <c r="AF741">
        <v>106757</v>
      </c>
      <c r="AG741" t="e">
        <f>#N/A</f>
        <v>#N/A</v>
      </c>
    </row>
    <row r="742" spans="1:33" ht="15" x14ac:dyDescent="0.2">
      <c r="A742" t="s">
        <v>74</v>
      </c>
      <c r="B742" t="s">
        <v>85</v>
      </c>
      <c r="C742" t="s">
        <v>86</v>
      </c>
      <c r="D742" t="s">
        <v>85</v>
      </c>
      <c r="E742" t="s">
        <v>87</v>
      </c>
      <c r="F742" t="s">
        <v>64</v>
      </c>
      <c r="G742" t="s">
        <v>1909</v>
      </c>
      <c r="H742" t="s">
        <v>74</v>
      </c>
      <c r="J742" t="s">
        <v>1910</v>
      </c>
      <c r="K742">
        <v>0.1</v>
      </c>
      <c r="L742">
        <v>0.1</v>
      </c>
      <c r="M742">
        <v>0.1</v>
      </c>
      <c r="N742">
        <v>0.7</v>
      </c>
      <c r="O742" t="s">
        <v>114</v>
      </c>
      <c r="P742" s="10">
        <v>526675.25</v>
      </c>
      <c r="Q742" s="10" t="e">
        <f>#N/A</f>
        <v>#N/A</v>
      </c>
      <c r="R742" s="10" t="e">
        <f>#N/A</f>
        <v>#N/A</v>
      </c>
      <c r="S742" s="10" t="e">
        <f>#N/A</f>
        <v>#N/A</v>
      </c>
      <c r="T742" t="s">
        <v>59</v>
      </c>
      <c r="U742" t="s">
        <v>58</v>
      </c>
      <c r="V742">
        <v>64</v>
      </c>
      <c r="W742">
        <v>60</v>
      </c>
      <c r="X742">
        <v>62</v>
      </c>
      <c r="Y742" t="s">
        <v>254</v>
      </c>
      <c r="Z742" t="s">
        <v>59</v>
      </c>
      <c r="AA742">
        <v>100</v>
      </c>
      <c r="AB742">
        <v>0</v>
      </c>
      <c r="AC742">
        <v>52667.525000000001</v>
      </c>
      <c r="AD742">
        <v>52667.525000000001</v>
      </c>
      <c r="AE742">
        <v>52667.525000000001</v>
      </c>
      <c r="AF742">
        <v>368672.67499999999</v>
      </c>
      <c r="AG742" t="e">
        <f>#N/A</f>
        <v>#N/A</v>
      </c>
    </row>
    <row r="743" spans="1:33" ht="15" x14ac:dyDescent="0.2">
      <c r="A743" t="s">
        <v>74</v>
      </c>
      <c r="B743" t="s">
        <v>85</v>
      </c>
      <c r="C743" t="s">
        <v>86</v>
      </c>
      <c r="D743" t="s">
        <v>85</v>
      </c>
      <c r="E743" t="s">
        <v>87</v>
      </c>
      <c r="F743" t="s">
        <v>64</v>
      </c>
      <c r="G743" t="s">
        <v>1911</v>
      </c>
      <c r="H743" t="s">
        <v>74</v>
      </c>
      <c r="J743" t="s">
        <v>1912</v>
      </c>
      <c r="K743">
        <v>0</v>
      </c>
      <c r="L743">
        <v>0</v>
      </c>
      <c r="M743">
        <v>0</v>
      </c>
      <c r="N743">
        <v>1</v>
      </c>
      <c r="O743" t="s">
        <v>114</v>
      </c>
      <c r="P743" s="10">
        <v>432110</v>
      </c>
      <c r="Q743" s="10" t="e">
        <f>#N/A</f>
        <v>#N/A</v>
      </c>
      <c r="R743" s="10" t="e">
        <f>#N/A</f>
        <v>#N/A</v>
      </c>
      <c r="S743" s="10" t="e">
        <f>#N/A</f>
        <v>#N/A</v>
      </c>
      <c r="T743" t="s">
        <v>59</v>
      </c>
      <c r="U743" t="s">
        <v>58</v>
      </c>
      <c r="V743">
        <v>64</v>
      </c>
      <c r="W743">
        <v>60</v>
      </c>
      <c r="X743">
        <v>62</v>
      </c>
      <c r="Y743" t="s">
        <v>254</v>
      </c>
      <c r="Z743" t="s">
        <v>59</v>
      </c>
      <c r="AA743">
        <v>100</v>
      </c>
      <c r="AB743">
        <v>0</v>
      </c>
      <c r="AC743">
        <v>0</v>
      </c>
      <c r="AD743">
        <v>0</v>
      </c>
      <c r="AE743">
        <v>0</v>
      </c>
      <c r="AF743">
        <v>432110</v>
      </c>
      <c r="AG743" t="e">
        <f>#N/A</f>
        <v>#N/A</v>
      </c>
    </row>
    <row r="744" spans="1:33" ht="15" x14ac:dyDescent="0.2">
      <c r="A744" t="s">
        <v>74</v>
      </c>
      <c r="B744" t="s">
        <v>85</v>
      </c>
      <c r="C744" t="s">
        <v>86</v>
      </c>
      <c r="D744" t="s">
        <v>85</v>
      </c>
      <c r="E744" t="s">
        <v>87</v>
      </c>
      <c r="F744" t="s">
        <v>64</v>
      </c>
      <c r="G744" t="s">
        <v>1913</v>
      </c>
      <c r="H744" t="s">
        <v>74</v>
      </c>
      <c r="J744" t="s">
        <v>1914</v>
      </c>
      <c r="K744">
        <v>0.45</v>
      </c>
      <c r="L744">
        <v>0.05</v>
      </c>
      <c r="M744">
        <v>0.25</v>
      </c>
      <c r="N744">
        <v>0.3</v>
      </c>
      <c r="O744" t="s">
        <v>67</v>
      </c>
      <c r="P744" s="10">
        <v>2020000</v>
      </c>
      <c r="Q744" s="10" t="e">
        <f>#N/A</f>
        <v>#N/A</v>
      </c>
      <c r="R744" s="10" t="e">
        <f>#N/A</f>
        <v>#N/A</v>
      </c>
      <c r="S744" s="10" t="e">
        <f>#N/A</f>
        <v>#N/A</v>
      </c>
      <c r="T744" t="s">
        <v>59</v>
      </c>
      <c r="U744" t="s">
        <v>58</v>
      </c>
      <c r="V744">
        <v>68</v>
      </c>
      <c r="W744">
        <v>56</v>
      </c>
      <c r="X744">
        <v>62</v>
      </c>
      <c r="Y744" t="s">
        <v>254</v>
      </c>
      <c r="Z744" t="s">
        <v>59</v>
      </c>
      <c r="AA744">
        <v>100</v>
      </c>
      <c r="AB744">
        <v>0</v>
      </c>
      <c r="AC744">
        <v>909000</v>
      </c>
      <c r="AD744">
        <v>101000</v>
      </c>
      <c r="AE744">
        <v>505000</v>
      </c>
      <c r="AF744">
        <v>606000</v>
      </c>
      <c r="AG744" t="e">
        <f>#N/A</f>
        <v>#N/A</v>
      </c>
    </row>
    <row r="745" spans="1:33" ht="15" x14ac:dyDescent="0.2">
      <c r="A745" t="s">
        <v>74</v>
      </c>
      <c r="B745" t="s">
        <v>102</v>
      </c>
      <c r="C745" t="s">
        <v>115</v>
      </c>
      <c r="D745" t="s">
        <v>823</v>
      </c>
      <c r="E745" t="s">
        <v>117</v>
      </c>
      <c r="F745" t="s">
        <v>64</v>
      </c>
      <c r="G745" t="s">
        <v>1915</v>
      </c>
      <c r="H745" t="s">
        <v>74</v>
      </c>
      <c r="J745" t="s">
        <v>1916</v>
      </c>
      <c r="K745">
        <v>0.1</v>
      </c>
      <c r="L745">
        <v>0.45</v>
      </c>
      <c r="M745">
        <v>0.45</v>
      </c>
      <c r="N745">
        <v>0</v>
      </c>
      <c r="O745" t="s">
        <v>107</v>
      </c>
      <c r="P745" s="10">
        <v>615850</v>
      </c>
      <c r="Q745" s="10" t="e">
        <f>#N/A</f>
        <v>#N/A</v>
      </c>
      <c r="R745" s="10" t="e">
        <f>#N/A</f>
        <v>#N/A</v>
      </c>
      <c r="S745" s="10" t="e">
        <f>#N/A</f>
        <v>#N/A</v>
      </c>
      <c r="T745" t="s">
        <v>57</v>
      </c>
      <c r="U745" t="s">
        <v>58</v>
      </c>
      <c r="V745">
        <v>64</v>
      </c>
      <c r="W745">
        <v>60</v>
      </c>
      <c r="X745">
        <v>62</v>
      </c>
      <c r="Y745" t="s">
        <v>512</v>
      </c>
      <c r="Z745" t="s">
        <v>57</v>
      </c>
      <c r="AA745">
        <v>0</v>
      </c>
      <c r="AB745">
        <v>100</v>
      </c>
      <c r="AC745">
        <v>61585</v>
      </c>
      <c r="AD745">
        <v>277132.5</v>
      </c>
      <c r="AE745">
        <v>277132.5</v>
      </c>
      <c r="AF745">
        <v>0</v>
      </c>
      <c r="AG745" t="e">
        <f>#N/A</f>
        <v>#N/A</v>
      </c>
    </row>
    <row r="746" spans="1:33" ht="15" x14ac:dyDescent="0.2">
      <c r="A746" t="s">
        <v>74</v>
      </c>
      <c r="B746" t="s">
        <v>102</v>
      </c>
      <c r="C746" t="s">
        <v>115</v>
      </c>
      <c r="D746" t="s">
        <v>823</v>
      </c>
      <c r="E746" t="s">
        <v>117</v>
      </c>
      <c r="F746" t="s">
        <v>64</v>
      </c>
      <c r="G746" t="s">
        <v>1917</v>
      </c>
      <c r="H746" t="s">
        <v>74</v>
      </c>
      <c r="J746" t="s">
        <v>1918</v>
      </c>
      <c r="K746">
        <v>0</v>
      </c>
      <c r="L746">
        <v>0</v>
      </c>
      <c r="M746">
        <v>0</v>
      </c>
      <c r="N746">
        <v>1</v>
      </c>
      <c r="O746" t="s">
        <v>114</v>
      </c>
      <c r="P746" s="10">
        <v>2703863</v>
      </c>
      <c r="Q746" s="10" t="e">
        <f>#N/A</f>
        <v>#N/A</v>
      </c>
      <c r="R746" s="10" t="e">
        <f>#N/A</f>
        <v>#N/A</v>
      </c>
      <c r="S746" s="10" t="e">
        <f>#N/A</f>
        <v>#N/A</v>
      </c>
      <c r="T746" t="s">
        <v>57</v>
      </c>
      <c r="U746" t="s">
        <v>58</v>
      </c>
      <c r="V746">
        <v>68</v>
      </c>
      <c r="W746">
        <v>56</v>
      </c>
      <c r="X746">
        <v>62</v>
      </c>
      <c r="Y746" t="s">
        <v>512</v>
      </c>
      <c r="Z746" t="s">
        <v>57</v>
      </c>
      <c r="AA746">
        <v>0</v>
      </c>
      <c r="AB746">
        <v>100</v>
      </c>
      <c r="AC746">
        <v>0</v>
      </c>
      <c r="AD746">
        <v>0</v>
      </c>
      <c r="AE746">
        <v>0</v>
      </c>
      <c r="AF746">
        <v>2703863</v>
      </c>
      <c r="AG746" t="e">
        <f>#N/A</f>
        <v>#N/A</v>
      </c>
    </row>
    <row r="747" spans="1:33" ht="15" x14ac:dyDescent="0.2">
      <c r="A747" t="s">
        <v>74</v>
      </c>
      <c r="B747" t="s">
        <v>219</v>
      </c>
      <c r="C747" t="s">
        <v>276</v>
      </c>
      <c r="D747" t="s">
        <v>517</v>
      </c>
      <c r="E747" t="s">
        <v>277</v>
      </c>
      <c r="F747" t="s">
        <v>64</v>
      </c>
      <c r="G747" t="s">
        <v>1919</v>
      </c>
      <c r="H747" t="s">
        <v>74</v>
      </c>
      <c r="J747" t="s">
        <v>1920</v>
      </c>
      <c r="K747">
        <v>0</v>
      </c>
      <c r="L747">
        <v>0</v>
      </c>
      <c r="M747">
        <v>0.12</v>
      </c>
      <c r="N747">
        <v>0.88</v>
      </c>
      <c r="O747" t="s">
        <v>114</v>
      </c>
      <c r="P747" s="10">
        <v>210000</v>
      </c>
      <c r="Q747" s="10" t="e">
        <f>#N/A</f>
        <v>#N/A</v>
      </c>
      <c r="R747" s="10" t="e">
        <f>#N/A</f>
        <v>#N/A</v>
      </c>
      <c r="S747" s="10" t="e">
        <f>#N/A</f>
        <v>#N/A</v>
      </c>
      <c r="T747" t="s">
        <v>59</v>
      </c>
      <c r="U747" t="s">
        <v>58</v>
      </c>
      <c r="V747">
        <v>64</v>
      </c>
      <c r="W747">
        <v>60</v>
      </c>
      <c r="X747">
        <v>62</v>
      </c>
      <c r="Y747" t="s">
        <v>254</v>
      </c>
      <c r="Z747" t="s">
        <v>59</v>
      </c>
      <c r="AA747">
        <v>60</v>
      </c>
      <c r="AB747">
        <v>40</v>
      </c>
      <c r="AC747">
        <v>0</v>
      </c>
      <c r="AD747">
        <v>0</v>
      </c>
      <c r="AE747">
        <v>25200</v>
      </c>
      <c r="AF747">
        <v>184800</v>
      </c>
      <c r="AG747" t="e">
        <f>#N/A</f>
        <v>#N/A</v>
      </c>
    </row>
    <row r="748" spans="1:33" ht="15" x14ac:dyDescent="0.2">
      <c r="A748" t="s">
        <v>74</v>
      </c>
      <c r="B748" t="s">
        <v>219</v>
      </c>
      <c r="C748" t="s">
        <v>276</v>
      </c>
      <c r="D748" t="s">
        <v>517</v>
      </c>
      <c r="E748" t="s">
        <v>277</v>
      </c>
      <c r="F748" t="s">
        <v>64</v>
      </c>
      <c r="G748" t="s">
        <v>1921</v>
      </c>
      <c r="H748" t="s">
        <v>74</v>
      </c>
      <c r="J748" t="s">
        <v>1922</v>
      </c>
      <c r="K748">
        <v>0</v>
      </c>
      <c r="L748">
        <v>0</v>
      </c>
      <c r="M748">
        <v>0</v>
      </c>
      <c r="N748">
        <v>1</v>
      </c>
      <c r="O748" t="s">
        <v>114</v>
      </c>
      <c r="P748" s="10">
        <v>225717.54</v>
      </c>
      <c r="Q748" s="10" t="e">
        <f>#N/A</f>
        <v>#N/A</v>
      </c>
      <c r="R748" s="10" t="e">
        <f>#N/A</f>
        <v>#N/A</v>
      </c>
      <c r="S748" s="10" t="e">
        <f>#N/A</f>
        <v>#N/A</v>
      </c>
      <c r="T748" t="s">
        <v>59</v>
      </c>
      <c r="U748" t="s">
        <v>58</v>
      </c>
      <c r="V748">
        <v>56</v>
      </c>
      <c r="W748">
        <v>68</v>
      </c>
      <c r="X748">
        <v>62</v>
      </c>
      <c r="Y748" t="s">
        <v>254</v>
      </c>
      <c r="Z748" t="s">
        <v>59</v>
      </c>
      <c r="AA748">
        <v>100</v>
      </c>
      <c r="AB748">
        <v>0</v>
      </c>
      <c r="AC748">
        <v>0</v>
      </c>
      <c r="AD748">
        <v>0</v>
      </c>
      <c r="AE748">
        <v>0</v>
      </c>
      <c r="AF748">
        <v>225717.54</v>
      </c>
      <c r="AG748" t="e">
        <f>#N/A</f>
        <v>#N/A</v>
      </c>
    </row>
    <row r="749" spans="1:33" ht="15" x14ac:dyDescent="0.2">
      <c r="A749" t="s">
        <v>74</v>
      </c>
      <c r="B749" t="s">
        <v>85</v>
      </c>
      <c r="C749" t="s">
        <v>98</v>
      </c>
      <c r="D749" t="s">
        <v>686</v>
      </c>
      <c r="E749" t="s">
        <v>99</v>
      </c>
      <c r="F749" t="s">
        <v>64</v>
      </c>
      <c r="G749" t="s">
        <v>1923</v>
      </c>
      <c r="H749" t="s">
        <v>74</v>
      </c>
      <c r="J749" t="s">
        <v>1924</v>
      </c>
      <c r="K749">
        <v>0.27</v>
      </c>
      <c r="L749">
        <v>0.05</v>
      </c>
      <c r="M749">
        <v>0.16</v>
      </c>
      <c r="N749">
        <v>0.52</v>
      </c>
      <c r="O749" t="s">
        <v>114</v>
      </c>
      <c r="P749" s="10">
        <v>254875.35</v>
      </c>
      <c r="Q749" s="10" t="e">
        <f>#N/A</f>
        <v>#N/A</v>
      </c>
      <c r="R749" s="10" t="e">
        <f>#N/A</f>
        <v>#N/A</v>
      </c>
      <c r="S749" s="10" t="e">
        <f>#N/A</f>
        <v>#N/A</v>
      </c>
      <c r="T749" t="s">
        <v>59</v>
      </c>
      <c r="U749" t="s">
        <v>58</v>
      </c>
      <c r="V749">
        <v>60</v>
      </c>
      <c r="W749">
        <v>64</v>
      </c>
      <c r="X749">
        <v>62</v>
      </c>
      <c r="Y749" t="s">
        <v>254</v>
      </c>
      <c r="Z749" t="s">
        <v>59</v>
      </c>
      <c r="AA749">
        <v>100</v>
      </c>
      <c r="AB749">
        <v>0</v>
      </c>
      <c r="AC749">
        <v>68816.344500000007</v>
      </c>
      <c r="AD749">
        <v>12743.7675</v>
      </c>
      <c r="AE749">
        <v>40780.055999999997</v>
      </c>
      <c r="AF749">
        <v>132535.182</v>
      </c>
      <c r="AG749" t="e">
        <f>#N/A</f>
        <v>#N/A</v>
      </c>
    </row>
    <row r="750" spans="1:33" ht="15" x14ac:dyDescent="0.2">
      <c r="A750" t="s">
        <v>48</v>
      </c>
      <c r="B750" t="s">
        <v>48</v>
      </c>
      <c r="C750" t="s">
        <v>1342</v>
      </c>
      <c r="D750" t="s">
        <v>70</v>
      </c>
      <c r="E750" t="s">
        <v>170</v>
      </c>
      <c r="F750" t="s">
        <v>52</v>
      </c>
      <c r="G750" t="s">
        <v>1925</v>
      </c>
      <c r="H750" t="s">
        <v>48</v>
      </c>
      <c r="I750" t="s">
        <v>54</v>
      </c>
      <c r="J750" t="s">
        <v>1926</v>
      </c>
      <c r="K750">
        <v>0</v>
      </c>
      <c r="L750">
        <v>1</v>
      </c>
      <c r="M750">
        <v>0</v>
      </c>
      <c r="N750">
        <v>0</v>
      </c>
      <c r="O750" t="s">
        <v>56</v>
      </c>
      <c r="P750" s="10">
        <v>519199.33</v>
      </c>
      <c r="Q750" s="11">
        <v>519199.33</v>
      </c>
      <c r="R750" s="10">
        <v>0</v>
      </c>
      <c r="S750" s="10">
        <v>519199.33</v>
      </c>
      <c r="T750" t="s">
        <v>57</v>
      </c>
      <c r="U750" t="s">
        <v>58</v>
      </c>
      <c r="V750">
        <v>60</v>
      </c>
      <c r="W750">
        <v>64</v>
      </c>
      <c r="X750">
        <v>62</v>
      </c>
      <c r="Y750" t="s">
        <v>48</v>
      </c>
      <c r="Z750" t="s">
        <v>59</v>
      </c>
      <c r="AA750">
        <v>0</v>
      </c>
      <c r="AB750">
        <v>0</v>
      </c>
      <c r="AC750">
        <v>0</v>
      </c>
      <c r="AD750">
        <v>519199.33</v>
      </c>
      <c r="AE750">
        <v>0</v>
      </c>
      <c r="AF750">
        <v>0</v>
      </c>
      <c r="AG750" t="s">
        <v>1925</v>
      </c>
    </row>
    <row r="751" spans="1:33" ht="15" x14ac:dyDescent="0.2">
      <c r="A751" t="s">
        <v>48</v>
      </c>
      <c r="B751" t="s">
        <v>48</v>
      </c>
      <c r="C751" t="s">
        <v>1526</v>
      </c>
      <c r="D751" t="s">
        <v>197</v>
      </c>
      <c r="E751" t="s">
        <v>1927</v>
      </c>
      <c r="F751" t="s">
        <v>64</v>
      </c>
      <c r="G751" t="s">
        <v>1928</v>
      </c>
      <c r="H751" t="s">
        <v>48</v>
      </c>
      <c r="I751" t="s">
        <v>54</v>
      </c>
      <c r="J751" t="s">
        <v>1929</v>
      </c>
      <c r="K751">
        <v>0.75</v>
      </c>
      <c r="L751">
        <v>0</v>
      </c>
      <c r="M751">
        <v>0</v>
      </c>
      <c r="N751">
        <v>0.25</v>
      </c>
      <c r="O751" t="s">
        <v>67</v>
      </c>
      <c r="P751" s="10">
        <v>247578</v>
      </c>
      <c r="Q751" s="11">
        <v>247578</v>
      </c>
      <c r="R751" s="10">
        <v>0</v>
      </c>
      <c r="S751" s="10">
        <v>247578</v>
      </c>
      <c r="T751" t="s">
        <v>57</v>
      </c>
      <c r="U751" t="s">
        <v>58</v>
      </c>
      <c r="V751">
        <v>64</v>
      </c>
      <c r="W751">
        <v>60</v>
      </c>
      <c r="X751">
        <v>62</v>
      </c>
      <c r="Y751" t="s">
        <v>48</v>
      </c>
      <c r="AA751">
        <v>0</v>
      </c>
      <c r="AB751">
        <v>0</v>
      </c>
      <c r="AC751">
        <v>185683.5</v>
      </c>
      <c r="AD751">
        <v>0</v>
      </c>
      <c r="AE751">
        <v>0</v>
      </c>
      <c r="AF751">
        <v>61894.5</v>
      </c>
      <c r="AG751" t="s">
        <v>1928</v>
      </c>
    </row>
    <row r="752" spans="1:33" ht="15" x14ac:dyDescent="0.2">
      <c r="A752" t="s">
        <v>48</v>
      </c>
      <c r="B752" t="s">
        <v>48</v>
      </c>
      <c r="C752" t="s">
        <v>991</v>
      </c>
      <c r="D752" t="s">
        <v>48</v>
      </c>
      <c r="E752" t="e">
        <f>#N/A</f>
        <v>#N/A</v>
      </c>
      <c r="F752" t="s">
        <v>64</v>
      </c>
      <c r="G752" t="s">
        <v>1930</v>
      </c>
      <c r="H752" t="s">
        <v>48</v>
      </c>
      <c r="I752" t="s">
        <v>54</v>
      </c>
      <c r="J752" t="s">
        <v>1931</v>
      </c>
      <c r="K752">
        <v>0.1</v>
      </c>
      <c r="L752">
        <v>0.05</v>
      </c>
      <c r="M752">
        <v>0.15</v>
      </c>
      <c r="N752">
        <v>0.7</v>
      </c>
      <c r="O752" t="s">
        <v>114</v>
      </c>
      <c r="P752" s="10">
        <v>474918</v>
      </c>
      <c r="Q752" s="11">
        <v>474918</v>
      </c>
      <c r="R752" s="10">
        <v>0</v>
      </c>
      <c r="S752" s="10">
        <v>474918</v>
      </c>
      <c r="T752" t="s">
        <v>57</v>
      </c>
      <c r="U752" t="s">
        <v>58</v>
      </c>
      <c r="V752">
        <v>64</v>
      </c>
      <c r="W752">
        <v>60</v>
      </c>
      <c r="X752">
        <v>62</v>
      </c>
      <c r="Y752" t="s">
        <v>48</v>
      </c>
      <c r="Z752" t="s">
        <v>57</v>
      </c>
      <c r="AA752">
        <v>0</v>
      </c>
      <c r="AB752">
        <v>0</v>
      </c>
      <c r="AC752">
        <v>47491.8</v>
      </c>
      <c r="AD752">
        <v>23745.9</v>
      </c>
      <c r="AE752">
        <v>71237.7</v>
      </c>
      <c r="AF752">
        <v>332442.59999999998</v>
      </c>
      <c r="AG752" t="s">
        <v>1930</v>
      </c>
    </row>
    <row r="753" spans="1:33" ht="15" x14ac:dyDescent="0.2">
      <c r="A753" t="s">
        <v>48</v>
      </c>
      <c r="B753" t="s">
        <v>48</v>
      </c>
      <c r="C753" t="s">
        <v>1932</v>
      </c>
      <c r="D753" t="s">
        <v>70</v>
      </c>
      <c r="E753" t="s">
        <v>170</v>
      </c>
      <c r="F753" t="s">
        <v>64</v>
      </c>
      <c r="G753" t="s">
        <v>1933</v>
      </c>
      <c r="H753" t="s">
        <v>48</v>
      </c>
      <c r="I753" t="s">
        <v>54</v>
      </c>
      <c r="J753" t="s">
        <v>1934</v>
      </c>
      <c r="K753">
        <v>0.4</v>
      </c>
      <c r="L753">
        <v>0</v>
      </c>
      <c r="M753">
        <v>0</v>
      </c>
      <c r="N753">
        <v>0.6</v>
      </c>
      <c r="O753" t="s">
        <v>114</v>
      </c>
      <c r="P753" s="10">
        <v>430875</v>
      </c>
      <c r="Q753" s="11">
        <v>430875</v>
      </c>
      <c r="R753" s="10">
        <v>0</v>
      </c>
      <c r="S753" s="10">
        <v>430875</v>
      </c>
      <c r="T753" t="s">
        <v>57</v>
      </c>
      <c r="U753" t="s">
        <v>58</v>
      </c>
      <c r="V753">
        <v>64</v>
      </c>
      <c r="W753">
        <v>60</v>
      </c>
      <c r="X753">
        <v>62</v>
      </c>
      <c r="Y753" t="s">
        <v>48</v>
      </c>
      <c r="AA753">
        <v>0</v>
      </c>
      <c r="AB753">
        <v>0</v>
      </c>
      <c r="AC753">
        <v>172350</v>
      </c>
      <c r="AD753">
        <v>0</v>
      </c>
      <c r="AE753">
        <v>0</v>
      </c>
      <c r="AF753">
        <v>258525</v>
      </c>
      <c r="AG753" t="s">
        <v>1933</v>
      </c>
    </row>
    <row r="754" spans="1:33" ht="15" x14ac:dyDescent="0.2">
      <c r="A754" t="s">
        <v>48</v>
      </c>
      <c r="B754" t="s">
        <v>48</v>
      </c>
      <c r="C754" t="s">
        <v>1515</v>
      </c>
      <c r="D754" t="s">
        <v>48</v>
      </c>
      <c r="E754" t="e">
        <f>#N/A</f>
        <v>#N/A</v>
      </c>
      <c r="F754" t="s">
        <v>64</v>
      </c>
      <c r="G754" t="s">
        <v>1935</v>
      </c>
      <c r="H754" t="s">
        <v>48</v>
      </c>
      <c r="I754" t="s">
        <v>54</v>
      </c>
      <c r="J754" t="s">
        <v>1936</v>
      </c>
      <c r="K754">
        <v>0.25</v>
      </c>
      <c r="L754">
        <v>0.25</v>
      </c>
      <c r="M754">
        <v>0.25</v>
      </c>
      <c r="N754">
        <v>0.25</v>
      </c>
      <c r="O754" t="s">
        <v>107</v>
      </c>
      <c r="P754" s="10">
        <v>334200</v>
      </c>
      <c r="Q754" s="11">
        <v>334200</v>
      </c>
      <c r="R754" s="10">
        <v>0</v>
      </c>
      <c r="S754" s="10">
        <v>334200</v>
      </c>
      <c r="T754" t="s">
        <v>57</v>
      </c>
      <c r="U754" t="s">
        <v>58</v>
      </c>
      <c r="V754">
        <v>60</v>
      </c>
      <c r="W754">
        <v>64</v>
      </c>
      <c r="X754">
        <v>62</v>
      </c>
      <c r="Y754" t="s">
        <v>48</v>
      </c>
      <c r="AA754">
        <v>0</v>
      </c>
      <c r="AB754">
        <v>0</v>
      </c>
      <c r="AC754">
        <v>83550</v>
      </c>
      <c r="AD754">
        <v>83550</v>
      </c>
      <c r="AE754">
        <v>83550</v>
      </c>
      <c r="AF754">
        <v>83550</v>
      </c>
      <c r="AG754" t="s">
        <v>1935</v>
      </c>
    </row>
    <row r="755" spans="1:33" ht="15" x14ac:dyDescent="0.2">
      <c r="A755" t="s">
        <v>60</v>
      </c>
      <c r="B755" t="s">
        <v>60</v>
      </c>
      <c r="C755" t="s">
        <v>632</v>
      </c>
      <c r="D755" t="s">
        <v>633</v>
      </c>
      <c r="E755" t="s">
        <v>634</v>
      </c>
      <c r="F755" t="s">
        <v>64</v>
      </c>
      <c r="G755" t="s">
        <v>1937</v>
      </c>
      <c r="H755" t="s">
        <v>60</v>
      </c>
      <c r="J755" t="s">
        <v>1938</v>
      </c>
      <c r="K755">
        <v>1</v>
      </c>
      <c r="L755">
        <v>0</v>
      </c>
      <c r="M755">
        <v>0</v>
      </c>
      <c r="N755">
        <v>0</v>
      </c>
      <c r="O755" t="s">
        <v>67</v>
      </c>
      <c r="P755" s="10">
        <v>250000</v>
      </c>
      <c r="Q755" s="10" t="e">
        <f>#N/A</f>
        <v>#N/A</v>
      </c>
      <c r="R755" s="10" t="e">
        <f>#N/A</f>
        <v>#N/A</v>
      </c>
      <c r="S755" s="10" t="e">
        <f>#N/A</f>
        <v>#N/A</v>
      </c>
      <c r="T755" t="s">
        <v>59</v>
      </c>
      <c r="U755" t="s">
        <v>58</v>
      </c>
      <c r="V755">
        <v>64</v>
      </c>
      <c r="W755">
        <v>60</v>
      </c>
      <c r="X755">
        <v>62</v>
      </c>
      <c r="Y755" t="s">
        <v>254</v>
      </c>
      <c r="Z755" t="s">
        <v>59</v>
      </c>
      <c r="AA755">
        <v>100</v>
      </c>
      <c r="AB755">
        <v>0</v>
      </c>
      <c r="AC755">
        <v>250000</v>
      </c>
      <c r="AD755">
        <v>0</v>
      </c>
      <c r="AE755">
        <v>0</v>
      </c>
      <c r="AF755">
        <v>0</v>
      </c>
      <c r="AG755" t="e">
        <f>#N/A</f>
        <v>#N/A</v>
      </c>
    </row>
    <row r="756" spans="1:33" ht="15" x14ac:dyDescent="0.2">
      <c r="A756" t="s">
        <v>60</v>
      </c>
      <c r="B756" t="s">
        <v>60</v>
      </c>
      <c r="C756" t="s">
        <v>632</v>
      </c>
      <c r="D756" t="s">
        <v>633</v>
      </c>
      <c r="E756" t="s">
        <v>634</v>
      </c>
      <c r="F756" t="s">
        <v>64</v>
      </c>
      <c r="G756" t="s">
        <v>1939</v>
      </c>
      <c r="H756" t="s">
        <v>60</v>
      </c>
      <c r="J756" t="s">
        <v>1940</v>
      </c>
      <c r="K756">
        <v>0</v>
      </c>
      <c r="L756">
        <v>0</v>
      </c>
      <c r="M756">
        <v>0</v>
      </c>
      <c r="N756">
        <v>1</v>
      </c>
      <c r="O756" t="s">
        <v>114</v>
      </c>
      <c r="P756" s="10">
        <v>26416.66</v>
      </c>
      <c r="Q756" s="10" t="e">
        <f>#N/A</f>
        <v>#N/A</v>
      </c>
      <c r="R756" s="10" t="e">
        <f>#N/A</f>
        <v>#N/A</v>
      </c>
      <c r="S756" s="10" t="e">
        <f>#N/A</f>
        <v>#N/A</v>
      </c>
      <c r="T756" t="s">
        <v>59</v>
      </c>
      <c r="U756" t="s">
        <v>58</v>
      </c>
      <c r="V756">
        <v>56</v>
      </c>
      <c r="W756">
        <v>68</v>
      </c>
      <c r="X756">
        <v>62</v>
      </c>
      <c r="Y756" t="s">
        <v>254</v>
      </c>
      <c r="Z756" t="s">
        <v>59</v>
      </c>
      <c r="AA756">
        <v>100</v>
      </c>
      <c r="AB756">
        <v>0</v>
      </c>
      <c r="AC756">
        <v>0</v>
      </c>
      <c r="AD756">
        <v>0</v>
      </c>
      <c r="AE756">
        <v>0</v>
      </c>
      <c r="AF756">
        <v>26416.66</v>
      </c>
      <c r="AG756" t="e">
        <f>#N/A</f>
        <v>#N/A</v>
      </c>
    </row>
    <row r="757" spans="1:33" ht="15" x14ac:dyDescent="0.2">
      <c r="A757" t="s">
        <v>60</v>
      </c>
      <c r="B757" t="s">
        <v>60</v>
      </c>
      <c r="C757" t="s">
        <v>523</v>
      </c>
      <c r="D757" t="s">
        <v>524</v>
      </c>
      <c r="E757" t="s">
        <v>525</v>
      </c>
      <c r="F757" t="s">
        <v>64</v>
      </c>
      <c r="G757" t="s">
        <v>1941</v>
      </c>
      <c r="H757" t="s">
        <v>60</v>
      </c>
      <c r="J757" t="s">
        <v>1942</v>
      </c>
      <c r="K757">
        <v>0</v>
      </c>
      <c r="L757">
        <v>0.5</v>
      </c>
      <c r="M757">
        <v>0.5</v>
      </c>
      <c r="N757">
        <v>0</v>
      </c>
      <c r="O757" t="s">
        <v>107</v>
      </c>
      <c r="P757" s="10">
        <v>100000</v>
      </c>
      <c r="Q757" s="10" t="e">
        <f>#N/A</f>
        <v>#N/A</v>
      </c>
      <c r="R757" s="10" t="e">
        <f>#N/A</f>
        <v>#N/A</v>
      </c>
      <c r="S757" s="10" t="e">
        <f>#N/A</f>
        <v>#N/A</v>
      </c>
      <c r="T757" t="s">
        <v>57</v>
      </c>
      <c r="U757" t="s">
        <v>58</v>
      </c>
      <c r="V757">
        <v>64</v>
      </c>
      <c r="W757">
        <v>60</v>
      </c>
      <c r="X757">
        <v>62</v>
      </c>
      <c r="Y757" t="s">
        <v>512</v>
      </c>
      <c r="Z757" t="s">
        <v>57</v>
      </c>
      <c r="AA757">
        <v>0</v>
      </c>
      <c r="AB757">
        <v>100</v>
      </c>
      <c r="AC757">
        <v>0</v>
      </c>
      <c r="AD757">
        <v>50000</v>
      </c>
      <c r="AE757">
        <v>50000</v>
      </c>
      <c r="AF757">
        <v>0</v>
      </c>
      <c r="AG757" t="e">
        <f>#N/A</f>
        <v>#N/A</v>
      </c>
    </row>
    <row r="758" spans="1:33" ht="15" x14ac:dyDescent="0.2">
      <c r="A758" t="s">
        <v>60</v>
      </c>
      <c r="B758" t="s">
        <v>60</v>
      </c>
      <c r="C758" t="s">
        <v>131</v>
      </c>
      <c r="D758" t="s">
        <v>414</v>
      </c>
      <c r="E758" t="s">
        <v>132</v>
      </c>
      <c r="F758" t="s">
        <v>64</v>
      </c>
      <c r="G758" t="s">
        <v>1943</v>
      </c>
      <c r="H758" t="s">
        <v>60</v>
      </c>
      <c r="J758" t="s">
        <v>1944</v>
      </c>
      <c r="K758">
        <v>0.2</v>
      </c>
      <c r="L758">
        <v>0.2</v>
      </c>
      <c r="M758">
        <v>0.4</v>
      </c>
      <c r="N758">
        <v>0.2</v>
      </c>
      <c r="O758" t="s">
        <v>120</v>
      </c>
      <c r="P758" s="10">
        <v>60000</v>
      </c>
      <c r="Q758" s="10" t="e">
        <f>#N/A</f>
        <v>#N/A</v>
      </c>
      <c r="R758" s="10" t="e">
        <f>#N/A</f>
        <v>#N/A</v>
      </c>
      <c r="S758" s="10" t="e">
        <f>#N/A</f>
        <v>#N/A</v>
      </c>
      <c r="T758" t="s">
        <v>57</v>
      </c>
      <c r="U758" t="s">
        <v>58</v>
      </c>
      <c r="V758">
        <v>64</v>
      </c>
      <c r="W758">
        <v>60</v>
      </c>
      <c r="X758">
        <v>62</v>
      </c>
      <c r="Y758" t="s">
        <v>512</v>
      </c>
      <c r="Z758" t="s">
        <v>57</v>
      </c>
      <c r="AA758">
        <v>0</v>
      </c>
      <c r="AB758">
        <v>100</v>
      </c>
      <c r="AC758">
        <v>12000</v>
      </c>
      <c r="AD758">
        <v>12000</v>
      </c>
      <c r="AE758">
        <v>24000</v>
      </c>
      <c r="AF758">
        <v>12000</v>
      </c>
      <c r="AG758" t="e">
        <f>#N/A</f>
        <v>#N/A</v>
      </c>
    </row>
    <row r="759" spans="1:33" ht="15" x14ac:dyDescent="0.2">
      <c r="A759" t="s">
        <v>60</v>
      </c>
      <c r="B759" t="s">
        <v>60</v>
      </c>
      <c r="C759" t="s">
        <v>131</v>
      </c>
      <c r="D759" t="s">
        <v>414</v>
      </c>
      <c r="E759" t="s">
        <v>132</v>
      </c>
      <c r="F759" t="s">
        <v>64</v>
      </c>
      <c r="G759" t="s">
        <v>1945</v>
      </c>
      <c r="H759" t="s">
        <v>60</v>
      </c>
      <c r="J759" t="s">
        <v>1946</v>
      </c>
      <c r="K759">
        <v>0.4</v>
      </c>
      <c r="L759">
        <v>0.1</v>
      </c>
      <c r="M759">
        <v>0.3</v>
      </c>
      <c r="N759">
        <v>0.2</v>
      </c>
      <c r="O759" t="s">
        <v>67</v>
      </c>
      <c r="P759" s="10">
        <v>274000</v>
      </c>
      <c r="Q759" s="10" t="e">
        <f>#N/A</f>
        <v>#N/A</v>
      </c>
      <c r="R759" s="10" t="e">
        <f>#N/A</f>
        <v>#N/A</v>
      </c>
      <c r="S759" s="10" t="e">
        <f>#N/A</f>
        <v>#N/A</v>
      </c>
      <c r="T759" t="s">
        <v>57</v>
      </c>
      <c r="U759" t="s">
        <v>58</v>
      </c>
      <c r="V759">
        <v>64</v>
      </c>
      <c r="W759">
        <v>60</v>
      </c>
      <c r="X759">
        <v>62</v>
      </c>
      <c r="Y759" t="s">
        <v>512</v>
      </c>
      <c r="Z759" t="s">
        <v>57</v>
      </c>
      <c r="AA759">
        <v>0</v>
      </c>
      <c r="AB759">
        <v>100</v>
      </c>
      <c r="AC759">
        <v>109600</v>
      </c>
      <c r="AD759">
        <v>27400</v>
      </c>
      <c r="AE759">
        <v>82200</v>
      </c>
      <c r="AF759">
        <v>54800</v>
      </c>
      <c r="AG759" t="e">
        <f>#N/A</f>
        <v>#N/A</v>
      </c>
    </row>
    <row r="760" spans="1:33" ht="15" x14ac:dyDescent="0.2">
      <c r="A760" t="s">
        <v>60</v>
      </c>
      <c r="B760" t="s">
        <v>60</v>
      </c>
      <c r="C760" t="s">
        <v>131</v>
      </c>
      <c r="D760" t="s">
        <v>414</v>
      </c>
      <c r="E760" t="s">
        <v>132</v>
      </c>
      <c r="F760" t="s">
        <v>64</v>
      </c>
      <c r="G760" t="s">
        <v>1947</v>
      </c>
      <c r="H760" t="s">
        <v>60</v>
      </c>
      <c r="J760" t="s">
        <v>1948</v>
      </c>
      <c r="K760">
        <v>1</v>
      </c>
      <c r="L760">
        <v>0</v>
      </c>
      <c r="M760">
        <v>0</v>
      </c>
      <c r="N760">
        <v>0</v>
      </c>
      <c r="O760" t="s">
        <v>67</v>
      </c>
      <c r="P760" s="10">
        <v>200000</v>
      </c>
      <c r="Q760" s="10" t="e">
        <f>#N/A</f>
        <v>#N/A</v>
      </c>
      <c r="R760" s="10" t="e">
        <f>#N/A</f>
        <v>#N/A</v>
      </c>
      <c r="S760" s="10" t="e">
        <f>#N/A</f>
        <v>#N/A</v>
      </c>
      <c r="T760" t="s">
        <v>57</v>
      </c>
      <c r="U760" t="s">
        <v>58</v>
      </c>
      <c r="V760">
        <v>64</v>
      </c>
      <c r="W760">
        <v>60</v>
      </c>
      <c r="X760">
        <v>62</v>
      </c>
      <c r="Y760" t="s">
        <v>512</v>
      </c>
      <c r="Z760" t="s">
        <v>57</v>
      </c>
      <c r="AA760">
        <v>0</v>
      </c>
      <c r="AB760">
        <v>100</v>
      </c>
      <c r="AC760">
        <v>200000</v>
      </c>
      <c r="AD760">
        <v>0</v>
      </c>
      <c r="AE760">
        <v>0</v>
      </c>
      <c r="AF760">
        <v>0</v>
      </c>
      <c r="AG760" t="e">
        <f>#N/A</f>
        <v>#N/A</v>
      </c>
    </row>
    <row r="761" spans="1:33" ht="15" x14ac:dyDescent="0.2">
      <c r="A761" t="s">
        <v>60</v>
      </c>
      <c r="B761" t="s">
        <v>60</v>
      </c>
      <c r="C761" t="s">
        <v>180</v>
      </c>
      <c r="D761" t="s">
        <v>903</v>
      </c>
      <c r="E761" t="s">
        <v>181</v>
      </c>
      <c r="F761" t="s">
        <v>64</v>
      </c>
      <c r="G761" t="s">
        <v>1949</v>
      </c>
      <c r="H761" t="s">
        <v>60</v>
      </c>
      <c r="J761" t="s">
        <v>1950</v>
      </c>
      <c r="K761">
        <v>0.8</v>
      </c>
      <c r="L761">
        <v>0</v>
      </c>
      <c r="M761">
        <v>0</v>
      </c>
      <c r="N761">
        <v>0.2</v>
      </c>
      <c r="O761" t="s">
        <v>67</v>
      </c>
      <c r="P761" s="10">
        <v>50000</v>
      </c>
      <c r="Q761" s="10" t="e">
        <f>#N/A</f>
        <v>#N/A</v>
      </c>
      <c r="R761" s="10" t="e">
        <f>#N/A</f>
        <v>#N/A</v>
      </c>
      <c r="S761" s="10" t="e">
        <f>#N/A</f>
        <v>#N/A</v>
      </c>
      <c r="T761" t="s">
        <v>57</v>
      </c>
      <c r="U761" t="s">
        <v>58</v>
      </c>
      <c r="V761">
        <v>64</v>
      </c>
      <c r="W761">
        <v>60</v>
      </c>
      <c r="X761">
        <v>62</v>
      </c>
      <c r="Y761" t="s">
        <v>512</v>
      </c>
      <c r="Z761" t="s">
        <v>57</v>
      </c>
      <c r="AA761">
        <v>0</v>
      </c>
      <c r="AB761">
        <v>100</v>
      </c>
      <c r="AC761">
        <v>40000</v>
      </c>
      <c r="AD761">
        <v>0</v>
      </c>
      <c r="AE761">
        <v>0</v>
      </c>
      <c r="AF761">
        <v>10000</v>
      </c>
      <c r="AG761" t="e">
        <f>#N/A</f>
        <v>#N/A</v>
      </c>
    </row>
    <row r="762" spans="1:33" ht="15" x14ac:dyDescent="0.2">
      <c r="A762" t="s">
        <v>60</v>
      </c>
      <c r="B762" t="s">
        <v>60</v>
      </c>
      <c r="C762" t="s">
        <v>863</v>
      </c>
      <c r="D762" t="s">
        <v>864</v>
      </c>
      <c r="E762" t="s">
        <v>865</v>
      </c>
      <c r="F762" t="s">
        <v>64</v>
      </c>
      <c r="G762" t="s">
        <v>1951</v>
      </c>
      <c r="H762" t="s">
        <v>60</v>
      </c>
      <c r="J762" t="s">
        <v>1952</v>
      </c>
      <c r="K762">
        <v>0.1</v>
      </c>
      <c r="L762">
        <v>0.1</v>
      </c>
      <c r="M762">
        <v>0.8</v>
      </c>
      <c r="N762">
        <v>0</v>
      </c>
      <c r="O762" t="s">
        <v>120</v>
      </c>
      <c r="P762" s="10">
        <v>645000</v>
      </c>
      <c r="Q762" s="10" t="e">
        <f>#N/A</f>
        <v>#N/A</v>
      </c>
      <c r="R762" s="10" t="e">
        <f>#N/A</f>
        <v>#N/A</v>
      </c>
      <c r="S762" s="10" t="e">
        <f>#N/A</f>
        <v>#N/A</v>
      </c>
      <c r="T762" t="s">
        <v>59</v>
      </c>
      <c r="U762" t="s">
        <v>58</v>
      </c>
      <c r="V762">
        <v>64</v>
      </c>
      <c r="W762">
        <v>60</v>
      </c>
      <c r="X762">
        <v>62</v>
      </c>
      <c r="Y762" t="s">
        <v>254</v>
      </c>
      <c r="Z762" t="s">
        <v>59</v>
      </c>
      <c r="AA762">
        <v>100</v>
      </c>
      <c r="AB762">
        <v>0</v>
      </c>
      <c r="AC762">
        <v>64500</v>
      </c>
      <c r="AD762">
        <v>64500</v>
      </c>
      <c r="AE762">
        <v>516000</v>
      </c>
      <c r="AF762">
        <v>0</v>
      </c>
      <c r="AG762" t="e">
        <f>#N/A</f>
        <v>#N/A</v>
      </c>
    </row>
    <row r="763" spans="1:33" ht="15" x14ac:dyDescent="0.2">
      <c r="A763" t="s">
        <v>148</v>
      </c>
      <c r="B763" t="s">
        <v>148</v>
      </c>
      <c r="C763" t="s">
        <v>1028</v>
      </c>
      <c r="D763" t="s">
        <v>1029</v>
      </c>
      <c r="E763" t="s">
        <v>1030</v>
      </c>
      <c r="F763" t="s">
        <v>64</v>
      </c>
      <c r="G763" t="s">
        <v>1953</v>
      </c>
      <c r="H763" t="s">
        <v>148</v>
      </c>
      <c r="J763" t="s">
        <v>1954</v>
      </c>
      <c r="K763">
        <v>1</v>
      </c>
      <c r="L763">
        <v>0</v>
      </c>
      <c r="M763">
        <v>0</v>
      </c>
      <c r="N763">
        <v>0</v>
      </c>
      <c r="O763" t="s">
        <v>67</v>
      </c>
      <c r="P763" s="10">
        <v>62262</v>
      </c>
      <c r="Q763" s="10">
        <v>62262</v>
      </c>
      <c r="R763" s="10">
        <v>1245</v>
      </c>
      <c r="S763" s="10">
        <v>63507</v>
      </c>
      <c r="T763" t="s">
        <v>59</v>
      </c>
      <c r="U763" t="s">
        <v>58</v>
      </c>
      <c r="V763">
        <v>52</v>
      </c>
      <c r="W763">
        <v>72</v>
      </c>
      <c r="X763">
        <v>62</v>
      </c>
      <c r="Y763" t="s">
        <v>254</v>
      </c>
      <c r="Z763" t="s">
        <v>59</v>
      </c>
      <c r="AA763">
        <v>100</v>
      </c>
      <c r="AB763">
        <v>0</v>
      </c>
      <c r="AC763">
        <v>62262</v>
      </c>
      <c r="AD763">
        <v>0</v>
      </c>
      <c r="AE763">
        <v>0</v>
      </c>
      <c r="AF763">
        <v>0</v>
      </c>
      <c r="AG763" t="s">
        <v>1953</v>
      </c>
    </row>
    <row r="764" spans="1:33" ht="15" x14ac:dyDescent="0.2">
      <c r="A764" t="s">
        <v>148</v>
      </c>
      <c r="B764" t="s">
        <v>148</v>
      </c>
      <c r="C764" t="s">
        <v>282</v>
      </c>
      <c r="D764" t="s">
        <v>542</v>
      </c>
      <c r="E764" t="s">
        <v>283</v>
      </c>
      <c r="F764" t="s">
        <v>64</v>
      </c>
      <c r="G764" t="s">
        <v>1955</v>
      </c>
      <c r="H764" t="s">
        <v>148</v>
      </c>
      <c r="J764" t="s">
        <v>1956</v>
      </c>
      <c r="K764">
        <v>0.14000000000000001</v>
      </c>
      <c r="L764">
        <v>0.01</v>
      </c>
      <c r="M764">
        <v>0.5</v>
      </c>
      <c r="N764">
        <v>0.35</v>
      </c>
      <c r="O764" t="s">
        <v>120</v>
      </c>
      <c r="P764" s="10">
        <v>76850</v>
      </c>
      <c r="Q764" s="10">
        <v>76850</v>
      </c>
      <c r="R764" s="10">
        <v>1615.08</v>
      </c>
      <c r="S764" s="10">
        <v>78465.08</v>
      </c>
      <c r="T764" t="s">
        <v>59</v>
      </c>
      <c r="U764" t="s">
        <v>58</v>
      </c>
      <c r="V764">
        <v>60</v>
      </c>
      <c r="W764">
        <v>64</v>
      </c>
      <c r="X764">
        <v>62</v>
      </c>
      <c r="Y764" t="s">
        <v>254</v>
      </c>
      <c r="Z764" t="s">
        <v>59</v>
      </c>
      <c r="AA764">
        <v>100</v>
      </c>
      <c r="AB764">
        <v>0</v>
      </c>
      <c r="AC764">
        <v>10759</v>
      </c>
      <c r="AD764">
        <v>768.5</v>
      </c>
      <c r="AE764">
        <v>38425</v>
      </c>
      <c r="AF764">
        <v>26897.5</v>
      </c>
      <c r="AG764" t="s">
        <v>1955</v>
      </c>
    </row>
    <row r="765" spans="1:33" ht="15" x14ac:dyDescent="0.2">
      <c r="A765" t="s">
        <v>148</v>
      </c>
      <c r="B765" t="s">
        <v>148</v>
      </c>
      <c r="C765" t="s">
        <v>1043</v>
      </c>
      <c r="D765" t="s">
        <v>1044</v>
      </c>
      <c r="E765" t="s">
        <v>1045</v>
      </c>
      <c r="F765" t="s">
        <v>64</v>
      </c>
      <c r="G765" t="s">
        <v>1957</v>
      </c>
      <c r="H765" t="s">
        <v>148</v>
      </c>
      <c r="J765" t="s">
        <v>1958</v>
      </c>
      <c r="K765">
        <v>0.1</v>
      </c>
      <c r="L765">
        <v>0</v>
      </c>
      <c r="M765">
        <v>0.9</v>
      </c>
      <c r="N765">
        <v>0</v>
      </c>
      <c r="O765" t="s">
        <v>120</v>
      </c>
      <c r="P765" s="10">
        <v>175903</v>
      </c>
      <c r="Q765" s="10">
        <v>175903</v>
      </c>
      <c r="R765" s="10">
        <v>3518</v>
      </c>
      <c r="S765" s="10">
        <v>179421</v>
      </c>
      <c r="T765" t="s">
        <v>59</v>
      </c>
      <c r="U765" t="s">
        <v>58</v>
      </c>
      <c r="V765">
        <v>64</v>
      </c>
      <c r="W765">
        <v>60</v>
      </c>
      <c r="X765">
        <v>62</v>
      </c>
      <c r="Y765" t="s">
        <v>254</v>
      </c>
      <c r="Z765" t="s">
        <v>59</v>
      </c>
      <c r="AA765">
        <v>60</v>
      </c>
      <c r="AB765">
        <v>40</v>
      </c>
      <c r="AC765">
        <v>17590.3</v>
      </c>
      <c r="AD765">
        <v>0</v>
      </c>
      <c r="AE765">
        <v>158312.70000000001</v>
      </c>
      <c r="AF765">
        <v>0</v>
      </c>
      <c r="AG765" t="s">
        <v>1957</v>
      </c>
    </row>
    <row r="766" spans="1:33" ht="15" x14ac:dyDescent="0.2">
      <c r="A766" t="s">
        <v>148</v>
      </c>
      <c r="B766" t="s">
        <v>148</v>
      </c>
      <c r="C766" t="s">
        <v>213</v>
      </c>
      <c r="D766" t="s">
        <v>882</v>
      </c>
      <c r="E766" t="s">
        <v>214</v>
      </c>
      <c r="F766" t="s">
        <v>64</v>
      </c>
      <c r="G766" t="s">
        <v>1959</v>
      </c>
      <c r="H766" t="s">
        <v>148</v>
      </c>
      <c r="J766" t="s">
        <v>1960</v>
      </c>
      <c r="K766">
        <v>0</v>
      </c>
      <c r="L766">
        <v>0</v>
      </c>
      <c r="M766">
        <v>0.5</v>
      </c>
      <c r="N766">
        <v>0.5</v>
      </c>
      <c r="O766" t="s">
        <v>107</v>
      </c>
      <c r="P766" s="10">
        <v>108000</v>
      </c>
      <c r="Q766" s="10">
        <v>108000</v>
      </c>
      <c r="R766" s="10">
        <v>2160</v>
      </c>
      <c r="S766" s="10">
        <v>110160</v>
      </c>
      <c r="T766" t="s">
        <v>59</v>
      </c>
      <c r="U766" t="s">
        <v>58</v>
      </c>
      <c r="V766">
        <v>64</v>
      </c>
      <c r="W766">
        <v>60</v>
      </c>
      <c r="X766">
        <v>62</v>
      </c>
      <c r="Y766" t="s">
        <v>254</v>
      </c>
      <c r="Z766" t="s">
        <v>59</v>
      </c>
      <c r="AA766">
        <v>100</v>
      </c>
      <c r="AB766">
        <v>0</v>
      </c>
      <c r="AC766">
        <v>0</v>
      </c>
      <c r="AD766">
        <v>0</v>
      </c>
      <c r="AE766">
        <v>54000</v>
      </c>
      <c r="AF766">
        <v>54000</v>
      </c>
      <c r="AG766" t="s">
        <v>1959</v>
      </c>
    </row>
    <row r="767" spans="1:33" ht="15" x14ac:dyDescent="0.2">
      <c r="A767" t="s">
        <v>148</v>
      </c>
      <c r="B767" t="s">
        <v>148</v>
      </c>
      <c r="C767" t="s">
        <v>656</v>
      </c>
      <c r="D767" t="s">
        <v>657</v>
      </c>
      <c r="E767" t="s">
        <v>658</v>
      </c>
      <c r="F767" t="s">
        <v>64</v>
      </c>
      <c r="G767" t="s">
        <v>1961</v>
      </c>
      <c r="H767" t="s">
        <v>148</v>
      </c>
      <c r="J767" t="s">
        <v>1962</v>
      </c>
      <c r="K767">
        <v>0.25</v>
      </c>
      <c r="L767">
        <v>0.3</v>
      </c>
      <c r="M767">
        <v>0.4</v>
      </c>
      <c r="N767">
        <v>0.05</v>
      </c>
      <c r="O767" t="s">
        <v>120</v>
      </c>
      <c r="P767" s="10">
        <v>212000</v>
      </c>
      <c r="Q767" s="10">
        <v>212000</v>
      </c>
      <c r="R767" s="10">
        <v>6360</v>
      </c>
      <c r="S767" s="10">
        <v>218360</v>
      </c>
      <c r="T767" t="s">
        <v>59</v>
      </c>
      <c r="U767" t="s">
        <v>58</v>
      </c>
      <c r="V767">
        <v>64</v>
      </c>
      <c r="W767">
        <v>60</v>
      </c>
      <c r="X767">
        <v>62</v>
      </c>
      <c r="Y767" t="s">
        <v>254</v>
      </c>
      <c r="Z767" t="s">
        <v>59</v>
      </c>
      <c r="AA767">
        <v>100</v>
      </c>
      <c r="AB767">
        <v>0</v>
      </c>
      <c r="AC767">
        <v>53000</v>
      </c>
      <c r="AD767">
        <v>63600</v>
      </c>
      <c r="AE767">
        <v>84800</v>
      </c>
      <c r="AF767">
        <v>10600</v>
      </c>
      <c r="AG767" t="s">
        <v>1961</v>
      </c>
    </row>
    <row r="768" spans="1:33" ht="15" x14ac:dyDescent="0.2">
      <c r="A768" t="s">
        <v>148</v>
      </c>
      <c r="B768" t="s">
        <v>148</v>
      </c>
      <c r="C768" t="s">
        <v>535</v>
      </c>
      <c r="D768" t="s">
        <v>536</v>
      </c>
      <c r="E768" t="s">
        <v>537</v>
      </c>
      <c r="F768" t="s">
        <v>64</v>
      </c>
      <c r="G768" t="s">
        <v>1963</v>
      </c>
      <c r="H768" t="s">
        <v>148</v>
      </c>
      <c r="J768" t="s">
        <v>1964</v>
      </c>
      <c r="K768">
        <v>0.8</v>
      </c>
      <c r="L768">
        <v>0</v>
      </c>
      <c r="M768">
        <v>0</v>
      </c>
      <c r="N768">
        <v>0.2</v>
      </c>
      <c r="O768" t="s">
        <v>67</v>
      </c>
      <c r="P768" s="10">
        <v>220112</v>
      </c>
      <c r="Q768" s="10">
        <v>220112</v>
      </c>
      <c r="R768" s="10">
        <v>2916.93</v>
      </c>
      <c r="S768" s="10">
        <v>223028.93</v>
      </c>
      <c r="T768" t="s">
        <v>59</v>
      </c>
      <c r="U768" t="s">
        <v>58</v>
      </c>
      <c r="V768">
        <v>72</v>
      </c>
      <c r="W768">
        <v>52</v>
      </c>
      <c r="X768">
        <v>62</v>
      </c>
      <c r="Y768" t="s">
        <v>254</v>
      </c>
      <c r="Z768" t="s">
        <v>59</v>
      </c>
      <c r="AA768">
        <v>100</v>
      </c>
      <c r="AB768">
        <v>0</v>
      </c>
      <c r="AC768">
        <v>176089.60000000001</v>
      </c>
      <c r="AD768">
        <v>0</v>
      </c>
      <c r="AE768">
        <v>0</v>
      </c>
      <c r="AF768">
        <v>44022.400000000001</v>
      </c>
      <c r="AG768" t="s">
        <v>1963</v>
      </c>
    </row>
    <row r="769" spans="1:33" ht="15" x14ac:dyDescent="0.2">
      <c r="A769" t="s">
        <v>74</v>
      </c>
      <c r="B769" t="s">
        <v>85</v>
      </c>
      <c r="C769" t="s">
        <v>263</v>
      </c>
      <c r="D769" t="s">
        <v>457</v>
      </c>
      <c r="E769" t="s">
        <v>264</v>
      </c>
      <c r="F769" t="s">
        <v>52</v>
      </c>
      <c r="G769" t="s">
        <v>1965</v>
      </c>
      <c r="H769" t="s">
        <v>74</v>
      </c>
      <c r="J769" t="s">
        <v>354</v>
      </c>
      <c r="K769">
        <v>0</v>
      </c>
      <c r="L769">
        <v>1</v>
      </c>
      <c r="M769">
        <v>0</v>
      </c>
      <c r="N769">
        <v>0</v>
      </c>
      <c r="O769" t="s">
        <v>56</v>
      </c>
      <c r="P769" s="10">
        <v>38830</v>
      </c>
      <c r="Q769" s="10" t="e">
        <f>#N/A</f>
        <v>#N/A</v>
      </c>
      <c r="R769" s="10" t="e">
        <f>#N/A</f>
        <v>#N/A</v>
      </c>
      <c r="S769" s="10" t="e">
        <f>#N/A</f>
        <v>#N/A</v>
      </c>
      <c r="T769" t="s">
        <v>59</v>
      </c>
      <c r="U769" t="s">
        <v>58</v>
      </c>
      <c r="V769">
        <v>70</v>
      </c>
      <c r="W769">
        <v>52</v>
      </c>
      <c r="X769">
        <v>61</v>
      </c>
      <c r="Y769" t="s">
        <v>254</v>
      </c>
      <c r="Z769" t="s">
        <v>59</v>
      </c>
      <c r="AA769">
        <v>100</v>
      </c>
      <c r="AB769">
        <v>0</v>
      </c>
      <c r="AC769">
        <v>0</v>
      </c>
      <c r="AD769">
        <v>38830</v>
      </c>
      <c r="AE769">
        <v>0</v>
      </c>
      <c r="AF769">
        <v>0</v>
      </c>
      <c r="AG769" t="e">
        <f>#N/A</f>
        <v>#N/A</v>
      </c>
    </row>
    <row r="770" spans="1:33" ht="15" x14ac:dyDescent="0.2">
      <c r="A770" t="s">
        <v>148</v>
      </c>
      <c r="B770" t="s">
        <v>148</v>
      </c>
      <c r="C770" t="s">
        <v>238</v>
      </c>
      <c r="D770" t="s">
        <v>868</v>
      </c>
      <c r="E770" t="s">
        <v>239</v>
      </c>
      <c r="F770" t="s">
        <v>64</v>
      </c>
      <c r="G770" t="s">
        <v>1966</v>
      </c>
      <c r="H770" t="s">
        <v>148</v>
      </c>
      <c r="J770" t="s">
        <v>1967</v>
      </c>
      <c r="K770">
        <v>0</v>
      </c>
      <c r="L770">
        <v>0</v>
      </c>
      <c r="M770">
        <v>1</v>
      </c>
      <c r="N770">
        <v>0</v>
      </c>
      <c r="O770" t="s">
        <v>120</v>
      </c>
      <c r="P770" s="10">
        <v>134256</v>
      </c>
      <c r="Q770" s="10">
        <v>134256</v>
      </c>
      <c r="R770" s="10">
        <v>4027.68</v>
      </c>
      <c r="S770" s="10">
        <v>138283.68</v>
      </c>
      <c r="T770" t="s">
        <v>57</v>
      </c>
      <c r="U770" t="s">
        <v>58</v>
      </c>
      <c r="V770">
        <v>70</v>
      </c>
      <c r="W770">
        <v>52</v>
      </c>
      <c r="X770">
        <v>61</v>
      </c>
      <c r="Y770" t="s">
        <v>512</v>
      </c>
      <c r="Z770" t="s">
        <v>57</v>
      </c>
      <c r="AA770">
        <v>0</v>
      </c>
      <c r="AB770">
        <v>100</v>
      </c>
      <c r="AC770">
        <v>0</v>
      </c>
      <c r="AD770">
        <v>0</v>
      </c>
      <c r="AE770">
        <v>134256</v>
      </c>
      <c r="AF770">
        <v>0</v>
      </c>
      <c r="AG770" t="s">
        <v>1966</v>
      </c>
    </row>
    <row r="771" spans="1:33" ht="15" x14ac:dyDescent="0.2">
      <c r="A771" t="s">
        <v>74</v>
      </c>
      <c r="B771" t="s">
        <v>108</v>
      </c>
      <c r="C771" t="s">
        <v>188</v>
      </c>
      <c r="D771" t="s">
        <v>705</v>
      </c>
      <c r="E771" t="s">
        <v>189</v>
      </c>
      <c r="F771" t="s">
        <v>52</v>
      </c>
      <c r="G771" t="s">
        <v>1968</v>
      </c>
      <c r="H771" t="s">
        <v>74</v>
      </c>
      <c r="J771" t="s">
        <v>1969</v>
      </c>
      <c r="K771">
        <v>0.1</v>
      </c>
      <c r="L771">
        <v>0.6</v>
      </c>
      <c r="M771">
        <v>0.2</v>
      </c>
      <c r="N771">
        <v>0.1</v>
      </c>
      <c r="O771" t="s">
        <v>56</v>
      </c>
      <c r="P771" s="10">
        <v>658400</v>
      </c>
      <c r="Q771" s="10" t="e">
        <f>#N/A</f>
        <v>#N/A</v>
      </c>
      <c r="R771" s="10" t="e">
        <f>#N/A</f>
        <v>#N/A</v>
      </c>
      <c r="S771" s="10" t="e">
        <f>#N/A</f>
        <v>#N/A</v>
      </c>
      <c r="T771" t="s">
        <v>59</v>
      </c>
      <c r="U771" t="s">
        <v>58</v>
      </c>
      <c r="V771">
        <v>65</v>
      </c>
      <c r="W771">
        <v>56</v>
      </c>
      <c r="X771">
        <v>60.5</v>
      </c>
      <c r="Y771" t="s">
        <v>254</v>
      </c>
      <c r="Z771" t="s">
        <v>59</v>
      </c>
      <c r="AA771">
        <v>100</v>
      </c>
      <c r="AB771">
        <v>0</v>
      </c>
      <c r="AC771">
        <v>65840</v>
      </c>
      <c r="AD771">
        <v>395040</v>
      </c>
      <c r="AE771">
        <v>131680</v>
      </c>
      <c r="AF771">
        <v>65840</v>
      </c>
      <c r="AG771" t="e">
        <f>#N/A</f>
        <v>#N/A</v>
      </c>
    </row>
    <row r="772" spans="1:33" ht="15" x14ac:dyDescent="0.2">
      <c r="A772" t="s">
        <v>74</v>
      </c>
      <c r="B772" t="s">
        <v>85</v>
      </c>
      <c r="C772" t="s">
        <v>605</v>
      </c>
      <c r="D772" t="s">
        <v>606</v>
      </c>
      <c r="E772" t="s">
        <v>607</v>
      </c>
      <c r="F772" t="s">
        <v>64</v>
      </c>
      <c r="G772" t="s">
        <v>1970</v>
      </c>
      <c r="H772" t="s">
        <v>74</v>
      </c>
      <c r="J772" t="s">
        <v>1971</v>
      </c>
      <c r="K772">
        <v>1</v>
      </c>
      <c r="L772">
        <v>0</v>
      </c>
      <c r="M772">
        <v>0</v>
      </c>
      <c r="N772">
        <v>0</v>
      </c>
      <c r="O772" t="s">
        <v>67</v>
      </c>
      <c r="P772" s="10">
        <v>25000</v>
      </c>
      <c r="Q772" s="10" t="e">
        <f>#N/A</f>
        <v>#N/A</v>
      </c>
      <c r="R772" s="10" t="e">
        <f>#N/A</f>
        <v>#N/A</v>
      </c>
      <c r="S772" s="10" t="e">
        <f>#N/A</f>
        <v>#N/A</v>
      </c>
      <c r="T772" t="s">
        <v>57</v>
      </c>
      <c r="U772" t="s">
        <v>58</v>
      </c>
      <c r="V772">
        <v>56</v>
      </c>
      <c r="W772">
        <v>65</v>
      </c>
      <c r="X772">
        <v>60.5</v>
      </c>
      <c r="Y772" t="s">
        <v>512</v>
      </c>
      <c r="Z772" t="s">
        <v>57</v>
      </c>
      <c r="AA772">
        <v>0</v>
      </c>
      <c r="AB772">
        <v>100</v>
      </c>
      <c r="AC772">
        <v>25000</v>
      </c>
      <c r="AD772">
        <v>0</v>
      </c>
      <c r="AE772">
        <v>0</v>
      </c>
      <c r="AF772">
        <v>0</v>
      </c>
      <c r="AG772" t="e">
        <f>#N/A</f>
        <v>#N/A</v>
      </c>
    </row>
    <row r="773" spans="1:33" ht="15" x14ac:dyDescent="0.2">
      <c r="A773" t="s">
        <v>74</v>
      </c>
      <c r="B773" t="s">
        <v>85</v>
      </c>
      <c r="C773" t="s">
        <v>86</v>
      </c>
      <c r="D773" t="s">
        <v>85</v>
      </c>
      <c r="E773" t="s">
        <v>87</v>
      </c>
      <c r="F773" t="s">
        <v>52</v>
      </c>
      <c r="G773" t="s">
        <v>1972</v>
      </c>
      <c r="H773" t="s">
        <v>74</v>
      </c>
      <c r="J773" t="s">
        <v>227</v>
      </c>
      <c r="K773">
        <v>0</v>
      </c>
      <c r="L773">
        <v>1</v>
      </c>
      <c r="M773">
        <v>0</v>
      </c>
      <c r="N773">
        <v>0</v>
      </c>
      <c r="O773" t="s">
        <v>56</v>
      </c>
      <c r="P773" s="10">
        <v>1274152</v>
      </c>
      <c r="Q773" s="10" t="e">
        <f>#N/A</f>
        <v>#N/A</v>
      </c>
      <c r="R773" s="10" t="e">
        <f>#N/A</f>
        <v>#N/A</v>
      </c>
      <c r="S773" s="10" t="e">
        <f>#N/A</f>
        <v>#N/A</v>
      </c>
      <c r="T773" t="s">
        <v>59</v>
      </c>
      <c r="U773" t="s">
        <v>58</v>
      </c>
      <c r="V773">
        <v>65</v>
      </c>
      <c r="W773">
        <v>56</v>
      </c>
      <c r="X773">
        <v>60.5</v>
      </c>
      <c r="Y773" t="s">
        <v>254</v>
      </c>
      <c r="Z773" t="s">
        <v>59</v>
      </c>
      <c r="AA773">
        <v>80</v>
      </c>
      <c r="AB773">
        <v>20</v>
      </c>
      <c r="AC773">
        <v>0</v>
      </c>
      <c r="AD773">
        <v>1274152</v>
      </c>
      <c r="AE773">
        <v>0</v>
      </c>
      <c r="AF773">
        <v>0</v>
      </c>
      <c r="AG773" t="e">
        <f>#N/A</f>
        <v>#N/A</v>
      </c>
    </row>
    <row r="774" spans="1:33" ht="15" x14ac:dyDescent="0.2">
      <c r="A774" t="s">
        <v>74</v>
      </c>
      <c r="B774" t="s">
        <v>75</v>
      </c>
      <c r="C774" t="s">
        <v>1118</v>
      </c>
      <c r="D774" t="s">
        <v>1119</v>
      </c>
      <c r="E774" t="s">
        <v>1120</v>
      </c>
      <c r="F774" t="s">
        <v>64</v>
      </c>
      <c r="G774" t="s">
        <v>1973</v>
      </c>
      <c r="H774" t="s">
        <v>74</v>
      </c>
      <c r="J774" t="s">
        <v>1974</v>
      </c>
      <c r="K774">
        <v>0</v>
      </c>
      <c r="L774">
        <v>0</v>
      </c>
      <c r="M774">
        <v>1</v>
      </c>
      <c r="N774">
        <v>0</v>
      </c>
      <c r="O774" t="s">
        <v>120</v>
      </c>
      <c r="P774" s="10">
        <v>186500</v>
      </c>
      <c r="Q774" s="10" t="e">
        <f>#N/A</f>
        <v>#N/A</v>
      </c>
      <c r="R774" s="10" t="e">
        <f>#N/A</f>
        <v>#N/A</v>
      </c>
      <c r="S774" s="10" t="e">
        <f>#N/A</f>
        <v>#N/A</v>
      </c>
      <c r="T774" t="s">
        <v>57</v>
      </c>
      <c r="U774" t="s">
        <v>58</v>
      </c>
      <c r="V774">
        <v>65</v>
      </c>
      <c r="W774">
        <v>56</v>
      </c>
      <c r="X774">
        <v>60.5</v>
      </c>
      <c r="Y774" t="s">
        <v>512</v>
      </c>
      <c r="Z774" t="s">
        <v>57</v>
      </c>
      <c r="AA774">
        <v>0</v>
      </c>
      <c r="AB774">
        <v>100</v>
      </c>
      <c r="AC774">
        <v>0</v>
      </c>
      <c r="AD774">
        <v>0</v>
      </c>
      <c r="AE774">
        <v>186500</v>
      </c>
      <c r="AF774">
        <v>0</v>
      </c>
      <c r="AG774" t="e">
        <f>#N/A</f>
        <v>#N/A</v>
      </c>
    </row>
    <row r="775" spans="1:33" ht="15" x14ac:dyDescent="0.2">
      <c r="A775" t="s">
        <v>48</v>
      </c>
      <c r="B775" t="s">
        <v>48</v>
      </c>
      <c r="C775" t="s">
        <v>1975</v>
      </c>
      <c r="D775" t="s">
        <v>48</v>
      </c>
      <c r="E775" t="e">
        <f>#N/A</f>
        <v>#N/A</v>
      </c>
      <c r="F775" t="s">
        <v>52</v>
      </c>
      <c r="G775" t="s">
        <v>1976</v>
      </c>
      <c r="H775" t="s">
        <v>48</v>
      </c>
      <c r="I775" t="s">
        <v>845</v>
      </c>
      <c r="J775" t="s">
        <v>1977</v>
      </c>
      <c r="K775">
        <v>0</v>
      </c>
      <c r="L775">
        <v>0.41799999999999998</v>
      </c>
      <c r="M775">
        <v>0.31900000000000001</v>
      </c>
      <c r="N775">
        <v>0.27300000000000002</v>
      </c>
      <c r="O775" t="s">
        <v>56</v>
      </c>
      <c r="P775" s="10">
        <v>605150</v>
      </c>
      <c r="Q775" s="10">
        <v>605150</v>
      </c>
      <c r="R775" s="10">
        <v>0</v>
      </c>
      <c r="S775" s="10">
        <v>605150</v>
      </c>
      <c r="T775" t="s">
        <v>57</v>
      </c>
      <c r="U775" t="s">
        <v>58</v>
      </c>
      <c r="V775">
        <v>65</v>
      </c>
      <c r="W775">
        <v>56</v>
      </c>
      <c r="X775">
        <v>60.5</v>
      </c>
      <c r="Y775" t="s">
        <v>48</v>
      </c>
      <c r="AA775">
        <v>0</v>
      </c>
      <c r="AB775">
        <v>0</v>
      </c>
      <c r="AC775">
        <v>0</v>
      </c>
      <c r="AD775">
        <v>252952.7</v>
      </c>
      <c r="AE775">
        <v>193042.85</v>
      </c>
      <c r="AF775">
        <v>165205.95000000001</v>
      </c>
      <c r="AG775" t="e">
        <f>#N/A</f>
        <v>#N/A</v>
      </c>
    </row>
    <row r="776" spans="1:33" ht="15" x14ac:dyDescent="0.2">
      <c r="A776" t="s">
        <v>60</v>
      </c>
      <c r="B776" t="s">
        <v>60</v>
      </c>
      <c r="C776" t="s">
        <v>1007</v>
      </c>
      <c r="D776" t="s">
        <v>1008</v>
      </c>
      <c r="E776" t="s">
        <v>1009</v>
      </c>
      <c r="F776" t="s">
        <v>52</v>
      </c>
      <c r="G776" t="s">
        <v>1978</v>
      </c>
      <c r="H776" t="s">
        <v>60</v>
      </c>
      <c r="J776" t="s">
        <v>1979</v>
      </c>
      <c r="K776">
        <v>0</v>
      </c>
      <c r="L776">
        <v>1</v>
      </c>
      <c r="M776">
        <v>0</v>
      </c>
      <c r="N776">
        <v>0</v>
      </c>
      <c r="O776" t="s">
        <v>56</v>
      </c>
      <c r="P776" s="10">
        <v>56807</v>
      </c>
      <c r="Q776" s="10" t="e">
        <f>#N/A</f>
        <v>#N/A</v>
      </c>
      <c r="R776" s="10" t="e">
        <f>#N/A</f>
        <v>#N/A</v>
      </c>
      <c r="S776" s="10" t="e">
        <f>#N/A</f>
        <v>#N/A</v>
      </c>
      <c r="T776" t="s">
        <v>57</v>
      </c>
      <c r="U776" t="s">
        <v>58</v>
      </c>
      <c r="V776">
        <v>65</v>
      </c>
      <c r="W776">
        <v>56</v>
      </c>
      <c r="X776">
        <v>60.5</v>
      </c>
      <c r="Y776" t="s">
        <v>512</v>
      </c>
      <c r="Z776" t="s">
        <v>57</v>
      </c>
      <c r="AA776">
        <v>0</v>
      </c>
      <c r="AB776">
        <v>100</v>
      </c>
      <c r="AC776">
        <v>0</v>
      </c>
      <c r="AD776">
        <v>56807</v>
      </c>
      <c r="AE776">
        <v>0</v>
      </c>
      <c r="AF776">
        <v>0</v>
      </c>
      <c r="AG776" t="e">
        <f>#N/A</f>
        <v>#N/A</v>
      </c>
    </row>
    <row r="777" spans="1:33" ht="15" x14ac:dyDescent="0.2">
      <c r="A777" t="s">
        <v>60</v>
      </c>
      <c r="B777" t="s">
        <v>60</v>
      </c>
      <c r="C777" t="s">
        <v>327</v>
      </c>
      <c r="D777" t="s">
        <v>328</v>
      </c>
      <c r="E777" t="s">
        <v>329</v>
      </c>
      <c r="F777" t="s">
        <v>64</v>
      </c>
      <c r="G777" t="s">
        <v>1980</v>
      </c>
      <c r="H777" t="s">
        <v>60</v>
      </c>
      <c r="J777" t="s">
        <v>1981</v>
      </c>
      <c r="K777">
        <v>0</v>
      </c>
      <c r="L777">
        <v>0.3</v>
      </c>
      <c r="M777">
        <v>0.7</v>
      </c>
      <c r="N777">
        <v>0</v>
      </c>
      <c r="O777" t="s">
        <v>120</v>
      </c>
      <c r="P777" s="10">
        <v>254541</v>
      </c>
      <c r="Q777" s="10" t="e">
        <f>#N/A</f>
        <v>#N/A</v>
      </c>
      <c r="R777" s="10" t="e">
        <f>#N/A</f>
        <v>#N/A</v>
      </c>
      <c r="S777" s="10" t="e">
        <f>#N/A</f>
        <v>#N/A</v>
      </c>
      <c r="T777" t="s">
        <v>59</v>
      </c>
      <c r="U777" t="s">
        <v>58</v>
      </c>
      <c r="V777">
        <v>65</v>
      </c>
      <c r="W777">
        <v>56</v>
      </c>
      <c r="X777">
        <v>60.5</v>
      </c>
      <c r="Y777" t="s">
        <v>254</v>
      </c>
      <c r="Z777" t="s">
        <v>59</v>
      </c>
      <c r="AA777">
        <v>100</v>
      </c>
      <c r="AB777">
        <v>0</v>
      </c>
      <c r="AC777">
        <v>0</v>
      </c>
      <c r="AD777">
        <v>76362.3</v>
      </c>
      <c r="AE777">
        <v>178178.7</v>
      </c>
      <c r="AF777">
        <v>0</v>
      </c>
      <c r="AG777" t="e">
        <f>#N/A</f>
        <v>#N/A</v>
      </c>
    </row>
    <row r="778" spans="1:33" ht="15" x14ac:dyDescent="0.2">
      <c r="A778" t="s">
        <v>148</v>
      </c>
      <c r="B778" t="s">
        <v>148</v>
      </c>
      <c r="C778" t="s">
        <v>213</v>
      </c>
      <c r="D778" t="s">
        <v>882</v>
      </c>
      <c r="E778" t="s">
        <v>214</v>
      </c>
      <c r="F778" t="s">
        <v>52</v>
      </c>
      <c r="G778" t="s">
        <v>1982</v>
      </c>
      <c r="H778" t="s">
        <v>148</v>
      </c>
      <c r="J778" t="s">
        <v>1983</v>
      </c>
      <c r="K778">
        <v>0</v>
      </c>
      <c r="L778">
        <v>0.85189999999999999</v>
      </c>
      <c r="M778">
        <v>0.14810000000000001</v>
      </c>
      <c r="N778">
        <v>0</v>
      </c>
      <c r="O778" t="s">
        <v>56</v>
      </c>
      <c r="P778" s="10">
        <v>306075</v>
      </c>
      <c r="Q778" s="10">
        <v>306075</v>
      </c>
      <c r="R778" s="10">
        <v>6121.5</v>
      </c>
      <c r="S778" s="10">
        <v>312196.5</v>
      </c>
      <c r="T778" t="s">
        <v>59</v>
      </c>
      <c r="U778" t="s">
        <v>58</v>
      </c>
      <c r="V778">
        <v>65</v>
      </c>
      <c r="W778">
        <v>56</v>
      </c>
      <c r="X778">
        <v>60.5</v>
      </c>
      <c r="Y778" t="s">
        <v>254</v>
      </c>
      <c r="Z778" t="s">
        <v>59</v>
      </c>
      <c r="AA778">
        <v>100</v>
      </c>
      <c r="AB778">
        <v>0</v>
      </c>
      <c r="AC778">
        <v>0</v>
      </c>
      <c r="AD778">
        <v>260745.29250000001</v>
      </c>
      <c r="AE778">
        <v>45329.707499999997</v>
      </c>
      <c r="AF778">
        <v>0</v>
      </c>
      <c r="AG778" t="s">
        <v>1982</v>
      </c>
    </row>
    <row r="779" spans="1:33" ht="15" x14ac:dyDescent="0.2">
      <c r="A779" t="s">
        <v>74</v>
      </c>
      <c r="B779" t="s">
        <v>139</v>
      </c>
      <c r="C779" t="s">
        <v>564</v>
      </c>
      <c r="D779" t="s">
        <v>918</v>
      </c>
      <c r="E779" t="s">
        <v>565</v>
      </c>
      <c r="F779" t="s">
        <v>64</v>
      </c>
      <c r="G779" t="s">
        <v>1984</v>
      </c>
      <c r="H779" t="s">
        <v>74</v>
      </c>
      <c r="J779" t="s">
        <v>1985</v>
      </c>
      <c r="K779">
        <v>0</v>
      </c>
      <c r="L779">
        <v>0</v>
      </c>
      <c r="M779">
        <v>0</v>
      </c>
      <c r="O779" t="s">
        <v>114</v>
      </c>
      <c r="P779" s="10">
        <v>241118</v>
      </c>
      <c r="Q779" s="10" t="e">
        <f>#N/A</f>
        <v>#N/A</v>
      </c>
      <c r="R779" s="10" t="e">
        <f>#N/A</f>
        <v>#N/A</v>
      </c>
      <c r="S779" s="10" t="e">
        <f>#N/A</f>
        <v>#N/A</v>
      </c>
      <c r="T779" t="s">
        <v>59</v>
      </c>
      <c r="U779" t="s">
        <v>58</v>
      </c>
      <c r="V779">
        <v>56</v>
      </c>
      <c r="W779">
        <v>64</v>
      </c>
      <c r="X779">
        <v>60</v>
      </c>
      <c r="Y779" t="s">
        <v>254</v>
      </c>
      <c r="Z779" t="s">
        <v>59</v>
      </c>
      <c r="AA779">
        <v>100</v>
      </c>
      <c r="AB779">
        <v>0</v>
      </c>
      <c r="AC779">
        <v>0</v>
      </c>
      <c r="AD779">
        <v>0</v>
      </c>
      <c r="AE779">
        <v>0</v>
      </c>
      <c r="AF779">
        <v>241118</v>
      </c>
      <c r="AG779" t="e">
        <f>#N/A</f>
        <v>#N/A</v>
      </c>
    </row>
    <row r="780" spans="1:33" ht="15" x14ac:dyDescent="0.2">
      <c r="A780" t="s">
        <v>74</v>
      </c>
      <c r="B780" t="s">
        <v>139</v>
      </c>
      <c r="C780" t="s">
        <v>232</v>
      </c>
      <c r="D780" t="s">
        <v>921</v>
      </c>
      <c r="E780" t="s">
        <v>233</v>
      </c>
      <c r="F780" t="s">
        <v>64</v>
      </c>
      <c r="G780" t="s">
        <v>1986</v>
      </c>
      <c r="H780" t="s">
        <v>74</v>
      </c>
      <c r="J780" t="s">
        <v>1987</v>
      </c>
      <c r="K780">
        <v>0</v>
      </c>
      <c r="L780">
        <v>0</v>
      </c>
      <c r="M780">
        <v>1</v>
      </c>
      <c r="N780">
        <v>0</v>
      </c>
      <c r="O780" t="s">
        <v>120</v>
      </c>
      <c r="P780" s="10">
        <v>112743.15</v>
      </c>
      <c r="Q780" s="10" t="e">
        <f>#N/A</f>
        <v>#N/A</v>
      </c>
      <c r="R780" s="10" t="e">
        <f>#N/A</f>
        <v>#N/A</v>
      </c>
      <c r="S780" s="10" t="e">
        <f>#N/A</f>
        <v>#N/A</v>
      </c>
      <c r="T780" t="s">
        <v>59</v>
      </c>
      <c r="U780" t="s">
        <v>58</v>
      </c>
      <c r="V780">
        <v>60</v>
      </c>
      <c r="W780">
        <v>60</v>
      </c>
      <c r="X780">
        <v>60</v>
      </c>
      <c r="Y780" t="s">
        <v>254</v>
      </c>
      <c r="Z780" t="s">
        <v>59</v>
      </c>
      <c r="AA780">
        <v>100</v>
      </c>
      <c r="AB780">
        <v>0</v>
      </c>
      <c r="AC780">
        <v>0</v>
      </c>
      <c r="AD780">
        <v>0</v>
      </c>
      <c r="AE780">
        <v>112743.15</v>
      </c>
      <c r="AF780">
        <v>0</v>
      </c>
      <c r="AG780" t="e">
        <f>#N/A</f>
        <v>#N/A</v>
      </c>
    </row>
    <row r="781" spans="1:33" ht="15" x14ac:dyDescent="0.2">
      <c r="A781" t="s">
        <v>74</v>
      </c>
      <c r="B781" t="s">
        <v>75</v>
      </c>
      <c r="C781" t="s">
        <v>350</v>
      </c>
      <c r="D781" t="s">
        <v>351</v>
      </c>
      <c r="E781" t="s">
        <v>352</v>
      </c>
      <c r="F781" t="s">
        <v>64</v>
      </c>
      <c r="G781" t="s">
        <v>1988</v>
      </c>
      <c r="H781" t="s">
        <v>74</v>
      </c>
      <c r="J781" t="s">
        <v>1989</v>
      </c>
      <c r="K781">
        <v>0.17</v>
      </c>
      <c r="L781">
        <v>0.03</v>
      </c>
      <c r="M781">
        <v>0.42</v>
      </c>
      <c r="N781">
        <v>0.38</v>
      </c>
      <c r="O781" t="s">
        <v>120</v>
      </c>
      <c r="P781" s="10">
        <v>841821</v>
      </c>
      <c r="Q781" s="10" t="e">
        <f>#N/A</f>
        <v>#N/A</v>
      </c>
      <c r="R781" s="10" t="e">
        <f>#N/A</f>
        <v>#N/A</v>
      </c>
      <c r="S781" s="10" t="e">
        <f>#N/A</f>
        <v>#N/A</v>
      </c>
      <c r="T781" t="s">
        <v>57</v>
      </c>
      <c r="U781" t="s">
        <v>58</v>
      </c>
      <c r="V781">
        <v>68</v>
      </c>
      <c r="W781">
        <v>52</v>
      </c>
      <c r="X781">
        <v>60</v>
      </c>
      <c r="Y781" t="s">
        <v>512</v>
      </c>
      <c r="Z781" t="s">
        <v>57</v>
      </c>
      <c r="AA781">
        <v>0</v>
      </c>
      <c r="AB781">
        <v>100</v>
      </c>
      <c r="AC781">
        <v>143109.57</v>
      </c>
      <c r="AD781">
        <v>25254.63</v>
      </c>
      <c r="AE781">
        <v>353564.82</v>
      </c>
      <c r="AF781">
        <v>319891.98</v>
      </c>
      <c r="AG781" t="e">
        <f>#N/A</f>
        <v>#N/A</v>
      </c>
    </row>
    <row r="782" spans="1:33" ht="15" x14ac:dyDescent="0.2">
      <c r="A782" t="s">
        <v>74</v>
      </c>
      <c r="B782" t="s">
        <v>139</v>
      </c>
      <c r="C782" t="s">
        <v>1543</v>
      </c>
      <c r="D782" t="s">
        <v>1544</v>
      </c>
      <c r="E782" t="s">
        <v>1545</v>
      </c>
      <c r="F782" t="s">
        <v>64</v>
      </c>
      <c r="G782" t="s">
        <v>1990</v>
      </c>
      <c r="H782" t="s">
        <v>74</v>
      </c>
      <c r="J782" t="s">
        <v>1991</v>
      </c>
      <c r="K782">
        <v>0.25</v>
      </c>
      <c r="L782">
        <v>0.25</v>
      </c>
      <c r="M782">
        <v>0.25</v>
      </c>
      <c r="N782">
        <v>0.25</v>
      </c>
      <c r="O782" t="s">
        <v>107</v>
      </c>
      <c r="P782" s="10">
        <v>727028</v>
      </c>
      <c r="Q782" s="10" t="e">
        <f>#N/A</f>
        <v>#N/A</v>
      </c>
      <c r="R782" s="10" t="e">
        <f>#N/A</f>
        <v>#N/A</v>
      </c>
      <c r="S782" s="10" t="e">
        <f>#N/A</f>
        <v>#N/A</v>
      </c>
      <c r="T782" t="s">
        <v>57</v>
      </c>
      <c r="U782" t="s">
        <v>58</v>
      </c>
      <c r="V782">
        <v>56</v>
      </c>
      <c r="W782">
        <v>64</v>
      </c>
      <c r="X782">
        <v>60</v>
      </c>
      <c r="Y782" t="s">
        <v>512</v>
      </c>
      <c r="Z782" t="s">
        <v>57</v>
      </c>
      <c r="AA782">
        <v>0</v>
      </c>
      <c r="AB782">
        <v>100</v>
      </c>
      <c r="AC782">
        <v>181757</v>
      </c>
      <c r="AD782">
        <v>181757</v>
      </c>
      <c r="AE782">
        <v>181757</v>
      </c>
      <c r="AF782">
        <v>181757</v>
      </c>
      <c r="AG782" t="e">
        <f>#N/A</f>
        <v>#N/A</v>
      </c>
    </row>
    <row r="783" spans="1:33" ht="15" x14ac:dyDescent="0.2">
      <c r="A783" t="s">
        <v>74</v>
      </c>
      <c r="B783" t="s">
        <v>219</v>
      </c>
      <c r="C783" t="s">
        <v>355</v>
      </c>
      <c r="D783" t="s">
        <v>356</v>
      </c>
      <c r="E783" t="s">
        <v>357</v>
      </c>
      <c r="F783" t="s">
        <v>64</v>
      </c>
      <c r="G783" t="s">
        <v>1992</v>
      </c>
      <c r="H783" t="s">
        <v>74</v>
      </c>
      <c r="J783" t="s">
        <v>1993</v>
      </c>
      <c r="K783">
        <v>1</v>
      </c>
      <c r="L783">
        <v>0</v>
      </c>
      <c r="M783">
        <v>0</v>
      </c>
      <c r="N783">
        <v>0</v>
      </c>
      <c r="O783" t="s">
        <v>67</v>
      </c>
      <c r="P783" s="10">
        <v>100000</v>
      </c>
      <c r="Q783" s="10" t="e">
        <f>#N/A</f>
        <v>#N/A</v>
      </c>
      <c r="R783" s="10" t="e">
        <f>#N/A</f>
        <v>#N/A</v>
      </c>
      <c r="S783" s="10" t="e">
        <f>#N/A</f>
        <v>#N/A</v>
      </c>
      <c r="T783" t="s">
        <v>57</v>
      </c>
      <c r="U783" t="s">
        <v>58</v>
      </c>
      <c r="V783">
        <v>60</v>
      </c>
      <c r="W783">
        <v>60</v>
      </c>
      <c r="X783">
        <v>60</v>
      </c>
      <c r="Y783" t="s">
        <v>512</v>
      </c>
      <c r="Z783" t="s">
        <v>57</v>
      </c>
      <c r="AA783">
        <v>0</v>
      </c>
      <c r="AB783">
        <v>100</v>
      </c>
      <c r="AC783">
        <v>100000</v>
      </c>
      <c r="AD783">
        <v>0</v>
      </c>
      <c r="AE783">
        <v>0</v>
      </c>
      <c r="AF783">
        <v>0</v>
      </c>
      <c r="AG783" t="e">
        <f>#N/A</f>
        <v>#N/A</v>
      </c>
    </row>
    <row r="784" spans="1:33" ht="15" x14ac:dyDescent="0.2">
      <c r="A784" t="s">
        <v>74</v>
      </c>
      <c r="B784" t="s">
        <v>102</v>
      </c>
      <c r="C784" t="s">
        <v>924</v>
      </c>
      <c r="D784" t="s">
        <v>925</v>
      </c>
      <c r="E784" t="s">
        <v>926</v>
      </c>
      <c r="F784" t="s">
        <v>64</v>
      </c>
      <c r="G784" t="s">
        <v>1994</v>
      </c>
      <c r="H784" t="s">
        <v>74</v>
      </c>
      <c r="J784" t="s">
        <v>1995</v>
      </c>
      <c r="K784">
        <v>0.49</v>
      </c>
      <c r="L784">
        <v>0.32</v>
      </c>
      <c r="M784">
        <v>0.15</v>
      </c>
      <c r="N784">
        <v>0.04</v>
      </c>
      <c r="O784" t="s">
        <v>67</v>
      </c>
      <c r="P784" s="10">
        <v>827465</v>
      </c>
      <c r="Q784" s="10" t="e">
        <f>#N/A</f>
        <v>#N/A</v>
      </c>
      <c r="R784" s="10" t="e">
        <f>#N/A</f>
        <v>#N/A</v>
      </c>
      <c r="S784" s="10" t="e">
        <f>#N/A</f>
        <v>#N/A</v>
      </c>
      <c r="T784" t="s">
        <v>59</v>
      </c>
      <c r="U784" t="s">
        <v>58</v>
      </c>
      <c r="V784">
        <v>64</v>
      </c>
      <c r="W784">
        <v>56</v>
      </c>
      <c r="X784">
        <v>60</v>
      </c>
      <c r="Y784" t="s">
        <v>254</v>
      </c>
      <c r="Z784" t="s">
        <v>59</v>
      </c>
      <c r="AA784">
        <v>100</v>
      </c>
      <c r="AB784">
        <v>0</v>
      </c>
      <c r="AC784">
        <v>405457.85</v>
      </c>
      <c r="AD784">
        <v>264788.8</v>
      </c>
      <c r="AE784">
        <v>124119.75</v>
      </c>
      <c r="AF784">
        <v>33098.6</v>
      </c>
      <c r="AG784" t="e">
        <f>#N/A</f>
        <v>#N/A</v>
      </c>
    </row>
    <row r="785" spans="1:33" ht="15" x14ac:dyDescent="0.2">
      <c r="A785" t="s">
        <v>74</v>
      </c>
      <c r="B785" t="s">
        <v>139</v>
      </c>
      <c r="C785" t="s">
        <v>1271</v>
      </c>
      <c r="D785" t="s">
        <v>1272</v>
      </c>
      <c r="E785" t="s">
        <v>1273</v>
      </c>
      <c r="F785" t="s">
        <v>64</v>
      </c>
      <c r="G785" t="s">
        <v>1996</v>
      </c>
      <c r="H785" t="s">
        <v>74</v>
      </c>
      <c r="J785" t="s">
        <v>1997</v>
      </c>
      <c r="K785">
        <v>0</v>
      </c>
      <c r="L785">
        <v>0.5</v>
      </c>
      <c r="M785">
        <v>0.5</v>
      </c>
      <c r="N785">
        <v>0</v>
      </c>
      <c r="O785" t="s">
        <v>107</v>
      </c>
      <c r="P785" s="10">
        <v>612350</v>
      </c>
      <c r="Q785" s="10" t="e">
        <f>#N/A</f>
        <v>#N/A</v>
      </c>
      <c r="R785" s="10" t="e">
        <f>#N/A</f>
        <v>#N/A</v>
      </c>
      <c r="S785" s="10" t="e">
        <f>#N/A</f>
        <v>#N/A</v>
      </c>
      <c r="T785" t="s">
        <v>57</v>
      </c>
      <c r="U785" t="s">
        <v>58</v>
      </c>
      <c r="V785">
        <v>56</v>
      </c>
      <c r="W785">
        <v>64</v>
      </c>
      <c r="X785">
        <v>60</v>
      </c>
      <c r="Y785" t="s">
        <v>512</v>
      </c>
      <c r="Z785" t="s">
        <v>57</v>
      </c>
      <c r="AA785">
        <v>22</v>
      </c>
      <c r="AB785">
        <v>78</v>
      </c>
      <c r="AC785">
        <v>0</v>
      </c>
      <c r="AD785">
        <v>306175</v>
      </c>
      <c r="AE785">
        <v>306175</v>
      </c>
      <c r="AF785">
        <v>0</v>
      </c>
      <c r="AG785" t="e">
        <f>#N/A</f>
        <v>#N/A</v>
      </c>
    </row>
    <row r="786" spans="1:33" ht="15" x14ac:dyDescent="0.2">
      <c r="A786" t="s">
        <v>74</v>
      </c>
      <c r="B786" t="s">
        <v>139</v>
      </c>
      <c r="C786" t="s">
        <v>1271</v>
      </c>
      <c r="D786" t="s">
        <v>1272</v>
      </c>
      <c r="E786" t="s">
        <v>1273</v>
      </c>
      <c r="F786" t="s">
        <v>64</v>
      </c>
      <c r="G786" t="s">
        <v>1998</v>
      </c>
      <c r="H786" t="s">
        <v>74</v>
      </c>
      <c r="J786" t="s">
        <v>1999</v>
      </c>
      <c r="K786">
        <v>0</v>
      </c>
      <c r="L786">
        <v>0</v>
      </c>
      <c r="M786">
        <v>0</v>
      </c>
      <c r="N786">
        <v>1</v>
      </c>
      <c r="O786" t="s">
        <v>114</v>
      </c>
      <c r="P786" s="10">
        <v>406342</v>
      </c>
      <c r="Q786" s="10" t="e">
        <f>#N/A</f>
        <v>#N/A</v>
      </c>
      <c r="R786" s="10" t="e">
        <f>#N/A</f>
        <v>#N/A</v>
      </c>
      <c r="S786" s="10" t="e">
        <f>#N/A</f>
        <v>#N/A</v>
      </c>
      <c r="T786" t="s">
        <v>57</v>
      </c>
      <c r="U786" t="s">
        <v>58</v>
      </c>
      <c r="V786">
        <v>60</v>
      </c>
      <c r="W786">
        <v>60</v>
      </c>
      <c r="X786">
        <v>60</v>
      </c>
      <c r="Y786" t="s">
        <v>512</v>
      </c>
      <c r="Z786" t="s">
        <v>57</v>
      </c>
      <c r="AA786">
        <v>15</v>
      </c>
      <c r="AB786">
        <v>85</v>
      </c>
      <c r="AC786">
        <v>0</v>
      </c>
      <c r="AD786">
        <v>0</v>
      </c>
      <c r="AE786">
        <v>0</v>
      </c>
      <c r="AF786">
        <v>406342</v>
      </c>
      <c r="AG786" t="e">
        <f>#N/A</f>
        <v>#N/A</v>
      </c>
    </row>
    <row r="787" spans="1:33" ht="15" x14ac:dyDescent="0.2">
      <c r="A787" t="s">
        <v>74</v>
      </c>
      <c r="B787" t="s">
        <v>93</v>
      </c>
      <c r="C787" t="s">
        <v>424</v>
      </c>
      <c r="D787" t="s">
        <v>425</v>
      </c>
      <c r="E787" t="s">
        <v>426</v>
      </c>
      <c r="F787" t="s">
        <v>52</v>
      </c>
      <c r="G787" t="s">
        <v>2000</v>
      </c>
      <c r="H787" t="s">
        <v>74</v>
      </c>
      <c r="J787" t="s">
        <v>2001</v>
      </c>
      <c r="K787">
        <v>0</v>
      </c>
      <c r="L787">
        <v>1</v>
      </c>
      <c r="M787">
        <v>0</v>
      </c>
      <c r="N787">
        <v>0</v>
      </c>
      <c r="O787" t="s">
        <v>56</v>
      </c>
      <c r="P787" s="10">
        <v>592675</v>
      </c>
      <c r="Q787" s="10" t="e">
        <f>#N/A</f>
        <v>#N/A</v>
      </c>
      <c r="R787" s="10" t="e">
        <f>#N/A</f>
        <v>#N/A</v>
      </c>
      <c r="S787" s="10" t="e">
        <f>#N/A</f>
        <v>#N/A</v>
      </c>
      <c r="T787" t="s">
        <v>59</v>
      </c>
      <c r="U787" t="s">
        <v>58</v>
      </c>
      <c r="V787">
        <v>60</v>
      </c>
      <c r="W787">
        <v>60</v>
      </c>
      <c r="X787">
        <v>60</v>
      </c>
      <c r="Y787" t="s">
        <v>254</v>
      </c>
      <c r="Z787" t="s">
        <v>59</v>
      </c>
      <c r="AA787">
        <v>100</v>
      </c>
      <c r="AB787">
        <v>0</v>
      </c>
      <c r="AC787">
        <v>0</v>
      </c>
      <c r="AD787">
        <v>592675</v>
      </c>
      <c r="AE787">
        <v>0</v>
      </c>
      <c r="AF787">
        <v>0</v>
      </c>
      <c r="AG787" t="e">
        <f>#N/A</f>
        <v>#N/A</v>
      </c>
    </row>
    <row r="788" spans="1:33" ht="15" x14ac:dyDescent="0.2">
      <c r="A788" t="s">
        <v>74</v>
      </c>
      <c r="B788" t="s">
        <v>139</v>
      </c>
      <c r="C788" t="s">
        <v>140</v>
      </c>
      <c r="D788" t="s">
        <v>454</v>
      </c>
      <c r="E788" t="s">
        <v>141</v>
      </c>
      <c r="F788" t="s">
        <v>64</v>
      </c>
      <c r="G788" t="s">
        <v>2002</v>
      </c>
      <c r="H788" t="s">
        <v>74</v>
      </c>
      <c r="J788" t="s">
        <v>2003</v>
      </c>
      <c r="K788">
        <v>0.1</v>
      </c>
      <c r="L788">
        <v>0.35</v>
      </c>
      <c r="M788">
        <v>0.35</v>
      </c>
      <c r="N788">
        <v>0.2</v>
      </c>
      <c r="O788" t="s">
        <v>107</v>
      </c>
      <c r="P788" s="10">
        <v>600000</v>
      </c>
      <c r="Q788" s="10" t="e">
        <f>#N/A</f>
        <v>#N/A</v>
      </c>
      <c r="R788" s="10" t="e">
        <f>#N/A</f>
        <v>#N/A</v>
      </c>
      <c r="S788" s="10" t="e">
        <f>#N/A</f>
        <v>#N/A</v>
      </c>
      <c r="T788" t="s">
        <v>59</v>
      </c>
      <c r="U788" t="s">
        <v>58</v>
      </c>
      <c r="V788">
        <v>60</v>
      </c>
      <c r="W788">
        <v>60</v>
      </c>
      <c r="X788">
        <v>60</v>
      </c>
      <c r="Y788" t="s">
        <v>254</v>
      </c>
      <c r="Z788" t="s">
        <v>59</v>
      </c>
      <c r="AA788">
        <v>52</v>
      </c>
      <c r="AB788">
        <v>48</v>
      </c>
      <c r="AC788">
        <v>60000</v>
      </c>
      <c r="AD788">
        <v>210000</v>
      </c>
      <c r="AE788">
        <v>210000</v>
      </c>
      <c r="AF788">
        <v>120000</v>
      </c>
      <c r="AG788" t="e">
        <f>#N/A</f>
        <v>#N/A</v>
      </c>
    </row>
    <row r="789" spans="1:33" ht="15" x14ac:dyDescent="0.2">
      <c r="A789" t="s">
        <v>74</v>
      </c>
      <c r="B789" t="s">
        <v>139</v>
      </c>
      <c r="C789" t="s">
        <v>140</v>
      </c>
      <c r="D789" t="s">
        <v>454</v>
      </c>
      <c r="E789" t="s">
        <v>141</v>
      </c>
      <c r="F789" t="s">
        <v>64</v>
      </c>
      <c r="G789" t="s">
        <v>2004</v>
      </c>
      <c r="H789" t="s">
        <v>74</v>
      </c>
      <c r="J789" t="s">
        <v>2005</v>
      </c>
      <c r="K789">
        <v>0.1</v>
      </c>
      <c r="L789">
        <v>0.3</v>
      </c>
      <c r="M789">
        <v>0.25</v>
      </c>
      <c r="N789">
        <v>0.35</v>
      </c>
      <c r="O789" t="s">
        <v>114</v>
      </c>
      <c r="P789" s="10">
        <v>1121215</v>
      </c>
      <c r="Q789" s="10" t="e">
        <f>#N/A</f>
        <v>#N/A</v>
      </c>
      <c r="R789" s="10" t="e">
        <f>#N/A</f>
        <v>#N/A</v>
      </c>
      <c r="S789" s="10" t="e">
        <f>#N/A</f>
        <v>#N/A</v>
      </c>
      <c r="T789" t="s">
        <v>59</v>
      </c>
      <c r="U789" t="s">
        <v>58</v>
      </c>
      <c r="V789">
        <v>60</v>
      </c>
      <c r="W789">
        <v>60</v>
      </c>
      <c r="X789">
        <v>60</v>
      </c>
      <c r="Y789" t="s">
        <v>254</v>
      </c>
      <c r="Z789" t="s">
        <v>59</v>
      </c>
      <c r="AA789">
        <v>70</v>
      </c>
      <c r="AB789">
        <v>30</v>
      </c>
      <c r="AC789">
        <v>112121.5</v>
      </c>
      <c r="AD789">
        <v>336364.5</v>
      </c>
      <c r="AE789">
        <v>280303.75</v>
      </c>
      <c r="AF789">
        <v>392425.25</v>
      </c>
      <c r="AG789" t="e">
        <f>#N/A</f>
        <v>#N/A</v>
      </c>
    </row>
    <row r="790" spans="1:33" ht="15" x14ac:dyDescent="0.2">
      <c r="A790" t="s">
        <v>74</v>
      </c>
      <c r="B790" t="s">
        <v>75</v>
      </c>
      <c r="C790" t="s">
        <v>80</v>
      </c>
      <c r="D790" t="s">
        <v>371</v>
      </c>
      <c r="E790" t="s">
        <v>81</v>
      </c>
      <c r="F790" t="s">
        <v>64</v>
      </c>
      <c r="G790" t="s">
        <v>2006</v>
      </c>
      <c r="H790" t="s">
        <v>74</v>
      </c>
      <c r="J790" t="s">
        <v>2007</v>
      </c>
      <c r="K790">
        <v>0.1</v>
      </c>
      <c r="L790">
        <v>0</v>
      </c>
      <c r="M790">
        <v>0</v>
      </c>
      <c r="N790">
        <v>0.9</v>
      </c>
      <c r="O790" t="s">
        <v>114</v>
      </c>
      <c r="P790" s="10">
        <v>500000</v>
      </c>
      <c r="Q790" s="10" t="e">
        <f>#N/A</f>
        <v>#N/A</v>
      </c>
      <c r="R790" s="10" t="e">
        <f>#N/A</f>
        <v>#N/A</v>
      </c>
      <c r="S790" s="10" t="e">
        <f>#N/A</f>
        <v>#N/A</v>
      </c>
      <c r="T790" t="s">
        <v>59</v>
      </c>
      <c r="U790" t="s">
        <v>58</v>
      </c>
      <c r="V790">
        <v>60</v>
      </c>
      <c r="W790">
        <v>60</v>
      </c>
      <c r="X790">
        <v>60</v>
      </c>
      <c r="Y790" t="s">
        <v>254</v>
      </c>
      <c r="Z790" t="s">
        <v>59</v>
      </c>
      <c r="AA790">
        <v>100</v>
      </c>
      <c r="AB790">
        <v>0</v>
      </c>
      <c r="AC790">
        <v>50000</v>
      </c>
      <c r="AD790">
        <v>0</v>
      </c>
      <c r="AE790">
        <v>0</v>
      </c>
      <c r="AF790">
        <v>450000</v>
      </c>
      <c r="AG790" t="e">
        <f>#N/A</f>
        <v>#N/A</v>
      </c>
    </row>
    <row r="791" spans="1:33" ht="15" x14ac:dyDescent="0.2">
      <c r="A791" t="s">
        <v>74</v>
      </c>
      <c r="B791" t="s">
        <v>93</v>
      </c>
      <c r="C791" t="s">
        <v>395</v>
      </c>
      <c r="D791" t="s">
        <v>396</v>
      </c>
      <c r="E791" t="s">
        <v>397</v>
      </c>
      <c r="F791" t="s">
        <v>64</v>
      </c>
      <c r="G791" t="s">
        <v>2008</v>
      </c>
      <c r="H791" t="s">
        <v>74</v>
      </c>
      <c r="J791" t="s">
        <v>2009</v>
      </c>
      <c r="K791">
        <v>0.21</v>
      </c>
      <c r="L791">
        <v>0.19</v>
      </c>
      <c r="M791">
        <v>0.25</v>
      </c>
      <c r="N791">
        <v>0.35</v>
      </c>
      <c r="O791" t="s">
        <v>114</v>
      </c>
      <c r="P791" s="10">
        <v>483470</v>
      </c>
      <c r="Q791" s="10" t="e">
        <f>#N/A</f>
        <v>#N/A</v>
      </c>
      <c r="R791" s="10" t="e">
        <f>#N/A</f>
        <v>#N/A</v>
      </c>
      <c r="S791" s="10" t="e">
        <f>#N/A</f>
        <v>#N/A</v>
      </c>
      <c r="T791" t="s">
        <v>59</v>
      </c>
      <c r="U791" t="s">
        <v>58</v>
      </c>
      <c r="V791">
        <v>60</v>
      </c>
      <c r="W791">
        <v>60</v>
      </c>
      <c r="X791">
        <v>60</v>
      </c>
      <c r="Y791" t="s">
        <v>254</v>
      </c>
      <c r="Z791" t="s">
        <v>59</v>
      </c>
      <c r="AA791">
        <v>80</v>
      </c>
      <c r="AB791">
        <v>20</v>
      </c>
      <c r="AC791">
        <v>101528.7</v>
      </c>
      <c r="AD791">
        <v>91859.3</v>
      </c>
      <c r="AE791">
        <v>120867.5</v>
      </c>
      <c r="AF791">
        <v>169214.5</v>
      </c>
      <c r="AG791" t="e">
        <f>#N/A</f>
        <v>#N/A</v>
      </c>
    </row>
    <row r="792" spans="1:33" ht="15" x14ac:dyDescent="0.2">
      <c r="A792" t="s">
        <v>74</v>
      </c>
      <c r="B792" t="s">
        <v>139</v>
      </c>
      <c r="C792" t="s">
        <v>295</v>
      </c>
      <c r="D792" t="s">
        <v>473</v>
      </c>
      <c r="E792" t="s">
        <v>296</v>
      </c>
      <c r="F792" t="s">
        <v>64</v>
      </c>
      <c r="G792" t="s">
        <v>2010</v>
      </c>
      <c r="H792" t="s">
        <v>74</v>
      </c>
      <c r="J792" t="s">
        <v>2011</v>
      </c>
      <c r="K792">
        <v>0.33400000000000002</v>
      </c>
      <c r="L792">
        <v>0.33300000000000002</v>
      </c>
      <c r="M792">
        <v>0.33300000000000002</v>
      </c>
      <c r="N792">
        <v>0</v>
      </c>
      <c r="O792" t="s">
        <v>67</v>
      </c>
      <c r="P792" s="10">
        <v>500280</v>
      </c>
      <c r="Q792" s="10" t="e">
        <f>#N/A</f>
        <v>#N/A</v>
      </c>
      <c r="R792" s="10" t="e">
        <f>#N/A</f>
        <v>#N/A</v>
      </c>
      <c r="S792" s="10" t="e">
        <f>#N/A</f>
        <v>#N/A</v>
      </c>
      <c r="T792" t="s">
        <v>57</v>
      </c>
      <c r="U792" t="s">
        <v>58</v>
      </c>
      <c r="V792">
        <v>64</v>
      </c>
      <c r="W792">
        <v>56</v>
      </c>
      <c r="X792">
        <v>60</v>
      </c>
      <c r="Y792" t="s">
        <v>512</v>
      </c>
      <c r="Z792" t="s">
        <v>57</v>
      </c>
      <c r="AA792">
        <v>0</v>
      </c>
      <c r="AB792">
        <v>100</v>
      </c>
      <c r="AC792">
        <v>167093.51999999999</v>
      </c>
      <c r="AD792">
        <v>166593.24</v>
      </c>
      <c r="AE792">
        <v>166593.24</v>
      </c>
      <c r="AF792">
        <v>0</v>
      </c>
      <c r="AG792" t="e">
        <f>#N/A</f>
        <v>#N/A</v>
      </c>
    </row>
    <row r="793" spans="1:33" ht="15" x14ac:dyDescent="0.2">
      <c r="A793" t="s">
        <v>74</v>
      </c>
      <c r="B793" t="s">
        <v>93</v>
      </c>
      <c r="C793" t="s">
        <v>476</v>
      </c>
      <c r="D793" t="s">
        <v>477</v>
      </c>
      <c r="E793" t="s">
        <v>478</v>
      </c>
      <c r="F793" t="s">
        <v>64</v>
      </c>
      <c r="G793" t="s">
        <v>2012</v>
      </c>
      <c r="H793" t="s">
        <v>74</v>
      </c>
      <c r="J793" t="s">
        <v>2013</v>
      </c>
      <c r="K793">
        <v>0.95</v>
      </c>
      <c r="L793">
        <v>2.5000000000000001E-2</v>
      </c>
      <c r="M793">
        <v>2.5000000000000001E-2</v>
      </c>
      <c r="N793">
        <v>0</v>
      </c>
      <c r="O793" t="s">
        <v>67</v>
      </c>
      <c r="P793" s="10">
        <v>149959</v>
      </c>
      <c r="Q793" s="10" t="e">
        <f>#N/A</f>
        <v>#N/A</v>
      </c>
      <c r="R793" s="10" t="e">
        <f>#N/A</f>
        <v>#N/A</v>
      </c>
      <c r="S793" s="10" t="e">
        <f>#N/A</f>
        <v>#N/A</v>
      </c>
      <c r="T793" t="s">
        <v>59</v>
      </c>
      <c r="U793" t="s">
        <v>58</v>
      </c>
      <c r="V793">
        <v>60</v>
      </c>
      <c r="W793">
        <v>60</v>
      </c>
      <c r="X793">
        <v>60</v>
      </c>
      <c r="Y793" t="s">
        <v>254</v>
      </c>
      <c r="Z793" t="s">
        <v>59</v>
      </c>
      <c r="AA793">
        <v>100</v>
      </c>
      <c r="AB793">
        <v>0</v>
      </c>
      <c r="AC793">
        <v>142461.04999999999</v>
      </c>
      <c r="AD793">
        <v>3748.9749999999999</v>
      </c>
      <c r="AE793">
        <v>3748.9749999999999</v>
      </c>
      <c r="AF793">
        <v>0</v>
      </c>
      <c r="AG793" t="e">
        <f>#N/A</f>
        <v>#N/A</v>
      </c>
    </row>
    <row r="794" spans="1:33" ht="15" x14ac:dyDescent="0.2">
      <c r="A794" t="s">
        <v>74</v>
      </c>
      <c r="B794" t="s">
        <v>93</v>
      </c>
      <c r="C794" t="s">
        <v>476</v>
      </c>
      <c r="D794" t="s">
        <v>477</v>
      </c>
      <c r="E794" t="s">
        <v>478</v>
      </c>
      <c r="F794" t="s">
        <v>64</v>
      </c>
      <c r="G794" t="s">
        <v>2014</v>
      </c>
      <c r="H794" t="s">
        <v>74</v>
      </c>
      <c r="J794" t="s">
        <v>2015</v>
      </c>
      <c r="K794">
        <v>0.65</v>
      </c>
      <c r="L794">
        <v>0.1</v>
      </c>
      <c r="M794">
        <v>0.25</v>
      </c>
      <c r="N794">
        <v>0</v>
      </c>
      <c r="O794" t="s">
        <v>67</v>
      </c>
      <c r="P794" s="10">
        <v>170000</v>
      </c>
      <c r="Q794" s="10" t="e">
        <f>#N/A</f>
        <v>#N/A</v>
      </c>
      <c r="R794" s="10" t="e">
        <f>#N/A</f>
        <v>#N/A</v>
      </c>
      <c r="S794" s="10" t="e">
        <f>#N/A</f>
        <v>#N/A</v>
      </c>
      <c r="T794" t="s">
        <v>59</v>
      </c>
      <c r="U794" t="s">
        <v>58</v>
      </c>
      <c r="V794">
        <v>60</v>
      </c>
      <c r="W794">
        <v>60</v>
      </c>
      <c r="X794">
        <v>60</v>
      </c>
      <c r="Y794" t="s">
        <v>254</v>
      </c>
      <c r="Z794" t="s">
        <v>59</v>
      </c>
      <c r="AA794">
        <v>100</v>
      </c>
      <c r="AB794">
        <v>0</v>
      </c>
      <c r="AC794">
        <v>110500</v>
      </c>
      <c r="AD794">
        <v>17000</v>
      </c>
      <c r="AE794">
        <v>42500</v>
      </c>
      <c r="AF794">
        <v>0</v>
      </c>
      <c r="AG794" t="e">
        <f>#N/A</f>
        <v>#N/A</v>
      </c>
    </row>
    <row r="795" spans="1:33" ht="15" x14ac:dyDescent="0.2">
      <c r="A795" t="s">
        <v>74</v>
      </c>
      <c r="B795" t="s">
        <v>93</v>
      </c>
      <c r="C795" t="s">
        <v>314</v>
      </c>
      <c r="D795" t="s">
        <v>315</v>
      </c>
      <c r="E795" t="s">
        <v>316</v>
      </c>
      <c r="F795" t="s">
        <v>64</v>
      </c>
      <c r="G795" t="s">
        <v>2016</v>
      </c>
      <c r="H795" t="s">
        <v>74</v>
      </c>
      <c r="J795" t="s">
        <v>2017</v>
      </c>
      <c r="K795">
        <v>0.5</v>
      </c>
      <c r="L795">
        <v>0.2</v>
      </c>
      <c r="M795">
        <v>0.3</v>
      </c>
      <c r="N795">
        <v>0</v>
      </c>
      <c r="O795" t="s">
        <v>67</v>
      </c>
      <c r="P795" s="10">
        <v>212815</v>
      </c>
      <c r="Q795" s="10" t="e">
        <f>#N/A</f>
        <v>#N/A</v>
      </c>
      <c r="R795" s="10" t="e">
        <f>#N/A</f>
        <v>#N/A</v>
      </c>
      <c r="S795" s="10" t="e">
        <f>#N/A</f>
        <v>#N/A</v>
      </c>
      <c r="T795" t="s">
        <v>59</v>
      </c>
      <c r="U795" t="s">
        <v>58</v>
      </c>
      <c r="V795">
        <v>64</v>
      </c>
      <c r="W795">
        <v>56</v>
      </c>
      <c r="X795">
        <v>60</v>
      </c>
      <c r="Y795" t="s">
        <v>254</v>
      </c>
      <c r="Z795" t="s">
        <v>59</v>
      </c>
      <c r="AA795">
        <v>100</v>
      </c>
      <c r="AB795">
        <v>0</v>
      </c>
      <c r="AC795">
        <v>106407.5</v>
      </c>
      <c r="AD795">
        <v>42563</v>
      </c>
      <c r="AE795">
        <v>63844.5</v>
      </c>
      <c r="AF795">
        <v>0</v>
      </c>
      <c r="AG795" t="e">
        <f>#N/A</f>
        <v>#N/A</v>
      </c>
    </row>
    <row r="796" spans="1:33" ht="15" x14ac:dyDescent="0.2">
      <c r="A796" t="s">
        <v>74</v>
      </c>
      <c r="B796" t="s">
        <v>157</v>
      </c>
      <c r="C796" t="s">
        <v>400</v>
      </c>
      <c r="D796" t="s">
        <v>401</v>
      </c>
      <c r="E796" t="s">
        <v>402</v>
      </c>
      <c r="F796" t="s">
        <v>64</v>
      </c>
      <c r="G796" t="s">
        <v>2018</v>
      </c>
      <c r="H796" t="s">
        <v>74</v>
      </c>
      <c r="J796" t="s">
        <v>2019</v>
      </c>
      <c r="K796">
        <v>0</v>
      </c>
      <c r="L796">
        <v>0</v>
      </c>
      <c r="M796">
        <v>0.6</v>
      </c>
      <c r="N796">
        <v>0.4</v>
      </c>
      <c r="O796" t="s">
        <v>120</v>
      </c>
      <c r="P796" s="10">
        <v>533662.18000000005</v>
      </c>
      <c r="Q796" s="10" t="e">
        <f>#N/A</f>
        <v>#N/A</v>
      </c>
      <c r="R796" s="10" t="e">
        <f>#N/A</f>
        <v>#N/A</v>
      </c>
      <c r="S796" s="10" t="e">
        <f>#N/A</f>
        <v>#N/A</v>
      </c>
      <c r="T796" t="s">
        <v>59</v>
      </c>
      <c r="U796" t="s">
        <v>58</v>
      </c>
      <c r="V796">
        <v>64</v>
      </c>
      <c r="W796">
        <v>56</v>
      </c>
      <c r="X796">
        <v>60</v>
      </c>
      <c r="Y796" t="s">
        <v>254</v>
      </c>
      <c r="Z796" t="s">
        <v>59</v>
      </c>
      <c r="AA796">
        <v>93</v>
      </c>
      <c r="AB796">
        <v>7</v>
      </c>
      <c r="AC796">
        <v>0</v>
      </c>
      <c r="AD796">
        <v>0</v>
      </c>
      <c r="AE796">
        <v>320197.30800000002</v>
      </c>
      <c r="AF796">
        <v>213464.872</v>
      </c>
      <c r="AG796" t="e">
        <f>#N/A</f>
        <v>#N/A</v>
      </c>
    </row>
    <row r="797" spans="1:33" ht="15" x14ac:dyDescent="0.2">
      <c r="A797" t="s">
        <v>74</v>
      </c>
      <c r="B797" t="s">
        <v>219</v>
      </c>
      <c r="C797" t="s">
        <v>768</v>
      </c>
      <c r="D797" t="s">
        <v>769</v>
      </c>
      <c r="E797" t="s">
        <v>770</v>
      </c>
      <c r="F797" t="s">
        <v>64</v>
      </c>
      <c r="G797" t="s">
        <v>2020</v>
      </c>
      <c r="H797" t="s">
        <v>74</v>
      </c>
      <c r="J797" t="s">
        <v>2021</v>
      </c>
      <c r="K797">
        <v>0.24</v>
      </c>
      <c r="L797">
        <v>0.16</v>
      </c>
      <c r="M797">
        <v>0.24</v>
      </c>
      <c r="N797">
        <v>0.36</v>
      </c>
      <c r="O797" t="s">
        <v>114</v>
      </c>
      <c r="P797" s="10">
        <v>100700</v>
      </c>
      <c r="Q797" s="10" t="e">
        <f>#N/A</f>
        <v>#N/A</v>
      </c>
      <c r="R797" s="10" t="e">
        <f>#N/A</f>
        <v>#N/A</v>
      </c>
      <c r="S797" s="10" t="e">
        <f>#N/A</f>
        <v>#N/A</v>
      </c>
      <c r="T797" t="s">
        <v>57</v>
      </c>
      <c r="U797" t="s">
        <v>58</v>
      </c>
      <c r="V797">
        <v>64</v>
      </c>
      <c r="W797">
        <v>56</v>
      </c>
      <c r="X797">
        <v>60</v>
      </c>
      <c r="Y797" t="s">
        <v>512</v>
      </c>
      <c r="Z797" t="s">
        <v>57</v>
      </c>
      <c r="AA797">
        <v>33</v>
      </c>
      <c r="AB797">
        <v>67</v>
      </c>
      <c r="AC797">
        <v>24168</v>
      </c>
      <c r="AD797">
        <v>16112</v>
      </c>
      <c r="AE797">
        <v>24168</v>
      </c>
      <c r="AF797">
        <v>36252</v>
      </c>
      <c r="AG797" t="e">
        <f>#N/A</f>
        <v>#N/A</v>
      </c>
    </row>
    <row r="798" spans="1:33" ht="15" x14ac:dyDescent="0.2">
      <c r="A798" t="s">
        <v>74</v>
      </c>
      <c r="B798" t="s">
        <v>93</v>
      </c>
      <c r="C798" t="s">
        <v>248</v>
      </c>
      <c r="D798" t="s">
        <v>405</v>
      </c>
      <c r="E798" t="s">
        <v>249</v>
      </c>
      <c r="F798" t="s">
        <v>64</v>
      </c>
      <c r="G798" t="s">
        <v>2022</v>
      </c>
      <c r="H798" t="s">
        <v>74</v>
      </c>
      <c r="J798" t="s">
        <v>2023</v>
      </c>
      <c r="K798">
        <v>0</v>
      </c>
      <c r="L798">
        <v>0</v>
      </c>
      <c r="M798">
        <v>0</v>
      </c>
      <c r="N798">
        <v>1</v>
      </c>
      <c r="O798" t="s">
        <v>114</v>
      </c>
      <c r="P798" s="10">
        <v>85000</v>
      </c>
      <c r="Q798" s="10" t="e">
        <f>#N/A</f>
        <v>#N/A</v>
      </c>
      <c r="R798" s="10" t="e">
        <f>#N/A</f>
        <v>#N/A</v>
      </c>
      <c r="S798" s="10" t="e">
        <f>#N/A</f>
        <v>#N/A</v>
      </c>
      <c r="T798" t="s">
        <v>57</v>
      </c>
      <c r="U798" t="s">
        <v>58</v>
      </c>
      <c r="V798">
        <v>52</v>
      </c>
      <c r="W798">
        <v>68</v>
      </c>
      <c r="X798">
        <v>60</v>
      </c>
      <c r="Y798" t="s">
        <v>512</v>
      </c>
      <c r="Z798" t="s">
        <v>57</v>
      </c>
      <c r="AA798">
        <v>0</v>
      </c>
      <c r="AB798">
        <v>100</v>
      </c>
      <c r="AC798">
        <v>0</v>
      </c>
      <c r="AD798">
        <v>0</v>
      </c>
      <c r="AE798">
        <v>0</v>
      </c>
      <c r="AF798">
        <v>85000</v>
      </c>
      <c r="AG798" t="e">
        <f>#N/A</f>
        <v>#N/A</v>
      </c>
    </row>
    <row r="799" spans="1:33" ht="15" x14ac:dyDescent="0.2">
      <c r="A799" t="s">
        <v>74</v>
      </c>
      <c r="B799" t="s">
        <v>102</v>
      </c>
      <c r="C799" t="s">
        <v>162</v>
      </c>
      <c r="D799" t="s">
        <v>556</v>
      </c>
      <c r="E799" t="s">
        <v>163</v>
      </c>
      <c r="F799" t="s">
        <v>64</v>
      </c>
      <c r="G799" t="s">
        <v>2024</v>
      </c>
      <c r="H799" t="s">
        <v>74</v>
      </c>
      <c r="J799" t="s">
        <v>2025</v>
      </c>
      <c r="K799">
        <v>0.1</v>
      </c>
      <c r="L799">
        <v>0.4</v>
      </c>
      <c r="M799">
        <v>0.4</v>
      </c>
      <c r="N799">
        <v>0.1</v>
      </c>
      <c r="O799" t="s">
        <v>107</v>
      </c>
      <c r="P799" s="10">
        <v>448996.46</v>
      </c>
      <c r="Q799" s="10" t="e">
        <f>#N/A</f>
        <v>#N/A</v>
      </c>
      <c r="R799" s="10" t="e">
        <f>#N/A</f>
        <v>#N/A</v>
      </c>
      <c r="S799" s="10" t="e">
        <f>#N/A</f>
        <v>#N/A</v>
      </c>
      <c r="T799" t="s">
        <v>59</v>
      </c>
      <c r="U799" t="s">
        <v>58</v>
      </c>
      <c r="V799">
        <v>64</v>
      </c>
      <c r="W799">
        <v>56</v>
      </c>
      <c r="X799">
        <v>60</v>
      </c>
      <c r="Y799" t="s">
        <v>254</v>
      </c>
      <c r="Z799" t="s">
        <v>59</v>
      </c>
      <c r="AA799">
        <v>75</v>
      </c>
      <c r="AB799">
        <v>25</v>
      </c>
      <c r="AC799">
        <v>44899.646000000001</v>
      </c>
      <c r="AD799">
        <v>179598.584</v>
      </c>
      <c r="AE799">
        <v>179598.584</v>
      </c>
      <c r="AF799">
        <v>44899.646000000001</v>
      </c>
      <c r="AG799" t="e">
        <f>#N/A</f>
        <v>#N/A</v>
      </c>
    </row>
    <row r="800" spans="1:33" ht="15" x14ac:dyDescent="0.2">
      <c r="A800" t="s">
        <v>74</v>
      </c>
      <c r="B800" t="s">
        <v>85</v>
      </c>
      <c r="C800" t="s">
        <v>408</v>
      </c>
      <c r="D800" t="s">
        <v>409</v>
      </c>
      <c r="E800" t="s">
        <v>410</v>
      </c>
      <c r="F800" t="s">
        <v>64</v>
      </c>
      <c r="G800" t="s">
        <v>2026</v>
      </c>
      <c r="H800" t="s">
        <v>74</v>
      </c>
      <c r="J800" t="s">
        <v>2027</v>
      </c>
      <c r="K800">
        <v>0</v>
      </c>
      <c r="L800">
        <v>0.35</v>
      </c>
      <c r="M800">
        <v>0.6</v>
      </c>
      <c r="N800">
        <v>0.05</v>
      </c>
      <c r="O800" t="s">
        <v>120</v>
      </c>
      <c r="P800" s="10">
        <v>255600</v>
      </c>
      <c r="Q800" s="10" t="e">
        <f>#N/A</f>
        <v>#N/A</v>
      </c>
      <c r="R800" s="10" t="e">
        <f>#N/A</f>
        <v>#N/A</v>
      </c>
      <c r="S800" s="10" t="e">
        <f>#N/A</f>
        <v>#N/A</v>
      </c>
      <c r="T800" t="s">
        <v>59</v>
      </c>
      <c r="U800" t="s">
        <v>58</v>
      </c>
      <c r="V800">
        <v>60</v>
      </c>
      <c r="W800">
        <v>60</v>
      </c>
      <c r="X800">
        <v>60</v>
      </c>
      <c r="Y800" t="s">
        <v>254</v>
      </c>
      <c r="Z800" t="s">
        <v>59</v>
      </c>
      <c r="AA800">
        <v>95</v>
      </c>
      <c r="AB800">
        <v>5</v>
      </c>
      <c r="AC800">
        <v>0</v>
      </c>
      <c r="AD800">
        <v>89460</v>
      </c>
      <c r="AE800">
        <v>153360</v>
      </c>
      <c r="AF800">
        <v>12780</v>
      </c>
      <c r="AG800" t="e">
        <f>#N/A</f>
        <v>#N/A</v>
      </c>
    </row>
    <row r="801" spans="1:33" ht="15" x14ac:dyDescent="0.2">
      <c r="A801" t="s">
        <v>74</v>
      </c>
      <c r="B801" t="s">
        <v>108</v>
      </c>
      <c r="C801" t="s">
        <v>144</v>
      </c>
      <c r="D801" t="s">
        <v>509</v>
      </c>
      <c r="E801" t="s">
        <v>145</v>
      </c>
      <c r="F801" t="s">
        <v>64</v>
      </c>
      <c r="G801" t="s">
        <v>2028</v>
      </c>
      <c r="H801" t="s">
        <v>74</v>
      </c>
      <c r="J801" t="s">
        <v>2029</v>
      </c>
      <c r="K801">
        <v>0.14000000000000001</v>
      </c>
      <c r="L801">
        <v>0.32</v>
      </c>
      <c r="M801">
        <v>0.19</v>
      </c>
      <c r="N801">
        <v>0.35</v>
      </c>
      <c r="O801" t="s">
        <v>114</v>
      </c>
      <c r="P801" s="10">
        <v>503125</v>
      </c>
      <c r="Q801" s="10" t="e">
        <f>#N/A</f>
        <v>#N/A</v>
      </c>
      <c r="R801" s="10" t="e">
        <f>#N/A</f>
        <v>#N/A</v>
      </c>
      <c r="S801" s="10" t="e">
        <f>#N/A</f>
        <v>#N/A</v>
      </c>
      <c r="T801" t="s">
        <v>57</v>
      </c>
      <c r="U801" t="s">
        <v>58</v>
      </c>
      <c r="V801">
        <v>56</v>
      </c>
      <c r="W801">
        <v>64</v>
      </c>
      <c r="X801">
        <v>60</v>
      </c>
      <c r="Y801" t="s">
        <v>512</v>
      </c>
      <c r="Z801" t="s">
        <v>57</v>
      </c>
      <c r="AA801">
        <v>0</v>
      </c>
      <c r="AB801">
        <v>100</v>
      </c>
      <c r="AC801">
        <v>70437.5</v>
      </c>
      <c r="AD801">
        <v>161000</v>
      </c>
      <c r="AE801">
        <v>95593.75</v>
      </c>
      <c r="AF801">
        <v>176093.75</v>
      </c>
      <c r="AG801" t="e">
        <f>#N/A</f>
        <v>#N/A</v>
      </c>
    </row>
    <row r="802" spans="1:33" ht="15" x14ac:dyDescent="0.2">
      <c r="A802" t="s">
        <v>74</v>
      </c>
      <c r="B802" t="s">
        <v>157</v>
      </c>
      <c r="C802" t="s">
        <v>612</v>
      </c>
      <c r="D802" t="s">
        <v>613</v>
      </c>
      <c r="E802" t="s">
        <v>614</v>
      </c>
      <c r="F802" t="s">
        <v>64</v>
      </c>
      <c r="G802" t="s">
        <v>2030</v>
      </c>
      <c r="H802" t="s">
        <v>74</v>
      </c>
      <c r="J802" t="s">
        <v>2031</v>
      </c>
      <c r="K802">
        <v>0.14000000000000001</v>
      </c>
      <c r="L802">
        <v>0</v>
      </c>
      <c r="M802">
        <v>0.14000000000000001</v>
      </c>
      <c r="N802">
        <v>0.72</v>
      </c>
      <c r="O802" t="s">
        <v>114</v>
      </c>
      <c r="P802" s="10">
        <v>516111.84</v>
      </c>
      <c r="Q802" s="10" t="e">
        <f>#N/A</f>
        <v>#N/A</v>
      </c>
      <c r="R802" s="10" t="e">
        <f>#N/A</f>
        <v>#N/A</v>
      </c>
      <c r="S802" s="10" t="e">
        <f>#N/A</f>
        <v>#N/A</v>
      </c>
      <c r="T802" t="s">
        <v>59</v>
      </c>
      <c r="U802" t="s">
        <v>58</v>
      </c>
      <c r="V802">
        <v>60</v>
      </c>
      <c r="W802">
        <v>60</v>
      </c>
      <c r="X802">
        <v>60</v>
      </c>
      <c r="Y802" t="s">
        <v>254</v>
      </c>
      <c r="Z802" t="s">
        <v>59</v>
      </c>
      <c r="AA802">
        <v>80</v>
      </c>
      <c r="AB802">
        <v>20</v>
      </c>
      <c r="AC802">
        <v>72255.657600000006</v>
      </c>
      <c r="AD802">
        <v>0</v>
      </c>
      <c r="AE802">
        <v>72255.657600000006</v>
      </c>
      <c r="AF802">
        <v>371600.52480000001</v>
      </c>
      <c r="AG802" t="e">
        <f>#N/A</f>
        <v>#N/A</v>
      </c>
    </row>
    <row r="803" spans="1:33" ht="15" x14ac:dyDescent="0.2">
      <c r="A803" t="s">
        <v>74</v>
      </c>
      <c r="B803" t="s">
        <v>102</v>
      </c>
      <c r="C803" t="s">
        <v>617</v>
      </c>
      <c r="D803" t="s">
        <v>618</v>
      </c>
      <c r="E803" t="s">
        <v>619</v>
      </c>
      <c r="F803" t="s">
        <v>64</v>
      </c>
      <c r="G803" t="s">
        <v>2032</v>
      </c>
      <c r="H803" t="s">
        <v>74</v>
      </c>
      <c r="J803" t="s">
        <v>2033</v>
      </c>
      <c r="K803">
        <v>0.2</v>
      </c>
      <c r="L803">
        <v>0</v>
      </c>
      <c r="M803">
        <v>0.2</v>
      </c>
      <c r="N803">
        <v>0.6</v>
      </c>
      <c r="O803" t="s">
        <v>114</v>
      </c>
      <c r="P803" s="10">
        <v>93291.5</v>
      </c>
      <c r="Q803" s="10" t="e">
        <f>#N/A</f>
        <v>#N/A</v>
      </c>
      <c r="R803" s="10" t="e">
        <f>#N/A</f>
        <v>#N/A</v>
      </c>
      <c r="S803" s="10" t="e">
        <f>#N/A</f>
        <v>#N/A</v>
      </c>
      <c r="T803" t="s">
        <v>57</v>
      </c>
      <c r="U803" t="s">
        <v>58</v>
      </c>
      <c r="V803">
        <v>60</v>
      </c>
      <c r="W803">
        <v>60</v>
      </c>
      <c r="X803">
        <v>60</v>
      </c>
      <c r="Y803" t="s">
        <v>512</v>
      </c>
      <c r="Z803" t="s">
        <v>57</v>
      </c>
      <c r="AA803">
        <v>0</v>
      </c>
      <c r="AB803">
        <v>100</v>
      </c>
      <c r="AC803">
        <v>18658.3</v>
      </c>
      <c r="AD803">
        <v>0</v>
      </c>
      <c r="AE803">
        <v>18658.3</v>
      </c>
      <c r="AF803">
        <v>55974.9</v>
      </c>
      <c r="AG803" t="e">
        <f>#N/A</f>
        <v>#N/A</v>
      </c>
    </row>
    <row r="804" spans="1:33" ht="15" x14ac:dyDescent="0.2">
      <c r="A804" t="s">
        <v>74</v>
      </c>
      <c r="B804" t="s">
        <v>85</v>
      </c>
      <c r="C804" t="s">
        <v>86</v>
      </c>
      <c r="D804" t="s">
        <v>85</v>
      </c>
      <c r="E804" t="s">
        <v>87</v>
      </c>
      <c r="F804" t="s">
        <v>52</v>
      </c>
      <c r="G804" t="s">
        <v>2034</v>
      </c>
      <c r="H804" t="s">
        <v>74</v>
      </c>
      <c r="J804" t="s">
        <v>2035</v>
      </c>
      <c r="K804">
        <v>0</v>
      </c>
      <c r="L804">
        <v>1</v>
      </c>
      <c r="M804">
        <v>0</v>
      </c>
      <c r="N804">
        <v>0</v>
      </c>
      <c r="O804" t="s">
        <v>56</v>
      </c>
      <c r="P804" s="10">
        <v>431447</v>
      </c>
      <c r="Q804" s="10" t="e">
        <f>#N/A</f>
        <v>#N/A</v>
      </c>
      <c r="R804" s="10" t="e">
        <f>#N/A</f>
        <v>#N/A</v>
      </c>
      <c r="S804" s="10" t="e">
        <f>#N/A</f>
        <v>#N/A</v>
      </c>
      <c r="T804" t="s">
        <v>59</v>
      </c>
      <c r="U804" t="s">
        <v>58</v>
      </c>
      <c r="V804">
        <v>60</v>
      </c>
      <c r="W804">
        <v>60</v>
      </c>
      <c r="X804">
        <v>60</v>
      </c>
      <c r="Y804" t="s">
        <v>254</v>
      </c>
      <c r="Z804" t="s">
        <v>59</v>
      </c>
      <c r="AA804">
        <v>100</v>
      </c>
      <c r="AB804">
        <v>0</v>
      </c>
      <c r="AC804">
        <v>0</v>
      </c>
      <c r="AD804">
        <v>431447</v>
      </c>
      <c r="AE804">
        <v>0</v>
      </c>
      <c r="AF804">
        <v>0</v>
      </c>
      <c r="AG804" t="e">
        <f>#N/A</f>
        <v>#N/A</v>
      </c>
    </row>
    <row r="805" spans="1:33" ht="15" x14ac:dyDescent="0.2">
      <c r="A805" t="s">
        <v>48</v>
      </c>
      <c r="B805" t="s">
        <v>48</v>
      </c>
      <c r="C805" t="s">
        <v>2036</v>
      </c>
      <c r="D805" t="s">
        <v>48</v>
      </c>
      <c r="E805" t="e">
        <f>#N/A</f>
        <v>#N/A</v>
      </c>
      <c r="F805" t="s">
        <v>64</v>
      </c>
      <c r="G805" t="s">
        <v>2037</v>
      </c>
      <c r="H805" t="s">
        <v>48</v>
      </c>
      <c r="I805" t="s">
        <v>845</v>
      </c>
      <c r="J805" t="s">
        <v>2038</v>
      </c>
      <c r="K805">
        <v>1</v>
      </c>
      <c r="L805">
        <v>0</v>
      </c>
      <c r="M805">
        <v>0</v>
      </c>
      <c r="N805">
        <v>0</v>
      </c>
      <c r="O805" t="s">
        <v>67</v>
      </c>
      <c r="P805" s="10">
        <v>449853</v>
      </c>
      <c r="Q805" s="10">
        <v>449853</v>
      </c>
      <c r="R805" s="10">
        <v>0</v>
      </c>
      <c r="S805" s="10">
        <v>449853</v>
      </c>
      <c r="T805" t="s">
        <v>57</v>
      </c>
      <c r="U805" t="s">
        <v>58</v>
      </c>
      <c r="V805">
        <v>56</v>
      </c>
      <c r="W805">
        <v>64</v>
      </c>
      <c r="X805">
        <v>60</v>
      </c>
      <c r="Y805" t="s">
        <v>48</v>
      </c>
      <c r="AA805">
        <v>0</v>
      </c>
      <c r="AB805">
        <v>0</v>
      </c>
      <c r="AC805">
        <v>449853</v>
      </c>
      <c r="AD805">
        <v>0</v>
      </c>
      <c r="AE805">
        <v>0</v>
      </c>
      <c r="AF805">
        <v>0</v>
      </c>
      <c r="AG805" t="e">
        <f>#N/A</f>
        <v>#N/A</v>
      </c>
    </row>
    <row r="806" spans="1:33" ht="15" x14ac:dyDescent="0.2">
      <c r="A806" t="s">
        <v>48</v>
      </c>
      <c r="B806" t="s">
        <v>48</v>
      </c>
      <c r="C806" t="s">
        <v>2039</v>
      </c>
      <c r="D806" t="s">
        <v>70</v>
      </c>
      <c r="E806" t="s">
        <v>170</v>
      </c>
      <c r="F806" t="s">
        <v>64</v>
      </c>
      <c r="G806" t="s">
        <v>2040</v>
      </c>
      <c r="H806" t="s">
        <v>48</v>
      </c>
      <c r="I806" t="s">
        <v>54</v>
      </c>
      <c r="J806" t="s">
        <v>2041</v>
      </c>
      <c r="K806">
        <v>0.5</v>
      </c>
      <c r="L806">
        <v>0</v>
      </c>
      <c r="M806">
        <v>0</v>
      </c>
      <c r="N806">
        <v>0.5</v>
      </c>
      <c r="O806" t="s">
        <v>107</v>
      </c>
      <c r="P806" s="10">
        <v>55000</v>
      </c>
      <c r="Q806" s="11">
        <v>55000</v>
      </c>
      <c r="R806" s="10">
        <v>0</v>
      </c>
      <c r="S806" s="10">
        <v>55000</v>
      </c>
      <c r="T806" t="s">
        <v>57</v>
      </c>
      <c r="U806" t="s">
        <v>58</v>
      </c>
      <c r="V806">
        <v>60</v>
      </c>
      <c r="W806">
        <v>60</v>
      </c>
      <c r="X806">
        <v>60</v>
      </c>
      <c r="Y806" t="s">
        <v>48</v>
      </c>
      <c r="AA806">
        <v>0</v>
      </c>
      <c r="AB806">
        <v>0</v>
      </c>
      <c r="AC806">
        <v>27500</v>
      </c>
      <c r="AD806">
        <v>0</v>
      </c>
      <c r="AE806">
        <v>0</v>
      </c>
      <c r="AF806">
        <v>27500</v>
      </c>
      <c r="AG806" t="e">
        <f>#N/A</f>
        <v>#N/A</v>
      </c>
    </row>
    <row r="807" spans="1:33" ht="15" x14ac:dyDescent="0.2">
      <c r="A807" t="s">
        <v>48</v>
      </c>
      <c r="B807" t="s">
        <v>48</v>
      </c>
      <c r="C807" t="s">
        <v>2042</v>
      </c>
      <c r="D807" t="s">
        <v>90</v>
      </c>
      <c r="E807" t="s">
        <v>690</v>
      </c>
      <c r="F807" t="s">
        <v>64</v>
      </c>
      <c r="G807" t="s">
        <v>2043</v>
      </c>
      <c r="H807" t="s">
        <v>48</v>
      </c>
      <c r="I807" t="s">
        <v>54</v>
      </c>
      <c r="J807" t="s">
        <v>2044</v>
      </c>
      <c r="K807">
        <v>0</v>
      </c>
      <c r="L807">
        <v>0</v>
      </c>
      <c r="M807">
        <v>0.5</v>
      </c>
      <c r="N807">
        <v>0.5</v>
      </c>
      <c r="O807" t="s">
        <v>107</v>
      </c>
      <c r="P807" s="10">
        <v>642506</v>
      </c>
      <c r="Q807" s="11">
        <v>642506</v>
      </c>
      <c r="R807" s="10">
        <v>0</v>
      </c>
      <c r="S807" s="10">
        <v>642506</v>
      </c>
      <c r="T807" t="s">
        <v>57</v>
      </c>
      <c r="U807" t="s">
        <v>58</v>
      </c>
      <c r="V807">
        <v>64</v>
      </c>
      <c r="W807">
        <v>56</v>
      </c>
      <c r="X807">
        <v>60</v>
      </c>
      <c r="Y807" t="s">
        <v>48</v>
      </c>
      <c r="AA807">
        <v>0</v>
      </c>
      <c r="AB807">
        <v>0</v>
      </c>
      <c r="AC807">
        <v>0</v>
      </c>
      <c r="AD807">
        <v>0</v>
      </c>
      <c r="AE807">
        <v>321253</v>
      </c>
      <c r="AF807">
        <v>321253</v>
      </c>
      <c r="AG807" t="e">
        <f>#N/A</f>
        <v>#N/A</v>
      </c>
    </row>
    <row r="808" spans="1:33" ht="15" x14ac:dyDescent="0.2">
      <c r="A808" t="s">
        <v>48</v>
      </c>
      <c r="B808" t="s">
        <v>48</v>
      </c>
      <c r="C808" t="s">
        <v>991</v>
      </c>
      <c r="D808" t="s">
        <v>48</v>
      </c>
      <c r="E808" t="e">
        <f>#N/A</f>
        <v>#N/A</v>
      </c>
      <c r="F808" t="s">
        <v>64</v>
      </c>
      <c r="G808" t="s">
        <v>2045</v>
      </c>
      <c r="H808" t="s">
        <v>48</v>
      </c>
      <c r="I808" t="s">
        <v>54</v>
      </c>
      <c r="J808" t="s">
        <v>2046</v>
      </c>
      <c r="K808">
        <v>0</v>
      </c>
      <c r="L808">
        <v>0.2</v>
      </c>
      <c r="M808">
        <v>0.8</v>
      </c>
      <c r="N808">
        <v>0</v>
      </c>
      <c r="O808" t="s">
        <v>120</v>
      </c>
      <c r="P808" s="10">
        <v>567144</v>
      </c>
      <c r="Q808" s="11">
        <v>567144</v>
      </c>
      <c r="R808" s="10">
        <v>0</v>
      </c>
      <c r="S808" s="10">
        <v>567144</v>
      </c>
      <c r="T808" t="s">
        <v>57</v>
      </c>
      <c r="U808" t="s">
        <v>58</v>
      </c>
      <c r="V808">
        <v>56</v>
      </c>
      <c r="W808">
        <v>64</v>
      </c>
      <c r="X808">
        <v>60</v>
      </c>
      <c r="Y808" t="s">
        <v>48</v>
      </c>
      <c r="Z808" t="s">
        <v>57</v>
      </c>
      <c r="AA808">
        <v>0</v>
      </c>
      <c r="AB808">
        <v>0</v>
      </c>
      <c r="AC808">
        <v>0</v>
      </c>
      <c r="AD808">
        <v>113428.8</v>
      </c>
      <c r="AE808">
        <v>453715.20000000001</v>
      </c>
      <c r="AF808">
        <v>0</v>
      </c>
      <c r="AG808" t="e">
        <f>#N/A</f>
        <v>#N/A</v>
      </c>
    </row>
    <row r="809" spans="1:33" ht="15" x14ac:dyDescent="0.2">
      <c r="A809" t="s">
        <v>48</v>
      </c>
      <c r="B809" t="s">
        <v>48</v>
      </c>
      <c r="C809" t="s">
        <v>2047</v>
      </c>
      <c r="D809" t="s">
        <v>48</v>
      </c>
      <c r="E809" t="e">
        <f>#N/A</f>
        <v>#N/A</v>
      </c>
      <c r="F809" t="s">
        <v>64</v>
      </c>
      <c r="G809" t="s">
        <v>2048</v>
      </c>
      <c r="H809" t="s">
        <v>48</v>
      </c>
      <c r="I809" t="s">
        <v>845</v>
      </c>
      <c r="J809" t="s">
        <v>2049</v>
      </c>
      <c r="K809">
        <v>0.25</v>
      </c>
      <c r="L809">
        <v>0.25</v>
      </c>
      <c r="M809">
        <v>0.25</v>
      </c>
      <c r="N809">
        <v>0.25</v>
      </c>
      <c r="O809" t="s">
        <v>107</v>
      </c>
      <c r="P809" s="10">
        <v>271690</v>
      </c>
      <c r="Q809" s="10">
        <v>271690</v>
      </c>
      <c r="R809" s="10">
        <v>0</v>
      </c>
      <c r="S809" s="10">
        <v>271690</v>
      </c>
      <c r="T809" t="s">
        <v>57</v>
      </c>
      <c r="U809" t="s">
        <v>58</v>
      </c>
      <c r="V809">
        <v>60</v>
      </c>
      <c r="W809">
        <v>60</v>
      </c>
      <c r="X809">
        <v>60</v>
      </c>
      <c r="Y809" t="s">
        <v>48</v>
      </c>
      <c r="AA809">
        <v>0</v>
      </c>
      <c r="AB809">
        <v>0</v>
      </c>
      <c r="AC809">
        <v>67922.5</v>
      </c>
      <c r="AD809">
        <v>67922.5</v>
      </c>
      <c r="AE809">
        <v>67922.5</v>
      </c>
      <c r="AF809">
        <v>67922.5</v>
      </c>
      <c r="AG809" t="e">
        <f>#N/A</f>
        <v>#N/A</v>
      </c>
    </row>
    <row r="810" spans="1:33" ht="15" x14ac:dyDescent="0.2">
      <c r="A810" t="s">
        <v>60</v>
      </c>
      <c r="B810" t="s">
        <v>60</v>
      </c>
      <c r="C810" t="s">
        <v>131</v>
      </c>
      <c r="D810" t="s">
        <v>414</v>
      </c>
      <c r="E810" t="s">
        <v>132</v>
      </c>
      <c r="F810" t="s">
        <v>64</v>
      </c>
      <c r="G810" t="s">
        <v>2050</v>
      </c>
      <c r="H810" t="s">
        <v>60</v>
      </c>
      <c r="J810" t="s">
        <v>2051</v>
      </c>
      <c r="K810">
        <v>1</v>
      </c>
      <c r="L810">
        <v>0</v>
      </c>
      <c r="M810">
        <v>0</v>
      </c>
      <c r="N810">
        <v>0</v>
      </c>
      <c r="O810" t="s">
        <v>67</v>
      </c>
      <c r="P810" s="10">
        <v>100000</v>
      </c>
      <c r="Q810" s="10" t="e">
        <f>#N/A</f>
        <v>#N/A</v>
      </c>
      <c r="R810" s="10" t="e">
        <f>#N/A</f>
        <v>#N/A</v>
      </c>
      <c r="S810" s="10" t="e">
        <f>#N/A</f>
        <v>#N/A</v>
      </c>
      <c r="T810" t="s">
        <v>57</v>
      </c>
      <c r="U810" t="s">
        <v>58</v>
      </c>
      <c r="V810">
        <v>60</v>
      </c>
      <c r="W810">
        <v>60</v>
      </c>
      <c r="X810">
        <v>60</v>
      </c>
      <c r="Y810" t="s">
        <v>512</v>
      </c>
      <c r="Z810" t="s">
        <v>57</v>
      </c>
      <c r="AA810">
        <v>0</v>
      </c>
      <c r="AB810">
        <v>100</v>
      </c>
      <c r="AC810">
        <v>100000</v>
      </c>
      <c r="AD810">
        <v>0</v>
      </c>
      <c r="AE810">
        <v>0</v>
      </c>
      <c r="AF810">
        <v>0</v>
      </c>
      <c r="AG810" t="e">
        <f>#N/A</f>
        <v>#N/A</v>
      </c>
    </row>
    <row r="811" spans="1:33" ht="15" x14ac:dyDescent="0.2">
      <c r="A811" t="s">
        <v>60</v>
      </c>
      <c r="B811" t="s">
        <v>60</v>
      </c>
      <c r="C811" t="s">
        <v>180</v>
      </c>
      <c r="D811" t="s">
        <v>903</v>
      </c>
      <c r="E811" t="s">
        <v>181</v>
      </c>
      <c r="F811" t="s">
        <v>64</v>
      </c>
      <c r="G811" t="s">
        <v>2052</v>
      </c>
      <c r="H811" t="s">
        <v>60</v>
      </c>
      <c r="J811" t="s">
        <v>2053</v>
      </c>
      <c r="K811">
        <v>1</v>
      </c>
      <c r="L811">
        <v>0</v>
      </c>
      <c r="M811">
        <v>0</v>
      </c>
      <c r="N811">
        <v>0</v>
      </c>
      <c r="O811" t="s">
        <v>67</v>
      </c>
      <c r="P811" s="10">
        <v>57132</v>
      </c>
      <c r="Q811" s="10" t="e">
        <f>#N/A</f>
        <v>#N/A</v>
      </c>
      <c r="R811" s="10" t="e">
        <f>#N/A</f>
        <v>#N/A</v>
      </c>
      <c r="S811" s="10" t="e">
        <f>#N/A</f>
        <v>#N/A</v>
      </c>
      <c r="T811" t="s">
        <v>57</v>
      </c>
      <c r="U811" t="s">
        <v>58</v>
      </c>
      <c r="V811">
        <v>64</v>
      </c>
      <c r="W811">
        <v>56</v>
      </c>
      <c r="X811">
        <v>60</v>
      </c>
      <c r="Y811" t="s">
        <v>512</v>
      </c>
      <c r="Z811" t="s">
        <v>57</v>
      </c>
      <c r="AA811">
        <v>0</v>
      </c>
      <c r="AB811">
        <v>100</v>
      </c>
      <c r="AC811">
        <v>57132</v>
      </c>
      <c r="AD811">
        <v>0</v>
      </c>
      <c r="AE811">
        <v>0</v>
      </c>
      <c r="AF811">
        <v>0</v>
      </c>
      <c r="AG811" t="e">
        <f>#N/A</f>
        <v>#N/A</v>
      </c>
    </row>
    <row r="812" spans="1:33" ht="15" x14ac:dyDescent="0.2">
      <c r="A812" t="s">
        <v>60</v>
      </c>
      <c r="B812" t="s">
        <v>60</v>
      </c>
      <c r="C812" t="s">
        <v>637</v>
      </c>
      <c r="D812" t="s">
        <v>638</v>
      </c>
      <c r="E812" t="s">
        <v>639</v>
      </c>
      <c r="F812" t="s">
        <v>64</v>
      </c>
      <c r="G812" t="s">
        <v>2054</v>
      </c>
      <c r="H812" t="s">
        <v>60</v>
      </c>
      <c r="J812" t="s">
        <v>2055</v>
      </c>
      <c r="K812">
        <v>0.33</v>
      </c>
      <c r="L812">
        <v>0.32</v>
      </c>
      <c r="M812">
        <v>0.02</v>
      </c>
      <c r="N812">
        <v>0.33</v>
      </c>
      <c r="O812" t="s">
        <v>107</v>
      </c>
      <c r="P812" s="10">
        <v>353361.05</v>
      </c>
      <c r="Q812" s="10" t="e">
        <f>#N/A</f>
        <v>#N/A</v>
      </c>
      <c r="R812" s="10" t="e">
        <f>#N/A</f>
        <v>#N/A</v>
      </c>
      <c r="S812" s="10" t="e">
        <f>#N/A</f>
        <v>#N/A</v>
      </c>
      <c r="T812" t="s">
        <v>59</v>
      </c>
      <c r="U812" t="s">
        <v>58</v>
      </c>
      <c r="V812">
        <v>60</v>
      </c>
      <c r="W812">
        <v>60</v>
      </c>
      <c r="X812">
        <v>60</v>
      </c>
      <c r="Y812" t="s">
        <v>254</v>
      </c>
      <c r="Z812" t="s">
        <v>59</v>
      </c>
      <c r="AA812">
        <v>100</v>
      </c>
      <c r="AB812">
        <v>0</v>
      </c>
      <c r="AC812">
        <v>116609.1465</v>
      </c>
      <c r="AD812">
        <v>113075.53599999999</v>
      </c>
      <c r="AE812">
        <v>7067.2209999999995</v>
      </c>
      <c r="AF812">
        <v>116609.1465</v>
      </c>
      <c r="AG812" t="e">
        <f>#N/A</f>
        <v>#N/A</v>
      </c>
    </row>
    <row r="813" spans="1:33" ht="15" x14ac:dyDescent="0.2">
      <c r="A813" t="s">
        <v>60</v>
      </c>
      <c r="B813" t="s">
        <v>60</v>
      </c>
      <c r="C813" t="s">
        <v>637</v>
      </c>
      <c r="D813" t="s">
        <v>638</v>
      </c>
      <c r="E813" t="s">
        <v>639</v>
      </c>
      <c r="F813" t="s">
        <v>64</v>
      </c>
      <c r="G813" t="s">
        <v>2056</v>
      </c>
      <c r="H813" t="s">
        <v>60</v>
      </c>
      <c r="J813" t="s">
        <v>2057</v>
      </c>
      <c r="K813">
        <v>1</v>
      </c>
      <c r="L813">
        <v>0</v>
      </c>
      <c r="M813">
        <v>0</v>
      </c>
      <c r="N813">
        <v>0</v>
      </c>
      <c r="O813" t="s">
        <v>67</v>
      </c>
      <c r="P813" s="10">
        <v>249406</v>
      </c>
      <c r="Q813" s="10" t="e">
        <f>#N/A</f>
        <v>#N/A</v>
      </c>
      <c r="R813" s="10" t="e">
        <f>#N/A</f>
        <v>#N/A</v>
      </c>
      <c r="S813" s="10" t="e">
        <f>#N/A</f>
        <v>#N/A</v>
      </c>
      <c r="T813" t="s">
        <v>59</v>
      </c>
      <c r="U813" t="s">
        <v>58</v>
      </c>
      <c r="V813">
        <v>72</v>
      </c>
      <c r="W813">
        <v>48</v>
      </c>
      <c r="X813">
        <v>60</v>
      </c>
      <c r="Y813" t="s">
        <v>512</v>
      </c>
      <c r="Z813" t="s">
        <v>57</v>
      </c>
      <c r="AA813">
        <v>100</v>
      </c>
      <c r="AB813">
        <v>0</v>
      </c>
      <c r="AC813">
        <v>249406</v>
      </c>
      <c r="AD813">
        <v>0</v>
      </c>
      <c r="AE813">
        <v>0</v>
      </c>
      <c r="AF813">
        <v>0</v>
      </c>
      <c r="AG813" t="e">
        <f>#N/A</f>
        <v>#N/A</v>
      </c>
    </row>
    <row r="814" spans="1:33" ht="15" x14ac:dyDescent="0.2">
      <c r="A814" t="s">
        <v>60</v>
      </c>
      <c r="B814" t="s">
        <v>60</v>
      </c>
      <c r="C814" t="s">
        <v>383</v>
      </c>
      <c r="D814" t="s">
        <v>384</v>
      </c>
      <c r="E814" t="s">
        <v>385</v>
      </c>
      <c r="F814" t="s">
        <v>64</v>
      </c>
      <c r="G814" t="s">
        <v>2058</v>
      </c>
      <c r="H814" t="s">
        <v>60</v>
      </c>
      <c r="J814" t="s">
        <v>2059</v>
      </c>
      <c r="K814">
        <v>0.5</v>
      </c>
      <c r="L814">
        <v>0</v>
      </c>
      <c r="M814">
        <v>0</v>
      </c>
      <c r="N814">
        <v>0.5</v>
      </c>
      <c r="O814" t="s">
        <v>107</v>
      </c>
      <c r="P814" s="10">
        <v>473835</v>
      </c>
      <c r="Q814" s="10" t="e">
        <f>#N/A</f>
        <v>#N/A</v>
      </c>
      <c r="R814" s="10" t="e">
        <f>#N/A</f>
        <v>#N/A</v>
      </c>
      <c r="S814" s="10" t="e">
        <f>#N/A</f>
        <v>#N/A</v>
      </c>
      <c r="T814" t="s">
        <v>57</v>
      </c>
      <c r="U814" t="s">
        <v>58</v>
      </c>
      <c r="V814">
        <v>64</v>
      </c>
      <c r="W814">
        <v>56</v>
      </c>
      <c r="X814">
        <v>60</v>
      </c>
      <c r="Y814" t="s">
        <v>512</v>
      </c>
      <c r="Z814" t="s">
        <v>57</v>
      </c>
      <c r="AA814">
        <v>0</v>
      </c>
      <c r="AB814">
        <v>100</v>
      </c>
      <c r="AC814">
        <v>236917.5</v>
      </c>
      <c r="AD814">
        <v>0</v>
      </c>
      <c r="AE814">
        <v>0</v>
      </c>
      <c r="AF814">
        <v>236917.5</v>
      </c>
      <c r="AG814" t="e">
        <f>#N/A</f>
        <v>#N/A</v>
      </c>
    </row>
    <row r="815" spans="1:33" ht="15" x14ac:dyDescent="0.2">
      <c r="A815" t="s">
        <v>60</v>
      </c>
      <c r="B815" t="s">
        <v>60</v>
      </c>
      <c r="C815" t="s">
        <v>135</v>
      </c>
      <c r="D815" t="s">
        <v>2060</v>
      </c>
      <c r="E815" t="s">
        <v>136</v>
      </c>
      <c r="F815" t="s">
        <v>64</v>
      </c>
      <c r="G815" t="s">
        <v>2061</v>
      </c>
      <c r="H815" t="s">
        <v>60</v>
      </c>
      <c r="J815" t="s">
        <v>2062</v>
      </c>
      <c r="K815">
        <v>0.2</v>
      </c>
      <c r="L815">
        <v>0</v>
      </c>
      <c r="M815">
        <v>0.8</v>
      </c>
      <c r="N815">
        <v>0</v>
      </c>
      <c r="O815" t="s">
        <v>120</v>
      </c>
      <c r="P815" s="10">
        <v>652372</v>
      </c>
      <c r="Q815" s="10" t="e">
        <f>#N/A</f>
        <v>#N/A</v>
      </c>
      <c r="R815" s="10" t="e">
        <f>#N/A</f>
        <v>#N/A</v>
      </c>
      <c r="S815" s="10" t="e">
        <f>#N/A</f>
        <v>#N/A</v>
      </c>
      <c r="T815" t="s">
        <v>59</v>
      </c>
      <c r="U815" t="s">
        <v>58</v>
      </c>
      <c r="V815">
        <v>60</v>
      </c>
      <c r="W815">
        <v>60</v>
      </c>
      <c r="X815">
        <v>60</v>
      </c>
      <c r="Y815" t="s">
        <v>254</v>
      </c>
      <c r="Z815" t="s">
        <v>59</v>
      </c>
      <c r="AA815">
        <v>100</v>
      </c>
      <c r="AB815">
        <v>0</v>
      </c>
      <c r="AC815">
        <v>130474.4</v>
      </c>
      <c r="AD815">
        <v>0</v>
      </c>
      <c r="AE815">
        <v>521897.6</v>
      </c>
      <c r="AF815">
        <v>0</v>
      </c>
      <c r="AG815" t="e">
        <f>#N/A</f>
        <v>#N/A</v>
      </c>
    </row>
    <row r="816" spans="1:33" ht="15" x14ac:dyDescent="0.2">
      <c r="A816" t="s">
        <v>60</v>
      </c>
      <c r="B816" t="s">
        <v>60</v>
      </c>
      <c r="C816" t="s">
        <v>135</v>
      </c>
      <c r="D816" t="s">
        <v>2060</v>
      </c>
      <c r="E816" t="s">
        <v>136</v>
      </c>
      <c r="F816" t="s">
        <v>64</v>
      </c>
      <c r="G816" t="s">
        <v>2063</v>
      </c>
      <c r="H816" t="s">
        <v>60</v>
      </c>
      <c r="J816" t="s">
        <v>2064</v>
      </c>
      <c r="K816">
        <v>0</v>
      </c>
      <c r="L816">
        <v>0</v>
      </c>
      <c r="M816">
        <v>0</v>
      </c>
      <c r="N816">
        <v>1</v>
      </c>
      <c r="O816" t="s">
        <v>114</v>
      </c>
      <c r="P816" s="10">
        <v>443601</v>
      </c>
      <c r="Q816" s="10" t="e">
        <f>#N/A</f>
        <v>#N/A</v>
      </c>
      <c r="R816" s="10" t="e">
        <f>#N/A</f>
        <v>#N/A</v>
      </c>
      <c r="S816" s="10" t="e">
        <f>#N/A</f>
        <v>#N/A</v>
      </c>
      <c r="T816" t="s">
        <v>59</v>
      </c>
      <c r="U816" t="s">
        <v>58</v>
      </c>
      <c r="V816">
        <v>60</v>
      </c>
      <c r="W816">
        <v>60</v>
      </c>
      <c r="X816">
        <v>60</v>
      </c>
      <c r="Y816" t="s">
        <v>254</v>
      </c>
      <c r="Z816" t="s">
        <v>59</v>
      </c>
      <c r="AA816">
        <v>100</v>
      </c>
      <c r="AB816">
        <v>0</v>
      </c>
      <c r="AC816">
        <v>0</v>
      </c>
      <c r="AD816">
        <v>0</v>
      </c>
      <c r="AE816">
        <v>0</v>
      </c>
      <c r="AF816">
        <v>443601</v>
      </c>
      <c r="AG816" t="e">
        <f>#N/A</f>
        <v>#N/A</v>
      </c>
    </row>
    <row r="817" spans="1:33" ht="15" x14ac:dyDescent="0.2">
      <c r="A817" t="s">
        <v>148</v>
      </c>
      <c r="B817" t="s">
        <v>148</v>
      </c>
      <c r="C817" t="s">
        <v>1028</v>
      </c>
      <c r="D817" t="s">
        <v>1029</v>
      </c>
      <c r="E817" t="s">
        <v>1030</v>
      </c>
      <c r="F817" t="s">
        <v>64</v>
      </c>
      <c r="G817" t="s">
        <v>2065</v>
      </c>
      <c r="H817" t="s">
        <v>148</v>
      </c>
      <c r="J817" t="s">
        <v>2066</v>
      </c>
      <c r="K817">
        <v>0.85</v>
      </c>
      <c r="L817">
        <v>0</v>
      </c>
      <c r="M817">
        <v>0.15</v>
      </c>
      <c r="N817">
        <v>0</v>
      </c>
      <c r="O817" t="s">
        <v>67</v>
      </c>
      <c r="P817" s="10">
        <v>138517</v>
      </c>
      <c r="Q817" s="10">
        <v>138517</v>
      </c>
      <c r="R817" s="10">
        <v>2770</v>
      </c>
      <c r="S817" s="10">
        <v>141287</v>
      </c>
      <c r="T817" t="s">
        <v>59</v>
      </c>
      <c r="U817" t="s">
        <v>58</v>
      </c>
      <c r="V817">
        <v>60</v>
      </c>
      <c r="W817">
        <v>60</v>
      </c>
      <c r="X817">
        <v>60</v>
      </c>
      <c r="Y817" t="s">
        <v>254</v>
      </c>
      <c r="Z817" t="s">
        <v>59</v>
      </c>
      <c r="AA817">
        <v>100</v>
      </c>
      <c r="AB817">
        <v>0</v>
      </c>
      <c r="AC817">
        <v>117739.45</v>
      </c>
      <c r="AD817">
        <v>0</v>
      </c>
      <c r="AE817">
        <v>20777.55</v>
      </c>
      <c r="AF817">
        <v>0</v>
      </c>
      <c r="AG817" t="s">
        <v>2065</v>
      </c>
    </row>
    <row r="818" spans="1:33" ht="15" x14ac:dyDescent="0.2">
      <c r="A818" t="s">
        <v>148</v>
      </c>
      <c r="B818" t="s">
        <v>148</v>
      </c>
      <c r="C818" t="s">
        <v>671</v>
      </c>
      <c r="D818" t="s">
        <v>672</v>
      </c>
      <c r="E818" t="s">
        <v>673</v>
      </c>
      <c r="F818" t="s">
        <v>64</v>
      </c>
      <c r="G818" t="s">
        <v>2067</v>
      </c>
      <c r="H818" t="s">
        <v>148</v>
      </c>
      <c r="J818" t="s">
        <v>2068</v>
      </c>
      <c r="K818">
        <v>0</v>
      </c>
      <c r="L818">
        <v>0</v>
      </c>
      <c r="M818">
        <v>0.5</v>
      </c>
      <c r="N818">
        <v>0.5</v>
      </c>
      <c r="O818" t="s">
        <v>107</v>
      </c>
      <c r="P818" s="10">
        <v>118348</v>
      </c>
      <c r="Q818" s="10">
        <v>118348</v>
      </c>
      <c r="R818" s="10">
        <v>2366.96</v>
      </c>
      <c r="S818" s="10">
        <v>120714.96</v>
      </c>
      <c r="T818" t="s">
        <v>59</v>
      </c>
      <c r="U818" t="s">
        <v>58</v>
      </c>
      <c r="V818">
        <v>60</v>
      </c>
      <c r="W818">
        <v>60</v>
      </c>
      <c r="X818">
        <v>60</v>
      </c>
      <c r="Y818" t="s">
        <v>254</v>
      </c>
      <c r="Z818" t="s">
        <v>59</v>
      </c>
      <c r="AA818">
        <v>100</v>
      </c>
      <c r="AB818">
        <v>0</v>
      </c>
      <c r="AC818">
        <v>0</v>
      </c>
      <c r="AD818">
        <v>0</v>
      </c>
      <c r="AE818">
        <v>59174</v>
      </c>
      <c r="AF818">
        <v>59174</v>
      </c>
      <c r="AG818" t="s">
        <v>2067</v>
      </c>
    </row>
    <row r="819" spans="1:33" ht="15" x14ac:dyDescent="0.2">
      <c r="A819" t="s">
        <v>148</v>
      </c>
      <c r="B819" t="s">
        <v>148</v>
      </c>
      <c r="C819" t="s">
        <v>342</v>
      </c>
      <c r="D819" t="s">
        <v>343</v>
      </c>
      <c r="E819" t="s">
        <v>344</v>
      </c>
      <c r="F819" t="s">
        <v>64</v>
      </c>
      <c r="G819" t="s">
        <v>2069</v>
      </c>
      <c r="H819" t="s">
        <v>148</v>
      </c>
      <c r="J819" t="s">
        <v>2070</v>
      </c>
      <c r="K819">
        <v>1</v>
      </c>
      <c r="L819">
        <v>0</v>
      </c>
      <c r="M819">
        <v>0</v>
      </c>
      <c r="N819">
        <v>0</v>
      </c>
      <c r="O819" t="s">
        <v>67</v>
      </c>
      <c r="P819" s="10">
        <v>80695.02</v>
      </c>
      <c r="Q819" s="10">
        <v>80695</v>
      </c>
      <c r="R819" s="10">
        <v>1614</v>
      </c>
      <c r="S819" s="10">
        <v>82309</v>
      </c>
      <c r="T819" t="s">
        <v>57</v>
      </c>
      <c r="U819" t="s">
        <v>58</v>
      </c>
      <c r="V819">
        <v>64</v>
      </c>
      <c r="W819">
        <v>56</v>
      </c>
      <c r="X819">
        <v>60</v>
      </c>
      <c r="Y819" t="s">
        <v>512</v>
      </c>
      <c r="Z819" t="s">
        <v>57</v>
      </c>
      <c r="AA819">
        <v>0</v>
      </c>
      <c r="AB819">
        <v>100</v>
      </c>
      <c r="AC819">
        <v>80695.02</v>
      </c>
      <c r="AD819">
        <v>0</v>
      </c>
      <c r="AE819">
        <v>0</v>
      </c>
      <c r="AF819">
        <v>0</v>
      </c>
      <c r="AG819" t="s">
        <v>2069</v>
      </c>
    </row>
    <row r="820" spans="1:33" ht="15" x14ac:dyDescent="0.2">
      <c r="A820" t="s">
        <v>60</v>
      </c>
      <c r="B820" t="s">
        <v>60</v>
      </c>
      <c r="C820" t="s">
        <v>173</v>
      </c>
      <c r="D820" t="s">
        <v>380</v>
      </c>
      <c r="E820" t="s">
        <v>175</v>
      </c>
      <c r="F820" t="s">
        <v>52</v>
      </c>
      <c r="G820" t="s">
        <v>2071</v>
      </c>
      <c r="H820" t="s">
        <v>60</v>
      </c>
      <c r="J820" t="s">
        <v>2072</v>
      </c>
      <c r="K820">
        <v>0</v>
      </c>
      <c r="L820">
        <v>0.95</v>
      </c>
      <c r="M820">
        <v>0.05</v>
      </c>
      <c r="N820">
        <v>0</v>
      </c>
      <c r="O820" t="s">
        <v>56</v>
      </c>
      <c r="P820" s="10">
        <v>350298.06</v>
      </c>
      <c r="Q820" s="10" t="e">
        <f>#N/A</f>
        <v>#N/A</v>
      </c>
      <c r="R820" s="10" t="e">
        <f>#N/A</f>
        <v>#N/A</v>
      </c>
      <c r="S820" s="10" t="e">
        <f>#N/A</f>
        <v>#N/A</v>
      </c>
      <c r="T820" t="s">
        <v>59</v>
      </c>
      <c r="U820" t="s">
        <v>58</v>
      </c>
      <c r="V820">
        <v>55</v>
      </c>
      <c r="W820">
        <v>64</v>
      </c>
      <c r="X820">
        <v>59.5</v>
      </c>
      <c r="Y820" t="s">
        <v>254</v>
      </c>
      <c r="Z820" t="s">
        <v>59</v>
      </c>
      <c r="AA820">
        <v>100</v>
      </c>
      <c r="AB820">
        <v>0</v>
      </c>
      <c r="AC820">
        <v>0</v>
      </c>
      <c r="AD820">
        <v>332783.15700000001</v>
      </c>
      <c r="AE820">
        <v>17514.902999999998</v>
      </c>
      <c r="AF820">
        <v>0</v>
      </c>
      <c r="AG820" t="e">
        <f>#N/A</f>
        <v>#N/A</v>
      </c>
    </row>
    <row r="821" spans="1:33" ht="15" x14ac:dyDescent="0.2">
      <c r="A821" t="s">
        <v>148</v>
      </c>
      <c r="B821" t="s">
        <v>148</v>
      </c>
      <c r="C821" t="s">
        <v>1043</v>
      </c>
      <c r="D821" t="s">
        <v>1044</v>
      </c>
      <c r="E821" t="s">
        <v>1045</v>
      </c>
      <c r="F821" t="s">
        <v>52</v>
      </c>
      <c r="G821" t="s">
        <v>2073</v>
      </c>
      <c r="H821" t="s">
        <v>148</v>
      </c>
      <c r="J821" t="s">
        <v>152</v>
      </c>
      <c r="K821">
        <v>0</v>
      </c>
      <c r="L821">
        <v>0.83330000000000004</v>
      </c>
      <c r="M821">
        <v>0.1666</v>
      </c>
      <c r="N821">
        <v>0</v>
      </c>
      <c r="O821" t="s">
        <v>56</v>
      </c>
      <c r="P821" s="10">
        <v>200294</v>
      </c>
      <c r="Q821" s="10">
        <v>210294</v>
      </c>
      <c r="R821" s="10">
        <v>6309</v>
      </c>
      <c r="S821" s="10">
        <v>216603</v>
      </c>
      <c r="T821" t="s">
        <v>59</v>
      </c>
      <c r="U821" t="s">
        <v>58</v>
      </c>
      <c r="V821">
        <v>55</v>
      </c>
      <c r="W821">
        <v>64</v>
      </c>
      <c r="X821">
        <v>59.5</v>
      </c>
      <c r="Y821" t="s">
        <v>254</v>
      </c>
      <c r="Z821" t="s">
        <v>59</v>
      </c>
      <c r="AA821">
        <v>80</v>
      </c>
      <c r="AB821">
        <v>20</v>
      </c>
      <c r="AC821">
        <v>0</v>
      </c>
      <c r="AD821">
        <v>166904.9902</v>
      </c>
      <c r="AE821">
        <v>33368.9804</v>
      </c>
      <c r="AF821">
        <v>0</v>
      </c>
      <c r="AG821" t="s">
        <v>2073</v>
      </c>
    </row>
    <row r="822" spans="1:33" ht="15" x14ac:dyDescent="0.2">
      <c r="A822" t="s">
        <v>148</v>
      </c>
      <c r="B822" t="s">
        <v>148</v>
      </c>
      <c r="C822" t="s">
        <v>1028</v>
      </c>
      <c r="D822" t="s">
        <v>1029</v>
      </c>
      <c r="E822" t="s">
        <v>1030</v>
      </c>
      <c r="F822" t="s">
        <v>64</v>
      </c>
      <c r="G822" t="s">
        <v>2074</v>
      </c>
      <c r="H822" t="s">
        <v>148</v>
      </c>
      <c r="J822" t="s">
        <v>2075</v>
      </c>
      <c r="K822">
        <v>0.7</v>
      </c>
      <c r="L822">
        <v>0</v>
      </c>
      <c r="M822">
        <v>0</v>
      </c>
      <c r="N822">
        <v>0.3</v>
      </c>
      <c r="O822" t="s">
        <v>67</v>
      </c>
      <c r="P822" s="10">
        <v>90000</v>
      </c>
      <c r="Q822" s="10">
        <v>90000</v>
      </c>
      <c r="R822" s="10">
        <v>1800</v>
      </c>
      <c r="S822" s="10">
        <v>91800</v>
      </c>
      <c r="T822" t="s">
        <v>59</v>
      </c>
      <c r="U822" t="s">
        <v>58</v>
      </c>
      <c r="V822">
        <v>68</v>
      </c>
      <c r="W822">
        <v>50</v>
      </c>
      <c r="X822">
        <v>59</v>
      </c>
      <c r="Y822" t="s">
        <v>254</v>
      </c>
      <c r="Z822" t="s">
        <v>59</v>
      </c>
      <c r="AA822">
        <v>100</v>
      </c>
      <c r="AB822">
        <v>0</v>
      </c>
      <c r="AC822">
        <v>63000</v>
      </c>
      <c r="AD822">
        <v>0</v>
      </c>
      <c r="AE822">
        <v>0</v>
      </c>
      <c r="AF822">
        <v>27000</v>
      </c>
      <c r="AG822" t="s">
        <v>2074</v>
      </c>
    </row>
    <row r="823" spans="1:33" ht="15" x14ac:dyDescent="0.2">
      <c r="A823" t="s">
        <v>148</v>
      </c>
      <c r="B823" t="s">
        <v>148</v>
      </c>
      <c r="C823" t="s">
        <v>530</v>
      </c>
      <c r="D823" t="s">
        <v>531</v>
      </c>
      <c r="E823" t="s">
        <v>532</v>
      </c>
      <c r="F823" t="s">
        <v>52</v>
      </c>
      <c r="G823" t="s">
        <v>2076</v>
      </c>
      <c r="H823" t="s">
        <v>148</v>
      </c>
      <c r="J823" t="s">
        <v>2077</v>
      </c>
      <c r="K823">
        <v>0</v>
      </c>
      <c r="L823">
        <v>0.65</v>
      </c>
      <c r="M823">
        <v>0</v>
      </c>
      <c r="N823">
        <v>0.35</v>
      </c>
      <c r="O823" t="s">
        <v>56</v>
      </c>
      <c r="P823" s="10">
        <v>213126</v>
      </c>
      <c r="Q823" s="10">
        <v>213126</v>
      </c>
      <c r="R823" s="10">
        <v>4262.5200000000004</v>
      </c>
      <c r="S823" s="10">
        <v>217388.52</v>
      </c>
      <c r="T823" t="s">
        <v>59</v>
      </c>
      <c r="U823" t="s">
        <v>58</v>
      </c>
      <c r="V823">
        <v>65</v>
      </c>
      <c r="W823">
        <v>52</v>
      </c>
      <c r="X823">
        <v>58.5</v>
      </c>
      <c r="Y823" t="s">
        <v>254</v>
      </c>
      <c r="Z823" t="s">
        <v>59</v>
      </c>
      <c r="AA823">
        <v>100</v>
      </c>
      <c r="AB823">
        <v>0</v>
      </c>
      <c r="AC823">
        <v>0</v>
      </c>
      <c r="AD823">
        <v>138531.9</v>
      </c>
      <c r="AE823">
        <v>0</v>
      </c>
      <c r="AF823">
        <v>74594.100000000006</v>
      </c>
      <c r="AG823" t="s">
        <v>2076</v>
      </c>
    </row>
    <row r="824" spans="1:33" ht="15" x14ac:dyDescent="0.2">
      <c r="A824" t="s">
        <v>74</v>
      </c>
      <c r="B824" t="s">
        <v>139</v>
      </c>
      <c r="C824" t="s">
        <v>564</v>
      </c>
      <c r="D824" t="s">
        <v>918</v>
      </c>
      <c r="E824" t="s">
        <v>565</v>
      </c>
      <c r="F824" t="s">
        <v>64</v>
      </c>
      <c r="G824" t="s">
        <v>2078</v>
      </c>
      <c r="H824" t="s">
        <v>74</v>
      </c>
      <c r="J824" t="s">
        <v>2079</v>
      </c>
      <c r="K824">
        <v>0</v>
      </c>
      <c r="L824">
        <v>0</v>
      </c>
      <c r="M824">
        <v>0</v>
      </c>
      <c r="N824">
        <v>1</v>
      </c>
      <c r="O824" t="s">
        <v>114</v>
      </c>
      <c r="P824" s="10">
        <v>484608</v>
      </c>
      <c r="Q824" s="10" t="e">
        <f>#N/A</f>
        <v>#N/A</v>
      </c>
      <c r="R824" s="10" t="e">
        <f>#N/A</f>
        <v>#N/A</v>
      </c>
      <c r="S824" s="10" t="e">
        <f>#N/A</f>
        <v>#N/A</v>
      </c>
      <c r="T824" t="s">
        <v>59</v>
      </c>
      <c r="U824" t="s">
        <v>58</v>
      </c>
      <c r="V824">
        <v>56</v>
      </c>
      <c r="W824">
        <v>60</v>
      </c>
      <c r="X824">
        <v>58</v>
      </c>
      <c r="Y824" t="s">
        <v>254</v>
      </c>
      <c r="Z824" t="s">
        <v>59</v>
      </c>
      <c r="AA824">
        <v>100</v>
      </c>
      <c r="AB824">
        <v>0</v>
      </c>
      <c r="AC824">
        <v>0</v>
      </c>
      <c r="AD824">
        <v>0</v>
      </c>
      <c r="AE824">
        <v>0</v>
      </c>
      <c r="AF824">
        <v>484608</v>
      </c>
      <c r="AG824" t="e">
        <f>#N/A</f>
        <v>#N/A</v>
      </c>
    </row>
    <row r="825" spans="1:33" ht="15" x14ac:dyDescent="0.2">
      <c r="A825" t="s">
        <v>74</v>
      </c>
      <c r="B825" t="s">
        <v>75</v>
      </c>
      <c r="C825" t="s">
        <v>350</v>
      </c>
      <c r="D825" t="s">
        <v>351</v>
      </c>
      <c r="E825" t="s">
        <v>352</v>
      </c>
      <c r="F825" t="s">
        <v>64</v>
      </c>
      <c r="G825" t="s">
        <v>2080</v>
      </c>
      <c r="H825" t="s">
        <v>74</v>
      </c>
      <c r="J825" t="s">
        <v>2081</v>
      </c>
      <c r="K825">
        <v>0</v>
      </c>
      <c r="L825">
        <v>0</v>
      </c>
      <c r="M825">
        <v>0</v>
      </c>
      <c r="N825">
        <v>1</v>
      </c>
      <c r="O825" t="s">
        <v>114</v>
      </c>
      <c r="P825" s="10">
        <v>92750</v>
      </c>
      <c r="Q825" s="10" t="e">
        <f>#N/A</f>
        <v>#N/A</v>
      </c>
      <c r="R825" s="10" t="e">
        <f>#N/A</f>
        <v>#N/A</v>
      </c>
      <c r="S825" s="10" t="e">
        <f>#N/A</f>
        <v>#N/A</v>
      </c>
      <c r="T825" t="s">
        <v>57</v>
      </c>
      <c r="U825" t="s">
        <v>58</v>
      </c>
      <c r="V825">
        <v>56</v>
      </c>
      <c r="W825">
        <v>60</v>
      </c>
      <c r="X825">
        <v>58</v>
      </c>
      <c r="Y825" t="s">
        <v>512</v>
      </c>
      <c r="Z825" t="s">
        <v>57</v>
      </c>
      <c r="AA825">
        <v>0</v>
      </c>
      <c r="AB825">
        <v>100</v>
      </c>
      <c r="AC825">
        <v>0</v>
      </c>
      <c r="AD825">
        <v>0</v>
      </c>
      <c r="AE825">
        <v>0</v>
      </c>
      <c r="AF825">
        <v>92750</v>
      </c>
      <c r="AG825" t="e">
        <f>#N/A</f>
        <v>#N/A</v>
      </c>
    </row>
    <row r="826" spans="1:33" ht="15" x14ac:dyDescent="0.2">
      <c r="A826" t="s">
        <v>74</v>
      </c>
      <c r="B826" t="s">
        <v>139</v>
      </c>
      <c r="C826" t="s">
        <v>1543</v>
      </c>
      <c r="D826" t="s">
        <v>1544</v>
      </c>
      <c r="E826" t="s">
        <v>1545</v>
      </c>
      <c r="F826" t="s">
        <v>64</v>
      </c>
      <c r="G826" t="s">
        <v>2082</v>
      </c>
      <c r="H826" t="s">
        <v>74</v>
      </c>
      <c r="J826" t="s">
        <v>2083</v>
      </c>
      <c r="K826">
        <v>0</v>
      </c>
      <c r="L826">
        <v>0.35</v>
      </c>
      <c r="M826">
        <v>0.25</v>
      </c>
      <c r="N826">
        <v>0.39</v>
      </c>
      <c r="O826" t="s">
        <v>114</v>
      </c>
      <c r="P826" s="10">
        <v>580539.93999999994</v>
      </c>
      <c r="Q826" s="10" t="e">
        <f>#N/A</f>
        <v>#N/A</v>
      </c>
      <c r="R826" s="10" t="e">
        <f>#N/A</f>
        <v>#N/A</v>
      </c>
      <c r="S826" s="10" t="e">
        <f>#N/A</f>
        <v>#N/A</v>
      </c>
      <c r="T826" t="s">
        <v>57</v>
      </c>
      <c r="U826" t="s">
        <v>58</v>
      </c>
      <c r="V826">
        <v>56</v>
      </c>
      <c r="W826">
        <v>60</v>
      </c>
      <c r="X826">
        <v>58</v>
      </c>
      <c r="Y826" t="s">
        <v>512</v>
      </c>
      <c r="Z826" t="s">
        <v>57</v>
      </c>
      <c r="AA826">
        <v>0</v>
      </c>
      <c r="AB826">
        <v>100</v>
      </c>
      <c r="AC826">
        <v>0</v>
      </c>
      <c r="AD826">
        <v>203188.97899999999</v>
      </c>
      <c r="AE826">
        <v>145134.98499999999</v>
      </c>
      <c r="AF826">
        <v>226410.5766</v>
      </c>
      <c r="AG826" t="e">
        <f>#N/A</f>
        <v>#N/A</v>
      </c>
    </row>
    <row r="827" spans="1:33" ht="15" x14ac:dyDescent="0.2">
      <c r="A827" t="s">
        <v>74</v>
      </c>
      <c r="B827" t="s">
        <v>157</v>
      </c>
      <c r="C827" t="s">
        <v>933</v>
      </c>
      <c r="D827" t="s">
        <v>934</v>
      </c>
      <c r="E827" t="s">
        <v>935</v>
      </c>
      <c r="F827" t="s">
        <v>64</v>
      </c>
      <c r="G827" t="s">
        <v>2084</v>
      </c>
      <c r="H827" t="s">
        <v>74</v>
      </c>
      <c r="J827" t="s">
        <v>2085</v>
      </c>
      <c r="K827">
        <v>0.16</v>
      </c>
      <c r="L827">
        <v>0</v>
      </c>
      <c r="M827">
        <v>0.04</v>
      </c>
      <c r="N827">
        <v>0.8</v>
      </c>
      <c r="O827" t="s">
        <v>114</v>
      </c>
      <c r="P827" s="10">
        <v>544390</v>
      </c>
      <c r="Q827" s="10" t="e">
        <f>#N/A</f>
        <v>#N/A</v>
      </c>
      <c r="R827" s="10" t="e">
        <f>#N/A</f>
        <v>#N/A</v>
      </c>
      <c r="S827" s="10" t="e">
        <f>#N/A</f>
        <v>#N/A</v>
      </c>
      <c r="T827" t="s">
        <v>59</v>
      </c>
      <c r="U827" t="s">
        <v>58</v>
      </c>
      <c r="V827">
        <v>64</v>
      </c>
      <c r="W827">
        <v>52</v>
      </c>
      <c r="X827">
        <v>58</v>
      </c>
      <c r="Y827" t="s">
        <v>254</v>
      </c>
      <c r="Z827" t="s">
        <v>59</v>
      </c>
      <c r="AA827">
        <v>100</v>
      </c>
      <c r="AB827">
        <v>0</v>
      </c>
      <c r="AC827">
        <v>87102.399999999994</v>
      </c>
      <c r="AD827">
        <v>0</v>
      </c>
      <c r="AE827">
        <v>21775.599999999999</v>
      </c>
      <c r="AF827">
        <v>435512</v>
      </c>
      <c r="AG827" t="e">
        <f>#N/A</f>
        <v>#N/A</v>
      </c>
    </row>
    <row r="828" spans="1:33" ht="15" x14ac:dyDescent="0.2">
      <c r="A828" t="s">
        <v>74</v>
      </c>
      <c r="B828" t="s">
        <v>139</v>
      </c>
      <c r="C828" t="s">
        <v>140</v>
      </c>
      <c r="D828" t="s">
        <v>454</v>
      </c>
      <c r="E828" t="s">
        <v>141</v>
      </c>
      <c r="F828" t="s">
        <v>64</v>
      </c>
      <c r="G828" t="s">
        <v>2086</v>
      </c>
      <c r="H828" t="s">
        <v>74</v>
      </c>
      <c r="J828" t="s">
        <v>2087</v>
      </c>
      <c r="K828">
        <v>0.1</v>
      </c>
      <c r="L828">
        <v>0.1</v>
      </c>
      <c r="M828">
        <v>0.2</v>
      </c>
      <c r="N828">
        <v>0.6</v>
      </c>
      <c r="O828" t="s">
        <v>114</v>
      </c>
      <c r="P828" s="10">
        <v>235775</v>
      </c>
      <c r="Q828" s="10" t="e">
        <f>#N/A</f>
        <v>#N/A</v>
      </c>
      <c r="R828" s="10" t="e">
        <f>#N/A</f>
        <v>#N/A</v>
      </c>
      <c r="S828" s="10" t="e">
        <f>#N/A</f>
        <v>#N/A</v>
      </c>
      <c r="T828" t="s">
        <v>57</v>
      </c>
      <c r="U828" t="s">
        <v>58</v>
      </c>
      <c r="V828">
        <v>56</v>
      </c>
      <c r="W828">
        <v>60</v>
      </c>
      <c r="X828">
        <v>58</v>
      </c>
      <c r="Y828" t="s">
        <v>512</v>
      </c>
      <c r="Z828" t="s">
        <v>57</v>
      </c>
      <c r="AA828">
        <v>0</v>
      </c>
      <c r="AB828">
        <v>100</v>
      </c>
      <c r="AC828">
        <v>23577.5</v>
      </c>
      <c r="AD828">
        <v>23577.5</v>
      </c>
      <c r="AE828">
        <v>47155</v>
      </c>
      <c r="AF828">
        <v>141465</v>
      </c>
      <c r="AG828" t="e">
        <f>#N/A</f>
        <v>#N/A</v>
      </c>
    </row>
    <row r="829" spans="1:33" ht="15" x14ac:dyDescent="0.2">
      <c r="A829" t="s">
        <v>74</v>
      </c>
      <c r="B829" t="s">
        <v>139</v>
      </c>
      <c r="C829" t="s">
        <v>140</v>
      </c>
      <c r="D829" t="s">
        <v>454</v>
      </c>
      <c r="E829" t="s">
        <v>141</v>
      </c>
      <c r="F829" t="s">
        <v>64</v>
      </c>
      <c r="G829" t="s">
        <v>2088</v>
      </c>
      <c r="H829" t="s">
        <v>74</v>
      </c>
      <c r="J829" t="s">
        <v>2089</v>
      </c>
      <c r="K829">
        <v>0</v>
      </c>
      <c r="L829">
        <v>0</v>
      </c>
      <c r="M829">
        <v>0</v>
      </c>
      <c r="N829">
        <v>1</v>
      </c>
      <c r="O829" t="s">
        <v>114</v>
      </c>
      <c r="P829" s="10">
        <v>92750</v>
      </c>
      <c r="Q829" s="10" t="e">
        <f>#N/A</f>
        <v>#N/A</v>
      </c>
      <c r="R829" s="10" t="e">
        <f>#N/A</f>
        <v>#N/A</v>
      </c>
      <c r="S829" s="10" t="e">
        <f>#N/A</f>
        <v>#N/A</v>
      </c>
      <c r="T829" t="s">
        <v>57</v>
      </c>
      <c r="U829" t="s">
        <v>58</v>
      </c>
      <c r="V829">
        <v>56</v>
      </c>
      <c r="W829">
        <v>60</v>
      </c>
      <c r="X829">
        <v>58</v>
      </c>
      <c r="Y829" t="s">
        <v>512</v>
      </c>
      <c r="Z829" t="s">
        <v>57</v>
      </c>
      <c r="AA829">
        <v>40</v>
      </c>
      <c r="AB829">
        <v>60</v>
      </c>
      <c r="AC829">
        <v>0</v>
      </c>
      <c r="AD829">
        <v>0</v>
      </c>
      <c r="AE829">
        <v>0</v>
      </c>
      <c r="AF829">
        <v>92750</v>
      </c>
      <c r="AG829" t="e">
        <f>#N/A</f>
        <v>#N/A</v>
      </c>
    </row>
    <row r="830" spans="1:33" ht="15" x14ac:dyDescent="0.2">
      <c r="A830" t="s">
        <v>74</v>
      </c>
      <c r="B830" t="s">
        <v>139</v>
      </c>
      <c r="C830" t="s">
        <v>465</v>
      </c>
      <c r="D830" t="s">
        <v>466</v>
      </c>
      <c r="E830" t="s">
        <v>467</v>
      </c>
      <c r="F830" t="s">
        <v>64</v>
      </c>
      <c r="G830" t="s">
        <v>2090</v>
      </c>
      <c r="H830" t="s">
        <v>74</v>
      </c>
      <c r="J830" t="s">
        <v>2091</v>
      </c>
      <c r="K830">
        <v>0.05</v>
      </c>
      <c r="L830">
        <v>0.4</v>
      </c>
      <c r="M830">
        <v>0.4</v>
      </c>
      <c r="N830">
        <v>0.15</v>
      </c>
      <c r="O830" t="s">
        <v>107</v>
      </c>
      <c r="P830" s="10">
        <v>1120500</v>
      </c>
      <c r="Q830" s="10" t="e">
        <f>#N/A</f>
        <v>#N/A</v>
      </c>
      <c r="R830" s="10" t="e">
        <f>#N/A</f>
        <v>#N/A</v>
      </c>
      <c r="S830" s="10" t="e">
        <f>#N/A</f>
        <v>#N/A</v>
      </c>
      <c r="T830" t="s">
        <v>59</v>
      </c>
      <c r="U830" t="s">
        <v>58</v>
      </c>
      <c r="V830">
        <v>60</v>
      </c>
      <c r="W830">
        <v>56</v>
      </c>
      <c r="X830">
        <v>58</v>
      </c>
      <c r="Y830" t="s">
        <v>254</v>
      </c>
      <c r="Z830" t="s">
        <v>59</v>
      </c>
      <c r="AA830">
        <v>75</v>
      </c>
      <c r="AB830">
        <v>25</v>
      </c>
      <c r="AC830">
        <v>56025</v>
      </c>
      <c r="AD830">
        <v>448200</v>
      </c>
      <c r="AE830">
        <v>448200</v>
      </c>
      <c r="AF830">
        <v>168075</v>
      </c>
      <c r="AG830" t="e">
        <f>#N/A</f>
        <v>#N/A</v>
      </c>
    </row>
    <row r="831" spans="1:33" ht="15" x14ac:dyDescent="0.2">
      <c r="A831" t="s">
        <v>74</v>
      </c>
      <c r="B831" t="s">
        <v>93</v>
      </c>
      <c r="C831" t="s">
        <v>395</v>
      </c>
      <c r="D831" t="s">
        <v>396</v>
      </c>
      <c r="E831" t="s">
        <v>397</v>
      </c>
      <c r="F831" t="s">
        <v>64</v>
      </c>
      <c r="G831" t="s">
        <v>2092</v>
      </c>
      <c r="H831" t="s">
        <v>74</v>
      </c>
      <c r="J831" t="s">
        <v>2083</v>
      </c>
      <c r="K831">
        <v>0</v>
      </c>
      <c r="L831">
        <v>0.36</v>
      </c>
      <c r="M831">
        <v>0.25</v>
      </c>
      <c r="N831">
        <v>0.38</v>
      </c>
      <c r="O831" t="s">
        <v>114</v>
      </c>
      <c r="P831" s="10">
        <v>621955.94999999995</v>
      </c>
      <c r="Q831" s="10" t="e">
        <f>#N/A</f>
        <v>#N/A</v>
      </c>
      <c r="R831" s="10" t="e">
        <f>#N/A</f>
        <v>#N/A</v>
      </c>
      <c r="S831" s="10" t="e">
        <f>#N/A</f>
        <v>#N/A</v>
      </c>
      <c r="T831" t="s">
        <v>59</v>
      </c>
      <c r="U831" t="s">
        <v>58</v>
      </c>
      <c r="V831">
        <v>56</v>
      </c>
      <c r="W831">
        <v>60</v>
      </c>
      <c r="X831">
        <v>58</v>
      </c>
      <c r="Y831" t="s">
        <v>254</v>
      </c>
      <c r="Z831" t="s">
        <v>59</v>
      </c>
      <c r="AA831">
        <v>100</v>
      </c>
      <c r="AB831">
        <v>0</v>
      </c>
      <c r="AC831">
        <v>0</v>
      </c>
      <c r="AD831">
        <v>223904.14199999999</v>
      </c>
      <c r="AE831">
        <v>155488.98749999999</v>
      </c>
      <c r="AF831">
        <v>236343.261</v>
      </c>
      <c r="AG831" t="e">
        <f>#N/A</f>
        <v>#N/A</v>
      </c>
    </row>
    <row r="832" spans="1:33" ht="15" x14ac:dyDescent="0.2">
      <c r="A832" t="s">
        <v>74</v>
      </c>
      <c r="B832" t="s">
        <v>93</v>
      </c>
      <c r="C832" t="s">
        <v>395</v>
      </c>
      <c r="D832" t="s">
        <v>396</v>
      </c>
      <c r="E832" t="s">
        <v>397</v>
      </c>
      <c r="F832" t="s">
        <v>64</v>
      </c>
      <c r="G832" t="s">
        <v>2093</v>
      </c>
      <c r="H832" t="s">
        <v>74</v>
      </c>
      <c r="J832" t="s">
        <v>2094</v>
      </c>
      <c r="K832">
        <v>0.82</v>
      </c>
      <c r="L832">
        <v>0</v>
      </c>
      <c r="M832">
        <v>0.18</v>
      </c>
      <c r="N832">
        <v>0</v>
      </c>
      <c r="O832" t="s">
        <v>67</v>
      </c>
      <c r="P832" s="10">
        <v>130100</v>
      </c>
      <c r="Q832" s="10" t="e">
        <f>#N/A</f>
        <v>#N/A</v>
      </c>
      <c r="R832" s="10" t="e">
        <f>#N/A</f>
        <v>#N/A</v>
      </c>
      <c r="S832" s="10" t="e">
        <f>#N/A</f>
        <v>#N/A</v>
      </c>
      <c r="T832" t="s">
        <v>59</v>
      </c>
      <c r="U832" t="s">
        <v>58</v>
      </c>
      <c r="V832">
        <v>60</v>
      </c>
      <c r="W832">
        <v>56</v>
      </c>
      <c r="X832">
        <v>58</v>
      </c>
      <c r="Y832" t="s">
        <v>254</v>
      </c>
      <c r="Z832" t="s">
        <v>59</v>
      </c>
      <c r="AA832">
        <v>100</v>
      </c>
      <c r="AB832">
        <v>0</v>
      </c>
      <c r="AC832">
        <v>106682</v>
      </c>
      <c r="AD832">
        <v>0</v>
      </c>
      <c r="AE832">
        <v>23418</v>
      </c>
      <c r="AF832">
        <v>0</v>
      </c>
      <c r="AG832" t="e">
        <f>#N/A</f>
        <v>#N/A</v>
      </c>
    </row>
    <row r="833" spans="1:33" ht="15" x14ac:dyDescent="0.2">
      <c r="A833" t="s">
        <v>74</v>
      </c>
      <c r="B833" t="s">
        <v>93</v>
      </c>
      <c r="C833" t="s">
        <v>476</v>
      </c>
      <c r="D833" t="s">
        <v>477</v>
      </c>
      <c r="E833" t="s">
        <v>478</v>
      </c>
      <c r="F833" t="s">
        <v>52</v>
      </c>
      <c r="G833" t="s">
        <v>2095</v>
      </c>
      <c r="H833" t="s">
        <v>74</v>
      </c>
      <c r="J833" t="s">
        <v>2096</v>
      </c>
      <c r="K833">
        <v>0.3</v>
      </c>
      <c r="L833">
        <v>0.4</v>
      </c>
      <c r="M833">
        <v>0.1</v>
      </c>
      <c r="N833">
        <v>0.2</v>
      </c>
      <c r="O833" t="s">
        <v>56</v>
      </c>
      <c r="P833" s="10">
        <v>350000</v>
      </c>
      <c r="Q833" s="10" t="e">
        <f>#N/A</f>
        <v>#N/A</v>
      </c>
      <c r="R833" s="10" t="e">
        <f>#N/A</f>
        <v>#N/A</v>
      </c>
      <c r="S833" s="10" t="e">
        <f>#N/A</f>
        <v>#N/A</v>
      </c>
      <c r="T833" t="s">
        <v>59</v>
      </c>
      <c r="U833" t="s">
        <v>58</v>
      </c>
      <c r="V833">
        <v>56</v>
      </c>
      <c r="W833">
        <v>60</v>
      </c>
      <c r="X833">
        <v>58</v>
      </c>
      <c r="Y833" t="s">
        <v>254</v>
      </c>
      <c r="Z833" t="s">
        <v>59</v>
      </c>
      <c r="AA833">
        <v>100</v>
      </c>
      <c r="AB833">
        <v>0</v>
      </c>
      <c r="AC833">
        <v>105000</v>
      </c>
      <c r="AD833">
        <v>140000</v>
      </c>
      <c r="AE833">
        <v>35000</v>
      </c>
      <c r="AF833">
        <v>70000</v>
      </c>
      <c r="AG833" t="e">
        <f>#N/A</f>
        <v>#N/A</v>
      </c>
    </row>
    <row r="834" spans="1:33" ht="15" x14ac:dyDescent="0.2">
      <c r="A834" t="s">
        <v>74</v>
      </c>
      <c r="B834" t="s">
        <v>219</v>
      </c>
      <c r="C834" t="s">
        <v>768</v>
      </c>
      <c r="D834" t="s">
        <v>769</v>
      </c>
      <c r="E834" t="s">
        <v>770</v>
      </c>
      <c r="F834" t="s">
        <v>64</v>
      </c>
      <c r="G834" t="s">
        <v>2097</v>
      </c>
      <c r="H834" t="s">
        <v>74</v>
      </c>
      <c r="J834" t="s">
        <v>2098</v>
      </c>
      <c r="K834">
        <v>0</v>
      </c>
      <c r="L834">
        <v>0</v>
      </c>
      <c r="M834">
        <v>0</v>
      </c>
      <c r="N834">
        <v>1</v>
      </c>
      <c r="O834" t="s">
        <v>114</v>
      </c>
      <c r="P834" s="10">
        <v>92750</v>
      </c>
      <c r="Q834" s="10" t="e">
        <f>#N/A</f>
        <v>#N/A</v>
      </c>
      <c r="R834" s="10" t="e">
        <f>#N/A</f>
        <v>#N/A</v>
      </c>
      <c r="S834" s="10" t="e">
        <f>#N/A</f>
        <v>#N/A</v>
      </c>
      <c r="T834" t="s">
        <v>57</v>
      </c>
      <c r="U834" t="s">
        <v>58</v>
      </c>
      <c r="V834">
        <v>56</v>
      </c>
      <c r="W834">
        <v>60</v>
      </c>
      <c r="X834">
        <v>58</v>
      </c>
      <c r="Y834" t="s">
        <v>512</v>
      </c>
      <c r="Z834" t="s">
        <v>57</v>
      </c>
      <c r="AA834">
        <v>20</v>
      </c>
      <c r="AB834">
        <v>80</v>
      </c>
      <c r="AC834">
        <v>0</v>
      </c>
      <c r="AD834">
        <v>0</v>
      </c>
      <c r="AE834">
        <v>0</v>
      </c>
      <c r="AF834">
        <v>92750</v>
      </c>
      <c r="AG834" t="e">
        <f>#N/A</f>
        <v>#N/A</v>
      </c>
    </row>
    <row r="835" spans="1:33" ht="15" x14ac:dyDescent="0.2">
      <c r="A835" t="s">
        <v>74</v>
      </c>
      <c r="B835" t="s">
        <v>219</v>
      </c>
      <c r="C835" t="s">
        <v>768</v>
      </c>
      <c r="D835" t="s">
        <v>769</v>
      </c>
      <c r="E835" t="s">
        <v>770</v>
      </c>
      <c r="F835" t="s">
        <v>64</v>
      </c>
      <c r="G835" t="s">
        <v>2099</v>
      </c>
      <c r="H835" t="s">
        <v>74</v>
      </c>
      <c r="J835" t="s">
        <v>2100</v>
      </c>
      <c r="K835">
        <v>0.5</v>
      </c>
      <c r="L835">
        <v>0</v>
      </c>
      <c r="M835">
        <v>0.5</v>
      </c>
      <c r="N835">
        <v>0</v>
      </c>
      <c r="O835" t="s">
        <v>107</v>
      </c>
      <c r="P835" s="10">
        <v>94112</v>
      </c>
      <c r="Q835" s="10" t="e">
        <f>#N/A</f>
        <v>#N/A</v>
      </c>
      <c r="R835" s="10" t="e">
        <f>#N/A</f>
        <v>#N/A</v>
      </c>
      <c r="S835" s="10" t="e">
        <f>#N/A</f>
        <v>#N/A</v>
      </c>
      <c r="T835" t="s">
        <v>57</v>
      </c>
      <c r="U835" t="s">
        <v>58</v>
      </c>
      <c r="V835">
        <v>64</v>
      </c>
      <c r="W835">
        <v>52</v>
      </c>
      <c r="X835">
        <v>58</v>
      </c>
      <c r="Y835" t="s">
        <v>512</v>
      </c>
      <c r="Z835" t="s">
        <v>57</v>
      </c>
      <c r="AA835">
        <v>20</v>
      </c>
      <c r="AB835">
        <v>80</v>
      </c>
      <c r="AC835">
        <v>47056</v>
      </c>
      <c r="AD835">
        <v>0</v>
      </c>
      <c r="AE835">
        <v>47056</v>
      </c>
      <c r="AF835">
        <v>0</v>
      </c>
      <c r="AG835" t="e">
        <f>#N/A</f>
        <v>#N/A</v>
      </c>
    </row>
    <row r="836" spans="1:33" ht="15" x14ac:dyDescent="0.2">
      <c r="A836" t="s">
        <v>74</v>
      </c>
      <c r="B836" t="s">
        <v>219</v>
      </c>
      <c r="C836" t="s">
        <v>768</v>
      </c>
      <c r="D836" t="s">
        <v>769</v>
      </c>
      <c r="E836" t="s">
        <v>770</v>
      </c>
      <c r="F836" t="s">
        <v>64</v>
      </c>
      <c r="G836" t="s">
        <v>2101</v>
      </c>
      <c r="H836" t="s">
        <v>74</v>
      </c>
      <c r="J836" t="s">
        <v>2102</v>
      </c>
      <c r="K836">
        <v>1</v>
      </c>
      <c r="L836">
        <v>0</v>
      </c>
      <c r="M836">
        <v>0</v>
      </c>
      <c r="N836">
        <v>0</v>
      </c>
      <c r="O836" t="s">
        <v>67</v>
      </c>
      <c r="P836" s="10">
        <v>77282</v>
      </c>
      <c r="Q836" s="10" t="e">
        <f>#N/A</f>
        <v>#N/A</v>
      </c>
      <c r="R836" s="10" t="e">
        <f>#N/A</f>
        <v>#N/A</v>
      </c>
      <c r="S836" s="10" t="e">
        <f>#N/A</f>
        <v>#N/A</v>
      </c>
      <c r="T836" t="s">
        <v>59</v>
      </c>
      <c r="U836" t="s">
        <v>58</v>
      </c>
      <c r="V836">
        <v>64</v>
      </c>
      <c r="W836">
        <v>52</v>
      </c>
      <c r="X836">
        <v>58</v>
      </c>
      <c r="Y836" t="s">
        <v>254</v>
      </c>
      <c r="Z836" t="s">
        <v>59</v>
      </c>
      <c r="AA836">
        <v>57</v>
      </c>
      <c r="AB836">
        <v>43</v>
      </c>
      <c r="AC836">
        <v>77282</v>
      </c>
      <c r="AD836">
        <v>0</v>
      </c>
      <c r="AE836">
        <v>0</v>
      </c>
      <c r="AF836">
        <v>0</v>
      </c>
      <c r="AG836" t="e">
        <f>#N/A</f>
        <v>#N/A</v>
      </c>
    </row>
    <row r="837" spans="1:33" ht="15" x14ac:dyDescent="0.2">
      <c r="A837" t="s">
        <v>74</v>
      </c>
      <c r="B837" t="s">
        <v>93</v>
      </c>
      <c r="C837" t="s">
        <v>494</v>
      </c>
      <c r="D837" t="s">
        <v>495</v>
      </c>
      <c r="E837" t="s">
        <v>496</v>
      </c>
      <c r="F837" t="s">
        <v>64</v>
      </c>
      <c r="G837" t="s">
        <v>2103</v>
      </c>
      <c r="H837" t="s">
        <v>74</v>
      </c>
      <c r="J837" t="s">
        <v>2083</v>
      </c>
      <c r="K837">
        <v>0</v>
      </c>
      <c r="L837">
        <v>0.35</v>
      </c>
      <c r="M837">
        <v>0.26</v>
      </c>
      <c r="N837">
        <v>0.39</v>
      </c>
      <c r="O837" t="s">
        <v>114</v>
      </c>
      <c r="P837" s="10">
        <v>652039.93999999994</v>
      </c>
      <c r="Q837" s="10" t="e">
        <f>#N/A</f>
        <v>#N/A</v>
      </c>
      <c r="R837" s="10" t="e">
        <f>#N/A</f>
        <v>#N/A</v>
      </c>
      <c r="S837" s="10" t="e">
        <f>#N/A</f>
        <v>#N/A</v>
      </c>
      <c r="T837" t="s">
        <v>59</v>
      </c>
      <c r="U837" t="s">
        <v>58</v>
      </c>
      <c r="V837">
        <v>56</v>
      </c>
      <c r="W837">
        <v>60</v>
      </c>
      <c r="X837">
        <v>58</v>
      </c>
      <c r="Y837" t="s">
        <v>254</v>
      </c>
      <c r="Z837" t="s">
        <v>59</v>
      </c>
      <c r="AA837">
        <v>100</v>
      </c>
      <c r="AB837">
        <v>0</v>
      </c>
      <c r="AC837">
        <v>0</v>
      </c>
      <c r="AD837">
        <v>228213.97899999999</v>
      </c>
      <c r="AE837">
        <v>169530.38440000001</v>
      </c>
      <c r="AF837">
        <v>254295.5766</v>
      </c>
      <c r="AG837" t="e">
        <f>#N/A</f>
        <v>#N/A</v>
      </c>
    </row>
    <row r="838" spans="1:33" ht="15" x14ac:dyDescent="0.2">
      <c r="A838" t="s">
        <v>74</v>
      </c>
      <c r="B838" t="s">
        <v>93</v>
      </c>
      <c r="C838" t="s">
        <v>494</v>
      </c>
      <c r="D838" t="s">
        <v>495</v>
      </c>
      <c r="E838" t="s">
        <v>496</v>
      </c>
      <c r="F838" t="s">
        <v>64</v>
      </c>
      <c r="G838" t="s">
        <v>2104</v>
      </c>
      <c r="H838" t="s">
        <v>74</v>
      </c>
      <c r="J838" t="s">
        <v>2105</v>
      </c>
      <c r="K838">
        <v>0.13</v>
      </c>
      <c r="L838">
        <v>0.25</v>
      </c>
      <c r="M838">
        <v>0.38</v>
      </c>
      <c r="N838">
        <v>0.24</v>
      </c>
      <c r="O838" t="s">
        <v>120</v>
      </c>
      <c r="P838" s="10">
        <v>3284900</v>
      </c>
      <c r="Q838" s="10" t="e">
        <f>#N/A</f>
        <v>#N/A</v>
      </c>
      <c r="R838" s="10" t="e">
        <f>#N/A</f>
        <v>#N/A</v>
      </c>
      <c r="S838" s="10" t="e">
        <f>#N/A</f>
        <v>#N/A</v>
      </c>
      <c r="T838" t="s">
        <v>59</v>
      </c>
      <c r="U838" t="s">
        <v>58</v>
      </c>
      <c r="V838">
        <v>64</v>
      </c>
      <c r="W838">
        <v>52</v>
      </c>
      <c r="X838">
        <v>58</v>
      </c>
      <c r="Y838" t="s">
        <v>254</v>
      </c>
      <c r="Z838" t="s">
        <v>59</v>
      </c>
      <c r="AA838">
        <v>100</v>
      </c>
      <c r="AB838">
        <v>0</v>
      </c>
      <c r="AC838">
        <v>427037</v>
      </c>
      <c r="AD838">
        <v>821225</v>
      </c>
      <c r="AE838">
        <v>1248262</v>
      </c>
      <c r="AF838">
        <v>788376</v>
      </c>
      <c r="AG838" t="e">
        <f>#N/A</f>
        <v>#N/A</v>
      </c>
    </row>
    <row r="839" spans="1:33" ht="15" x14ac:dyDescent="0.2">
      <c r="A839" t="s">
        <v>74</v>
      </c>
      <c r="B839" t="s">
        <v>102</v>
      </c>
      <c r="C839" t="s">
        <v>162</v>
      </c>
      <c r="D839" t="s">
        <v>556</v>
      </c>
      <c r="E839" t="s">
        <v>163</v>
      </c>
      <c r="F839" t="s">
        <v>64</v>
      </c>
      <c r="G839" t="s">
        <v>2106</v>
      </c>
      <c r="H839" t="s">
        <v>74</v>
      </c>
      <c r="J839" t="s">
        <v>2107</v>
      </c>
      <c r="K839">
        <v>0.6</v>
      </c>
      <c r="L839">
        <v>0.1</v>
      </c>
      <c r="M839">
        <v>0.3</v>
      </c>
      <c r="N839">
        <v>0</v>
      </c>
      <c r="O839" t="s">
        <v>67</v>
      </c>
      <c r="P839" s="10">
        <v>525000</v>
      </c>
      <c r="Q839" s="10" t="e">
        <f>#N/A</f>
        <v>#N/A</v>
      </c>
      <c r="R839" s="10" t="e">
        <f>#N/A</f>
        <v>#N/A</v>
      </c>
      <c r="S839" s="10" t="e">
        <f>#N/A</f>
        <v>#N/A</v>
      </c>
      <c r="T839" t="s">
        <v>59</v>
      </c>
      <c r="U839" t="s">
        <v>58</v>
      </c>
      <c r="V839">
        <v>56</v>
      </c>
      <c r="W839">
        <v>60</v>
      </c>
      <c r="X839">
        <v>58</v>
      </c>
      <c r="Y839" t="s">
        <v>254</v>
      </c>
      <c r="Z839" t="s">
        <v>59</v>
      </c>
      <c r="AA839">
        <v>100</v>
      </c>
      <c r="AB839">
        <v>0</v>
      </c>
      <c r="AC839">
        <v>315000</v>
      </c>
      <c r="AD839">
        <v>52500</v>
      </c>
      <c r="AE839">
        <v>157500</v>
      </c>
      <c r="AF839">
        <v>0</v>
      </c>
      <c r="AG839" t="e">
        <f>#N/A</f>
        <v>#N/A</v>
      </c>
    </row>
    <row r="840" spans="1:33" ht="15" x14ac:dyDescent="0.2">
      <c r="A840" t="s">
        <v>74</v>
      </c>
      <c r="B840" t="s">
        <v>157</v>
      </c>
      <c r="C840" t="s">
        <v>1209</v>
      </c>
      <c r="D840" t="s">
        <v>1210</v>
      </c>
      <c r="E840" t="s">
        <v>1211</v>
      </c>
      <c r="F840" t="s">
        <v>64</v>
      </c>
      <c r="G840" t="s">
        <v>2108</v>
      </c>
      <c r="H840" t="s">
        <v>74</v>
      </c>
      <c r="J840" t="s">
        <v>2109</v>
      </c>
      <c r="K840">
        <v>0.5</v>
      </c>
      <c r="L840">
        <v>0</v>
      </c>
      <c r="M840">
        <v>0.5</v>
      </c>
      <c r="N840">
        <v>0</v>
      </c>
      <c r="O840" t="s">
        <v>107</v>
      </c>
      <c r="P840" s="10">
        <v>396327.67</v>
      </c>
      <c r="Q840" s="10" t="e">
        <f>#N/A</f>
        <v>#N/A</v>
      </c>
      <c r="R840" s="10" t="e">
        <f>#N/A</f>
        <v>#N/A</v>
      </c>
      <c r="S840" s="10" t="e">
        <f>#N/A</f>
        <v>#N/A</v>
      </c>
      <c r="T840" t="s">
        <v>59</v>
      </c>
      <c r="U840" t="s">
        <v>58</v>
      </c>
      <c r="V840">
        <v>56</v>
      </c>
      <c r="W840">
        <v>60</v>
      </c>
      <c r="X840">
        <v>58</v>
      </c>
      <c r="Y840" t="s">
        <v>254</v>
      </c>
      <c r="Z840" t="s">
        <v>59</v>
      </c>
      <c r="AA840">
        <v>100</v>
      </c>
      <c r="AB840">
        <v>0</v>
      </c>
      <c r="AC840">
        <v>198163.83499999999</v>
      </c>
      <c r="AD840">
        <v>0</v>
      </c>
      <c r="AE840">
        <v>198163.83499999999</v>
      </c>
      <c r="AF840">
        <v>0</v>
      </c>
      <c r="AG840" t="e">
        <f>#N/A</f>
        <v>#N/A</v>
      </c>
    </row>
    <row r="841" spans="1:33" ht="15" x14ac:dyDescent="0.2">
      <c r="A841" t="s">
        <v>74</v>
      </c>
      <c r="B841" t="s">
        <v>75</v>
      </c>
      <c r="C841" t="s">
        <v>600</v>
      </c>
      <c r="D841" t="s">
        <v>601</v>
      </c>
      <c r="E841" t="s">
        <v>602</v>
      </c>
      <c r="F841" t="s">
        <v>64</v>
      </c>
      <c r="G841" t="s">
        <v>2110</v>
      </c>
      <c r="H841" t="s">
        <v>74</v>
      </c>
      <c r="J841" t="s">
        <v>2111</v>
      </c>
      <c r="K841">
        <v>0</v>
      </c>
      <c r="L841">
        <v>0</v>
      </c>
      <c r="M841">
        <v>0</v>
      </c>
      <c r="N841">
        <v>1</v>
      </c>
      <c r="O841" t="s">
        <v>114</v>
      </c>
      <c r="P841" s="10">
        <v>92750</v>
      </c>
      <c r="Q841" s="10" t="e">
        <f>#N/A</f>
        <v>#N/A</v>
      </c>
      <c r="R841" s="10" t="e">
        <f>#N/A</f>
        <v>#N/A</v>
      </c>
      <c r="S841" s="10" t="e">
        <f>#N/A</f>
        <v>#N/A</v>
      </c>
      <c r="T841" t="s">
        <v>59</v>
      </c>
      <c r="U841" t="s">
        <v>58</v>
      </c>
      <c r="V841">
        <v>56</v>
      </c>
      <c r="W841">
        <v>60</v>
      </c>
      <c r="X841">
        <v>58</v>
      </c>
      <c r="Y841" t="s">
        <v>254</v>
      </c>
      <c r="Z841" t="s">
        <v>59</v>
      </c>
      <c r="AA841">
        <v>100</v>
      </c>
      <c r="AB841">
        <v>0</v>
      </c>
      <c r="AC841">
        <v>0</v>
      </c>
      <c r="AD841">
        <v>0</v>
      </c>
      <c r="AE841">
        <v>0</v>
      </c>
      <c r="AF841">
        <v>92750</v>
      </c>
      <c r="AG841" t="e">
        <f>#N/A</f>
        <v>#N/A</v>
      </c>
    </row>
    <row r="842" spans="1:33" ht="15" x14ac:dyDescent="0.2">
      <c r="A842" t="s">
        <v>74</v>
      </c>
      <c r="B842" t="s">
        <v>108</v>
      </c>
      <c r="C842" t="s">
        <v>144</v>
      </c>
      <c r="D842" t="s">
        <v>509</v>
      </c>
      <c r="E842" t="s">
        <v>145</v>
      </c>
      <c r="F842" t="s">
        <v>64</v>
      </c>
      <c r="G842" t="s">
        <v>2112</v>
      </c>
      <c r="H842" t="s">
        <v>74</v>
      </c>
      <c r="J842" t="s">
        <v>2113</v>
      </c>
      <c r="K842">
        <v>0</v>
      </c>
      <c r="L842">
        <v>0</v>
      </c>
      <c r="M842">
        <v>0</v>
      </c>
      <c r="N842">
        <v>1</v>
      </c>
      <c r="O842" t="s">
        <v>114</v>
      </c>
      <c r="P842" s="10">
        <v>92750</v>
      </c>
      <c r="Q842" s="10" t="e">
        <f>#N/A</f>
        <v>#N/A</v>
      </c>
      <c r="R842" s="10" t="e">
        <f>#N/A</f>
        <v>#N/A</v>
      </c>
      <c r="S842" s="10" t="e">
        <f>#N/A</f>
        <v>#N/A</v>
      </c>
      <c r="T842" t="s">
        <v>57</v>
      </c>
      <c r="U842" t="s">
        <v>58</v>
      </c>
      <c r="V842">
        <v>56</v>
      </c>
      <c r="W842">
        <v>60</v>
      </c>
      <c r="X842">
        <v>58</v>
      </c>
      <c r="Y842" t="s">
        <v>512</v>
      </c>
      <c r="Z842" t="s">
        <v>57</v>
      </c>
      <c r="AA842">
        <v>0</v>
      </c>
      <c r="AB842">
        <v>100</v>
      </c>
      <c r="AC842">
        <v>0</v>
      </c>
      <c r="AD842">
        <v>0</v>
      </c>
      <c r="AE842">
        <v>0</v>
      </c>
      <c r="AF842">
        <v>92750</v>
      </c>
      <c r="AG842" t="e">
        <f>#N/A</f>
        <v>#N/A</v>
      </c>
    </row>
    <row r="843" spans="1:33" ht="15" x14ac:dyDescent="0.2">
      <c r="A843" t="s">
        <v>74</v>
      </c>
      <c r="B843" t="s">
        <v>75</v>
      </c>
      <c r="C843" t="s">
        <v>1070</v>
      </c>
      <c r="D843" t="s">
        <v>1071</v>
      </c>
      <c r="E843" t="s">
        <v>1072</v>
      </c>
      <c r="F843" t="s">
        <v>64</v>
      </c>
      <c r="G843" t="s">
        <v>2114</v>
      </c>
      <c r="H843" t="s">
        <v>74</v>
      </c>
      <c r="J843" t="s">
        <v>2115</v>
      </c>
      <c r="K843">
        <v>0</v>
      </c>
      <c r="L843">
        <v>0</v>
      </c>
      <c r="M843">
        <v>0</v>
      </c>
      <c r="N843">
        <v>1</v>
      </c>
      <c r="O843" t="s">
        <v>67</v>
      </c>
      <c r="P843" s="10">
        <v>92750</v>
      </c>
      <c r="Q843" s="10" t="e">
        <f>#N/A</f>
        <v>#N/A</v>
      </c>
      <c r="R843" s="10" t="e">
        <f>#N/A</f>
        <v>#N/A</v>
      </c>
      <c r="S843" s="10" t="e">
        <f>#N/A</f>
        <v>#N/A</v>
      </c>
      <c r="T843" t="s">
        <v>57</v>
      </c>
      <c r="U843" t="s">
        <v>58</v>
      </c>
      <c r="V843">
        <v>56</v>
      </c>
      <c r="W843">
        <v>60</v>
      </c>
      <c r="X843">
        <v>58</v>
      </c>
      <c r="Y843" t="s">
        <v>512</v>
      </c>
      <c r="Z843" t="s">
        <v>57</v>
      </c>
      <c r="AA843">
        <v>0</v>
      </c>
      <c r="AB843">
        <v>100</v>
      </c>
      <c r="AC843">
        <v>0</v>
      </c>
      <c r="AD843">
        <v>0</v>
      </c>
      <c r="AE843">
        <v>0</v>
      </c>
      <c r="AF843">
        <v>92750</v>
      </c>
      <c r="AG843" t="e">
        <f>#N/A</f>
        <v>#N/A</v>
      </c>
    </row>
    <row r="844" spans="1:33" ht="15" x14ac:dyDescent="0.2">
      <c r="A844" t="s">
        <v>74</v>
      </c>
      <c r="B844" t="s">
        <v>85</v>
      </c>
      <c r="C844" t="s">
        <v>224</v>
      </c>
      <c r="D844" t="s">
        <v>377</v>
      </c>
      <c r="E844" t="s">
        <v>225</v>
      </c>
      <c r="F844" t="s">
        <v>64</v>
      </c>
      <c r="G844" t="s">
        <v>2116</v>
      </c>
      <c r="H844" t="s">
        <v>74</v>
      </c>
      <c r="J844" t="s">
        <v>2117</v>
      </c>
      <c r="K844">
        <v>0</v>
      </c>
      <c r="L844">
        <v>0</v>
      </c>
      <c r="M844">
        <v>0</v>
      </c>
      <c r="N844">
        <v>1</v>
      </c>
      <c r="O844" t="s">
        <v>114</v>
      </c>
      <c r="P844" s="10">
        <v>92750</v>
      </c>
      <c r="Q844" s="10" t="e">
        <f>#N/A</f>
        <v>#N/A</v>
      </c>
      <c r="R844" s="10" t="e">
        <f>#N/A</f>
        <v>#N/A</v>
      </c>
      <c r="S844" s="10" t="e">
        <f>#N/A</f>
        <v>#N/A</v>
      </c>
      <c r="T844" t="s">
        <v>57</v>
      </c>
      <c r="U844" t="s">
        <v>58</v>
      </c>
      <c r="V844">
        <v>56</v>
      </c>
      <c r="W844">
        <v>60</v>
      </c>
      <c r="X844">
        <v>58</v>
      </c>
      <c r="Y844" t="s">
        <v>512</v>
      </c>
      <c r="Z844" t="s">
        <v>57</v>
      </c>
      <c r="AA844">
        <v>0</v>
      </c>
      <c r="AB844">
        <v>100</v>
      </c>
      <c r="AC844">
        <v>0</v>
      </c>
      <c r="AD844">
        <v>0</v>
      </c>
      <c r="AE844">
        <v>0</v>
      </c>
      <c r="AF844">
        <v>92750</v>
      </c>
      <c r="AG844" t="e">
        <f>#N/A</f>
        <v>#N/A</v>
      </c>
    </row>
    <row r="845" spans="1:33" ht="15" x14ac:dyDescent="0.2">
      <c r="A845" t="s">
        <v>48</v>
      </c>
      <c r="B845" t="s">
        <v>48</v>
      </c>
      <c r="C845" t="s">
        <v>2118</v>
      </c>
      <c r="D845" t="s">
        <v>48</v>
      </c>
      <c r="E845" t="e">
        <f>#N/A</f>
        <v>#N/A</v>
      </c>
      <c r="F845" t="s">
        <v>64</v>
      </c>
      <c r="G845" t="s">
        <v>2119</v>
      </c>
      <c r="H845" t="s">
        <v>48</v>
      </c>
      <c r="I845" t="s">
        <v>54</v>
      </c>
      <c r="J845" t="s">
        <v>2120</v>
      </c>
      <c r="K845">
        <v>0</v>
      </c>
      <c r="L845">
        <v>0</v>
      </c>
      <c r="M845">
        <v>1</v>
      </c>
      <c r="N845">
        <v>0</v>
      </c>
      <c r="O845" t="s">
        <v>120</v>
      </c>
      <c r="P845" s="10">
        <v>51000</v>
      </c>
      <c r="Q845" s="11">
        <v>51000</v>
      </c>
      <c r="R845" s="10">
        <v>0</v>
      </c>
      <c r="S845" s="10">
        <v>51000</v>
      </c>
      <c r="T845" t="s">
        <v>57</v>
      </c>
      <c r="U845" t="s">
        <v>58</v>
      </c>
      <c r="V845">
        <v>48</v>
      </c>
      <c r="W845">
        <v>68</v>
      </c>
      <c r="X845">
        <v>58</v>
      </c>
      <c r="Y845" t="s">
        <v>48</v>
      </c>
      <c r="Z845" t="s">
        <v>59</v>
      </c>
      <c r="AA845">
        <v>0</v>
      </c>
      <c r="AB845">
        <v>0</v>
      </c>
      <c r="AC845">
        <v>0</v>
      </c>
      <c r="AD845">
        <v>0</v>
      </c>
      <c r="AE845">
        <v>51000</v>
      </c>
      <c r="AF845">
        <v>0</v>
      </c>
      <c r="AG845" t="e">
        <f>#N/A</f>
        <v>#N/A</v>
      </c>
    </row>
    <row r="846" spans="1:33" ht="15" x14ac:dyDescent="0.2">
      <c r="A846" t="s">
        <v>48</v>
      </c>
      <c r="B846" t="s">
        <v>48</v>
      </c>
      <c r="C846" t="s">
        <v>2121</v>
      </c>
      <c r="D846" t="s">
        <v>48</v>
      </c>
      <c r="E846" t="e">
        <f>#N/A</f>
        <v>#N/A</v>
      </c>
      <c r="F846" t="s">
        <v>64</v>
      </c>
      <c r="G846" t="s">
        <v>2122</v>
      </c>
      <c r="H846" t="s">
        <v>48</v>
      </c>
      <c r="I846" t="s">
        <v>54</v>
      </c>
      <c r="J846" t="s">
        <v>2123</v>
      </c>
      <c r="K846">
        <v>0</v>
      </c>
      <c r="L846">
        <v>0</v>
      </c>
      <c r="M846">
        <v>1</v>
      </c>
      <c r="N846">
        <v>0</v>
      </c>
      <c r="O846" t="s">
        <v>120</v>
      </c>
      <c r="P846" s="10">
        <v>665446</v>
      </c>
      <c r="Q846" s="11">
        <v>665446</v>
      </c>
      <c r="R846" s="10">
        <v>0</v>
      </c>
      <c r="S846" s="10">
        <v>665446</v>
      </c>
      <c r="T846" t="s">
        <v>57</v>
      </c>
      <c r="U846" t="s">
        <v>58</v>
      </c>
      <c r="V846">
        <v>52</v>
      </c>
      <c r="W846">
        <v>64</v>
      </c>
      <c r="X846">
        <v>58</v>
      </c>
      <c r="Y846" t="s">
        <v>48</v>
      </c>
      <c r="AA846">
        <v>0</v>
      </c>
      <c r="AB846">
        <v>0</v>
      </c>
      <c r="AC846">
        <v>0</v>
      </c>
      <c r="AD846">
        <v>0</v>
      </c>
      <c r="AE846">
        <v>665446</v>
      </c>
      <c r="AF846">
        <v>0</v>
      </c>
      <c r="AG846" t="e">
        <f>#N/A</f>
        <v>#N/A</v>
      </c>
    </row>
    <row r="847" spans="1:33" ht="15" x14ac:dyDescent="0.2">
      <c r="A847" t="s">
        <v>60</v>
      </c>
      <c r="B847" t="s">
        <v>60</v>
      </c>
      <c r="C847" t="s">
        <v>1007</v>
      </c>
      <c r="D847" t="s">
        <v>1008</v>
      </c>
      <c r="E847" t="s">
        <v>1009</v>
      </c>
      <c r="F847" t="s">
        <v>64</v>
      </c>
      <c r="G847" t="s">
        <v>2124</v>
      </c>
      <c r="H847" t="s">
        <v>60</v>
      </c>
      <c r="J847" t="s">
        <v>2125</v>
      </c>
      <c r="K847">
        <v>1</v>
      </c>
      <c r="L847">
        <v>0</v>
      </c>
      <c r="M847">
        <v>0</v>
      </c>
      <c r="N847">
        <v>0</v>
      </c>
      <c r="O847" t="s">
        <v>67</v>
      </c>
      <c r="P847" s="10">
        <v>59406</v>
      </c>
      <c r="Q847" s="10" t="e">
        <f>#N/A</f>
        <v>#N/A</v>
      </c>
      <c r="R847" s="10" t="e">
        <f>#N/A</f>
        <v>#N/A</v>
      </c>
      <c r="S847" s="10" t="e">
        <f>#N/A</f>
        <v>#N/A</v>
      </c>
      <c r="T847" t="s">
        <v>57</v>
      </c>
      <c r="U847" t="s">
        <v>58</v>
      </c>
      <c r="V847">
        <v>60</v>
      </c>
      <c r="W847">
        <v>56</v>
      </c>
      <c r="X847">
        <v>58</v>
      </c>
      <c r="Y847" t="s">
        <v>512</v>
      </c>
      <c r="Z847" t="s">
        <v>57</v>
      </c>
      <c r="AA847">
        <v>0</v>
      </c>
      <c r="AB847">
        <v>100</v>
      </c>
      <c r="AC847">
        <v>59406</v>
      </c>
      <c r="AD847">
        <v>0</v>
      </c>
      <c r="AE847">
        <v>0</v>
      </c>
      <c r="AF847">
        <v>0</v>
      </c>
      <c r="AG847" t="e">
        <f>#N/A</f>
        <v>#N/A</v>
      </c>
    </row>
    <row r="848" spans="1:33" ht="15" x14ac:dyDescent="0.2">
      <c r="A848" t="s">
        <v>60</v>
      </c>
      <c r="B848" t="s">
        <v>60</v>
      </c>
      <c r="C848" t="s">
        <v>1007</v>
      </c>
      <c r="D848" t="s">
        <v>1008</v>
      </c>
      <c r="E848" t="s">
        <v>1009</v>
      </c>
      <c r="F848" t="s">
        <v>52</v>
      </c>
      <c r="G848" t="s">
        <v>2126</v>
      </c>
      <c r="H848" t="s">
        <v>60</v>
      </c>
      <c r="J848" t="s">
        <v>2127</v>
      </c>
      <c r="K848">
        <v>0</v>
      </c>
      <c r="L848">
        <v>0.6</v>
      </c>
      <c r="M848">
        <v>0.4</v>
      </c>
      <c r="N848">
        <v>0</v>
      </c>
      <c r="O848" t="s">
        <v>56</v>
      </c>
      <c r="P848" s="10">
        <v>55565</v>
      </c>
      <c r="Q848" s="10" t="e">
        <f>#N/A</f>
        <v>#N/A</v>
      </c>
      <c r="R848" s="10" t="e">
        <f>#N/A</f>
        <v>#N/A</v>
      </c>
      <c r="S848" s="10" t="e">
        <f>#N/A</f>
        <v>#N/A</v>
      </c>
      <c r="T848" t="s">
        <v>57</v>
      </c>
      <c r="U848" t="s">
        <v>58</v>
      </c>
      <c r="V848">
        <v>60</v>
      </c>
      <c r="W848">
        <v>56</v>
      </c>
      <c r="X848">
        <v>58</v>
      </c>
      <c r="Y848" t="s">
        <v>512</v>
      </c>
      <c r="Z848" t="s">
        <v>57</v>
      </c>
      <c r="AA848">
        <v>0</v>
      </c>
      <c r="AB848">
        <v>100</v>
      </c>
      <c r="AC848">
        <v>0</v>
      </c>
      <c r="AD848">
        <v>33339</v>
      </c>
      <c r="AE848">
        <v>22226</v>
      </c>
      <c r="AF848">
        <v>0</v>
      </c>
      <c r="AG848" t="e">
        <f>#N/A</f>
        <v>#N/A</v>
      </c>
    </row>
    <row r="849" spans="1:33" ht="15" x14ac:dyDescent="0.2">
      <c r="A849" t="s">
        <v>60</v>
      </c>
      <c r="B849" t="s">
        <v>60</v>
      </c>
      <c r="C849" t="s">
        <v>228</v>
      </c>
      <c r="D849" t="s">
        <v>1012</v>
      </c>
      <c r="E849" t="s">
        <v>229</v>
      </c>
      <c r="F849" t="s">
        <v>64</v>
      </c>
      <c r="G849" t="s">
        <v>2128</v>
      </c>
      <c r="H849" t="s">
        <v>60</v>
      </c>
      <c r="J849" t="s">
        <v>2129</v>
      </c>
      <c r="K849">
        <v>0.56000000000000005</v>
      </c>
      <c r="L849">
        <v>0</v>
      </c>
      <c r="M849">
        <v>0.31</v>
      </c>
      <c r="N849">
        <v>0.13</v>
      </c>
      <c r="O849" t="s">
        <v>67</v>
      </c>
      <c r="P849" s="10">
        <v>263811</v>
      </c>
      <c r="Q849" s="10" t="e">
        <f>#N/A</f>
        <v>#N/A</v>
      </c>
      <c r="R849" s="10" t="e">
        <f>#N/A</f>
        <v>#N/A</v>
      </c>
      <c r="S849" s="10" t="e">
        <f>#N/A</f>
        <v>#N/A</v>
      </c>
      <c r="T849" t="s">
        <v>57</v>
      </c>
      <c r="U849" t="s">
        <v>58</v>
      </c>
      <c r="V849">
        <v>60</v>
      </c>
      <c r="W849">
        <v>56</v>
      </c>
      <c r="X849">
        <v>58</v>
      </c>
      <c r="Y849" t="s">
        <v>512</v>
      </c>
      <c r="Z849" t="s">
        <v>57</v>
      </c>
      <c r="AA849">
        <v>0</v>
      </c>
      <c r="AB849">
        <v>100</v>
      </c>
      <c r="AC849">
        <v>147734.16</v>
      </c>
      <c r="AD849">
        <v>0</v>
      </c>
      <c r="AE849">
        <v>81781.41</v>
      </c>
      <c r="AF849">
        <v>34295.43</v>
      </c>
      <c r="AG849" t="e">
        <f>#N/A</f>
        <v>#N/A</v>
      </c>
    </row>
    <row r="850" spans="1:33" ht="15" x14ac:dyDescent="0.2">
      <c r="A850" t="s">
        <v>60</v>
      </c>
      <c r="B850" t="s">
        <v>60</v>
      </c>
      <c r="C850" t="s">
        <v>228</v>
      </c>
      <c r="D850" t="s">
        <v>1012</v>
      </c>
      <c r="E850" t="s">
        <v>229</v>
      </c>
      <c r="F850" t="s">
        <v>64</v>
      </c>
      <c r="G850" t="s">
        <v>2130</v>
      </c>
      <c r="H850" t="s">
        <v>60</v>
      </c>
      <c r="J850" t="s">
        <v>2131</v>
      </c>
      <c r="K850">
        <v>0</v>
      </c>
      <c r="L850">
        <v>0.3</v>
      </c>
      <c r="M850">
        <v>0.4</v>
      </c>
      <c r="N850">
        <v>0.3</v>
      </c>
      <c r="O850" t="s">
        <v>120</v>
      </c>
      <c r="P850" s="10">
        <v>499627</v>
      </c>
      <c r="Q850" s="10" t="e">
        <f>#N/A</f>
        <v>#N/A</v>
      </c>
      <c r="R850" s="10" t="e">
        <f>#N/A</f>
        <v>#N/A</v>
      </c>
      <c r="S850" s="10" t="e">
        <f>#N/A</f>
        <v>#N/A</v>
      </c>
      <c r="T850" t="s">
        <v>57</v>
      </c>
      <c r="U850" t="s">
        <v>58</v>
      </c>
      <c r="V850">
        <v>60</v>
      </c>
      <c r="W850">
        <v>56</v>
      </c>
      <c r="X850">
        <v>58</v>
      </c>
      <c r="Y850" t="s">
        <v>512</v>
      </c>
      <c r="Z850" t="s">
        <v>57</v>
      </c>
      <c r="AA850">
        <v>0</v>
      </c>
      <c r="AB850">
        <v>100</v>
      </c>
      <c r="AC850">
        <v>0</v>
      </c>
      <c r="AD850">
        <v>149888.1</v>
      </c>
      <c r="AE850">
        <v>199850.8</v>
      </c>
      <c r="AF850">
        <v>149888.1</v>
      </c>
      <c r="AG850" t="e">
        <f>#N/A</f>
        <v>#N/A</v>
      </c>
    </row>
    <row r="851" spans="1:33" ht="15" x14ac:dyDescent="0.2">
      <c r="A851" t="s">
        <v>60</v>
      </c>
      <c r="B851" t="s">
        <v>60</v>
      </c>
      <c r="C851" t="s">
        <v>180</v>
      </c>
      <c r="D851" t="s">
        <v>903</v>
      </c>
      <c r="E851" t="s">
        <v>181</v>
      </c>
      <c r="F851" t="s">
        <v>64</v>
      </c>
      <c r="G851" t="s">
        <v>2132</v>
      </c>
      <c r="H851" t="s">
        <v>60</v>
      </c>
      <c r="J851" t="s">
        <v>2133</v>
      </c>
      <c r="K851">
        <v>0</v>
      </c>
      <c r="L851">
        <v>0</v>
      </c>
      <c r="M851">
        <v>0</v>
      </c>
      <c r="N851">
        <v>1</v>
      </c>
      <c r="O851" t="s">
        <v>114</v>
      </c>
      <c r="P851" s="10">
        <v>92750</v>
      </c>
      <c r="Q851" s="10" t="e">
        <f>#N/A</f>
        <v>#N/A</v>
      </c>
      <c r="R851" s="10" t="e">
        <f>#N/A</f>
        <v>#N/A</v>
      </c>
      <c r="S851" s="10" t="e">
        <f>#N/A</f>
        <v>#N/A</v>
      </c>
      <c r="T851" t="s">
        <v>57</v>
      </c>
      <c r="U851" t="s">
        <v>58</v>
      </c>
      <c r="V851">
        <v>56</v>
      </c>
      <c r="W851">
        <v>60</v>
      </c>
      <c r="X851">
        <v>58</v>
      </c>
      <c r="Y851" t="s">
        <v>512</v>
      </c>
      <c r="Z851" t="s">
        <v>57</v>
      </c>
      <c r="AA851">
        <v>0</v>
      </c>
      <c r="AB851">
        <v>100</v>
      </c>
      <c r="AC851">
        <v>0</v>
      </c>
      <c r="AD851">
        <v>0</v>
      </c>
      <c r="AE851">
        <v>0</v>
      </c>
      <c r="AF851">
        <v>92750</v>
      </c>
      <c r="AG851" t="e">
        <f>#N/A</f>
        <v>#N/A</v>
      </c>
    </row>
    <row r="852" spans="1:33" ht="15" x14ac:dyDescent="0.2">
      <c r="A852" t="s">
        <v>60</v>
      </c>
      <c r="B852" t="s">
        <v>60</v>
      </c>
      <c r="C852" t="s">
        <v>854</v>
      </c>
      <c r="D852" t="s">
        <v>855</v>
      </c>
      <c r="E852" t="s">
        <v>856</v>
      </c>
      <c r="F852" t="s">
        <v>64</v>
      </c>
      <c r="G852" t="s">
        <v>2134</v>
      </c>
      <c r="H852" t="s">
        <v>60</v>
      </c>
      <c r="J852" t="s">
        <v>2135</v>
      </c>
      <c r="K852">
        <v>1</v>
      </c>
      <c r="L852">
        <v>0</v>
      </c>
      <c r="M852">
        <v>0</v>
      </c>
      <c r="N852">
        <v>0</v>
      </c>
      <c r="O852" t="s">
        <v>67</v>
      </c>
      <c r="P852" s="10">
        <v>500000</v>
      </c>
      <c r="Q852" s="10" t="e">
        <f>#N/A</f>
        <v>#N/A</v>
      </c>
      <c r="R852" s="10" t="e">
        <f>#N/A</f>
        <v>#N/A</v>
      </c>
      <c r="S852" s="10" t="e">
        <f>#N/A</f>
        <v>#N/A</v>
      </c>
      <c r="T852" t="s">
        <v>59</v>
      </c>
      <c r="U852" t="s">
        <v>58</v>
      </c>
      <c r="V852">
        <v>60</v>
      </c>
      <c r="W852">
        <v>56</v>
      </c>
      <c r="X852">
        <v>58</v>
      </c>
      <c r="Y852" t="s">
        <v>254</v>
      </c>
      <c r="Z852" t="s">
        <v>59</v>
      </c>
      <c r="AA852">
        <v>100</v>
      </c>
      <c r="AB852">
        <v>0</v>
      </c>
      <c r="AC852">
        <v>500000</v>
      </c>
      <c r="AD852">
        <v>0</v>
      </c>
      <c r="AE852">
        <v>0</v>
      </c>
      <c r="AF852">
        <v>0</v>
      </c>
      <c r="AG852" t="e">
        <f>#N/A</f>
        <v>#N/A</v>
      </c>
    </row>
    <row r="853" spans="1:33" ht="15" x14ac:dyDescent="0.2">
      <c r="A853" t="s">
        <v>60</v>
      </c>
      <c r="B853" t="s">
        <v>60</v>
      </c>
      <c r="C853" t="s">
        <v>1461</v>
      </c>
      <c r="D853" t="s">
        <v>1462</v>
      </c>
      <c r="E853" t="s">
        <v>1463</v>
      </c>
      <c r="F853" t="s">
        <v>64</v>
      </c>
      <c r="G853" t="s">
        <v>2136</v>
      </c>
      <c r="H853" t="s">
        <v>60</v>
      </c>
      <c r="J853" t="s">
        <v>2137</v>
      </c>
      <c r="K853">
        <v>1</v>
      </c>
      <c r="L853">
        <v>0</v>
      </c>
      <c r="M853">
        <v>0</v>
      </c>
      <c r="N853">
        <v>0</v>
      </c>
      <c r="O853" t="s">
        <v>67</v>
      </c>
      <c r="P853" s="10">
        <v>423000</v>
      </c>
      <c r="Q853" s="10" t="e">
        <f>#N/A</f>
        <v>#N/A</v>
      </c>
      <c r="R853" s="10" t="e">
        <f>#N/A</f>
        <v>#N/A</v>
      </c>
      <c r="S853" s="10" t="e">
        <f>#N/A</f>
        <v>#N/A</v>
      </c>
      <c r="T853" t="s">
        <v>57</v>
      </c>
      <c r="U853" t="s">
        <v>58</v>
      </c>
      <c r="V853">
        <v>64</v>
      </c>
      <c r="W853">
        <v>52</v>
      </c>
      <c r="X853">
        <v>58</v>
      </c>
      <c r="Y853" t="s">
        <v>512</v>
      </c>
      <c r="Z853" t="s">
        <v>57</v>
      </c>
      <c r="AA853">
        <v>0</v>
      </c>
      <c r="AB853">
        <v>100</v>
      </c>
      <c r="AC853">
        <v>423000</v>
      </c>
      <c r="AD853">
        <v>0</v>
      </c>
      <c r="AE853">
        <v>0</v>
      </c>
      <c r="AF853">
        <v>0</v>
      </c>
      <c r="AG853" t="e">
        <f>#N/A</f>
        <v>#N/A</v>
      </c>
    </row>
    <row r="854" spans="1:33" ht="15" x14ac:dyDescent="0.2">
      <c r="A854" t="s">
        <v>60</v>
      </c>
      <c r="B854" t="s">
        <v>60</v>
      </c>
      <c r="C854" t="s">
        <v>1238</v>
      </c>
      <c r="D854" t="s">
        <v>1239</v>
      </c>
      <c r="E854" t="s">
        <v>1240</v>
      </c>
      <c r="F854" t="s">
        <v>64</v>
      </c>
      <c r="G854" t="s">
        <v>2138</v>
      </c>
      <c r="H854" t="s">
        <v>60</v>
      </c>
      <c r="J854" t="s">
        <v>2139</v>
      </c>
      <c r="K854">
        <v>1</v>
      </c>
      <c r="L854">
        <v>0</v>
      </c>
      <c r="M854">
        <v>0</v>
      </c>
      <c r="N854">
        <v>0</v>
      </c>
      <c r="O854" t="s">
        <v>67</v>
      </c>
      <c r="P854" s="10">
        <v>614000</v>
      </c>
      <c r="Q854" s="10" t="e">
        <f>#N/A</f>
        <v>#N/A</v>
      </c>
      <c r="R854" s="10" t="e">
        <f>#N/A</f>
        <v>#N/A</v>
      </c>
      <c r="S854" s="10" t="e">
        <f>#N/A</f>
        <v>#N/A</v>
      </c>
      <c r="T854" t="s">
        <v>57</v>
      </c>
      <c r="U854" t="s">
        <v>58</v>
      </c>
      <c r="V854">
        <v>72</v>
      </c>
      <c r="W854">
        <v>44</v>
      </c>
      <c r="X854">
        <v>58</v>
      </c>
      <c r="Y854" t="s">
        <v>512</v>
      </c>
      <c r="Z854" t="s">
        <v>57</v>
      </c>
      <c r="AA854">
        <v>0</v>
      </c>
      <c r="AB854">
        <v>100</v>
      </c>
      <c r="AC854">
        <v>614000</v>
      </c>
      <c r="AD854">
        <v>0</v>
      </c>
      <c r="AE854">
        <v>0</v>
      </c>
      <c r="AF854">
        <v>0</v>
      </c>
      <c r="AG854" t="e">
        <f>#N/A</f>
        <v>#N/A</v>
      </c>
    </row>
    <row r="855" spans="1:33" ht="15" x14ac:dyDescent="0.2">
      <c r="A855" t="s">
        <v>60</v>
      </c>
      <c r="B855" t="s">
        <v>60</v>
      </c>
      <c r="C855" t="s">
        <v>863</v>
      </c>
      <c r="D855" t="s">
        <v>864</v>
      </c>
      <c r="E855" t="s">
        <v>865</v>
      </c>
      <c r="F855" t="s">
        <v>64</v>
      </c>
      <c r="G855" t="s">
        <v>2140</v>
      </c>
      <c r="H855" t="s">
        <v>60</v>
      </c>
      <c r="J855" t="s">
        <v>2141</v>
      </c>
      <c r="K855">
        <v>0.1</v>
      </c>
      <c r="L855">
        <v>0.3</v>
      </c>
      <c r="M855">
        <v>0.5</v>
      </c>
      <c r="N855">
        <v>0.1</v>
      </c>
      <c r="O855" t="s">
        <v>120</v>
      </c>
      <c r="P855" s="10">
        <v>396000</v>
      </c>
      <c r="Q855" s="10" t="e">
        <f>#N/A</f>
        <v>#N/A</v>
      </c>
      <c r="R855" s="10" t="e">
        <f>#N/A</f>
        <v>#N/A</v>
      </c>
      <c r="S855" s="10" t="e">
        <f>#N/A</f>
        <v>#N/A</v>
      </c>
      <c r="T855" t="s">
        <v>59</v>
      </c>
      <c r="U855" t="s">
        <v>58</v>
      </c>
      <c r="V855">
        <v>60</v>
      </c>
      <c r="W855">
        <v>56</v>
      </c>
      <c r="X855">
        <v>58</v>
      </c>
      <c r="Y855" t="s">
        <v>254</v>
      </c>
      <c r="Z855" t="s">
        <v>59</v>
      </c>
      <c r="AA855">
        <v>100</v>
      </c>
      <c r="AB855">
        <v>0</v>
      </c>
      <c r="AC855">
        <v>39600</v>
      </c>
      <c r="AD855">
        <v>118800</v>
      </c>
      <c r="AE855">
        <v>198000</v>
      </c>
      <c r="AF855">
        <v>39600</v>
      </c>
      <c r="AG855" t="e">
        <f>#N/A</f>
        <v>#N/A</v>
      </c>
    </row>
    <row r="856" spans="1:33" ht="15" x14ac:dyDescent="0.2">
      <c r="A856" t="s">
        <v>148</v>
      </c>
      <c r="B856" t="s">
        <v>148</v>
      </c>
      <c r="C856" t="s">
        <v>332</v>
      </c>
      <c r="D856" t="s">
        <v>333</v>
      </c>
      <c r="E856" t="s">
        <v>334</v>
      </c>
      <c r="F856" t="s">
        <v>64</v>
      </c>
      <c r="G856" t="s">
        <v>2142</v>
      </c>
      <c r="H856" t="s">
        <v>148</v>
      </c>
      <c r="J856" t="s">
        <v>2143</v>
      </c>
      <c r="K856">
        <v>0</v>
      </c>
      <c r="L856">
        <v>0</v>
      </c>
      <c r="M856">
        <v>0</v>
      </c>
      <c r="N856">
        <v>1</v>
      </c>
      <c r="O856" t="s">
        <v>114</v>
      </c>
      <c r="P856" s="10">
        <v>92750</v>
      </c>
      <c r="Q856" s="10">
        <v>92750</v>
      </c>
      <c r="R856" s="10">
        <v>1855</v>
      </c>
      <c r="S856" s="10">
        <v>94605</v>
      </c>
      <c r="T856" t="s">
        <v>57</v>
      </c>
      <c r="U856" t="s">
        <v>58</v>
      </c>
      <c r="V856">
        <v>56</v>
      </c>
      <c r="W856">
        <v>60</v>
      </c>
      <c r="X856">
        <v>58</v>
      </c>
      <c r="Y856" t="s">
        <v>512</v>
      </c>
      <c r="Z856" t="s">
        <v>57</v>
      </c>
      <c r="AA856">
        <v>0</v>
      </c>
      <c r="AB856">
        <v>100</v>
      </c>
      <c r="AC856">
        <v>0</v>
      </c>
      <c r="AD856">
        <v>0</v>
      </c>
      <c r="AE856">
        <v>0</v>
      </c>
      <c r="AF856">
        <v>92750</v>
      </c>
      <c r="AG856" t="s">
        <v>2142</v>
      </c>
    </row>
    <row r="857" spans="1:33" ht="15" x14ac:dyDescent="0.2">
      <c r="A857" t="s">
        <v>148</v>
      </c>
      <c r="B857" t="s">
        <v>148</v>
      </c>
      <c r="C857" t="s">
        <v>149</v>
      </c>
      <c r="D857" t="s">
        <v>871</v>
      </c>
      <c r="E857" t="s">
        <v>150</v>
      </c>
      <c r="F857" t="s">
        <v>64</v>
      </c>
      <c r="G857" t="s">
        <v>2144</v>
      </c>
      <c r="H857" t="s">
        <v>148</v>
      </c>
      <c r="J857" t="s">
        <v>2145</v>
      </c>
      <c r="K857">
        <v>0</v>
      </c>
      <c r="L857">
        <v>0</v>
      </c>
      <c r="M857">
        <v>0</v>
      </c>
      <c r="N857">
        <v>1</v>
      </c>
      <c r="O857" t="s">
        <v>114</v>
      </c>
      <c r="P857" s="10">
        <v>92750</v>
      </c>
      <c r="Q857" s="10">
        <v>92750</v>
      </c>
      <c r="R857" s="10">
        <v>1855</v>
      </c>
      <c r="S857" s="10">
        <v>94605</v>
      </c>
      <c r="T857" t="s">
        <v>57</v>
      </c>
      <c r="U857" t="s">
        <v>58</v>
      </c>
      <c r="V857">
        <v>56</v>
      </c>
      <c r="W857">
        <v>60</v>
      </c>
      <c r="X857">
        <v>58</v>
      </c>
      <c r="Y857" t="s">
        <v>512</v>
      </c>
      <c r="Z857" t="s">
        <v>57</v>
      </c>
      <c r="AA857">
        <v>0</v>
      </c>
      <c r="AB857">
        <v>100</v>
      </c>
      <c r="AC857">
        <v>0</v>
      </c>
      <c r="AD857">
        <v>0</v>
      </c>
      <c r="AE857">
        <v>0</v>
      </c>
      <c r="AF857">
        <v>92750</v>
      </c>
      <c r="AG857" t="s">
        <v>2144</v>
      </c>
    </row>
    <row r="858" spans="1:33" ht="15" x14ac:dyDescent="0.2">
      <c r="A858" t="s">
        <v>148</v>
      </c>
      <c r="B858" t="s">
        <v>148</v>
      </c>
      <c r="C858" t="s">
        <v>286</v>
      </c>
      <c r="D858" t="s">
        <v>347</v>
      </c>
      <c r="E858" t="s">
        <v>287</v>
      </c>
      <c r="F858" t="s">
        <v>52</v>
      </c>
      <c r="G858" t="s">
        <v>2146</v>
      </c>
      <c r="H858" t="s">
        <v>148</v>
      </c>
      <c r="J858" t="s">
        <v>2147</v>
      </c>
      <c r="K858">
        <v>0</v>
      </c>
      <c r="L858">
        <v>1</v>
      </c>
      <c r="M858">
        <v>0</v>
      </c>
      <c r="N858">
        <v>0</v>
      </c>
      <c r="O858" t="s">
        <v>56</v>
      </c>
      <c r="P858" s="10">
        <v>10000</v>
      </c>
      <c r="Q858" s="10">
        <v>10000</v>
      </c>
      <c r="R858" s="10">
        <v>200</v>
      </c>
      <c r="S858" s="10">
        <v>10200</v>
      </c>
      <c r="T858" t="s">
        <v>59</v>
      </c>
      <c r="U858" t="s">
        <v>58</v>
      </c>
      <c r="V858">
        <v>60</v>
      </c>
      <c r="W858">
        <v>56</v>
      </c>
      <c r="X858">
        <v>58</v>
      </c>
      <c r="Y858" t="s">
        <v>254</v>
      </c>
      <c r="Z858" t="s">
        <v>59</v>
      </c>
      <c r="AA858">
        <v>100</v>
      </c>
      <c r="AB858">
        <v>0</v>
      </c>
      <c r="AC858">
        <v>0</v>
      </c>
      <c r="AD858">
        <v>10000</v>
      </c>
      <c r="AE858">
        <v>0</v>
      </c>
      <c r="AF858">
        <v>0</v>
      </c>
      <c r="AG858" t="s">
        <v>2146</v>
      </c>
    </row>
    <row r="859" spans="1:33" ht="15" x14ac:dyDescent="0.2">
      <c r="A859" t="s">
        <v>148</v>
      </c>
      <c r="B859" t="s">
        <v>148</v>
      </c>
      <c r="C859" t="s">
        <v>286</v>
      </c>
      <c r="D859" t="s">
        <v>347</v>
      </c>
      <c r="E859" t="s">
        <v>287</v>
      </c>
      <c r="F859" t="s">
        <v>52</v>
      </c>
      <c r="G859" t="s">
        <v>2148</v>
      </c>
      <c r="H859" t="s">
        <v>148</v>
      </c>
      <c r="J859" t="s">
        <v>2149</v>
      </c>
      <c r="K859">
        <v>0</v>
      </c>
      <c r="L859">
        <v>0.69799999999999995</v>
      </c>
      <c r="M859">
        <v>0.183</v>
      </c>
      <c r="N859">
        <v>0.11899999999999999</v>
      </c>
      <c r="O859" t="s">
        <v>56</v>
      </c>
      <c r="P859" s="10">
        <v>68324.09</v>
      </c>
      <c r="Q859" s="10">
        <v>68324.09</v>
      </c>
      <c r="R859" s="10">
        <v>1366.48</v>
      </c>
      <c r="S859" s="10">
        <v>69690.569999999992</v>
      </c>
      <c r="T859" t="s">
        <v>59</v>
      </c>
      <c r="U859" t="s">
        <v>58</v>
      </c>
      <c r="V859">
        <v>60</v>
      </c>
      <c r="W859">
        <v>56</v>
      </c>
      <c r="X859">
        <v>58</v>
      </c>
      <c r="Y859" t="s">
        <v>254</v>
      </c>
      <c r="Z859" t="s">
        <v>59</v>
      </c>
      <c r="AA859">
        <v>95</v>
      </c>
      <c r="AB859">
        <v>5</v>
      </c>
      <c r="AC859">
        <v>0</v>
      </c>
      <c r="AD859">
        <v>47690.214820000001</v>
      </c>
      <c r="AE859">
        <v>12503.30847</v>
      </c>
      <c r="AF859">
        <v>8130.5667100000001</v>
      </c>
      <c r="AG859" t="s">
        <v>2148</v>
      </c>
    </row>
    <row r="860" spans="1:33" ht="15" x14ac:dyDescent="0.2">
      <c r="A860" t="s">
        <v>148</v>
      </c>
      <c r="B860" t="s">
        <v>148</v>
      </c>
      <c r="C860" t="s">
        <v>1035</v>
      </c>
      <c r="D860" t="s">
        <v>1036</v>
      </c>
      <c r="E860" t="s">
        <v>1037</v>
      </c>
      <c r="F860" t="s">
        <v>64</v>
      </c>
      <c r="G860" t="s">
        <v>2150</v>
      </c>
      <c r="H860" t="s">
        <v>148</v>
      </c>
      <c r="J860" t="s">
        <v>2151</v>
      </c>
      <c r="K860">
        <v>0</v>
      </c>
      <c r="L860">
        <v>0</v>
      </c>
      <c r="M860">
        <v>0.75</v>
      </c>
      <c r="N860">
        <v>0.25</v>
      </c>
      <c r="O860" t="s">
        <v>120</v>
      </c>
      <c r="P860" s="10">
        <v>586212.46</v>
      </c>
      <c r="Q860" s="10">
        <v>586212.46</v>
      </c>
      <c r="R860" s="10">
        <v>11724.25</v>
      </c>
      <c r="S860" s="10">
        <v>597936.71</v>
      </c>
      <c r="T860" t="s">
        <v>59</v>
      </c>
      <c r="U860" t="s">
        <v>58</v>
      </c>
      <c r="V860">
        <v>60</v>
      </c>
      <c r="W860">
        <v>56</v>
      </c>
      <c r="X860">
        <v>58</v>
      </c>
      <c r="Y860" t="s">
        <v>254</v>
      </c>
      <c r="Z860" t="s">
        <v>59</v>
      </c>
      <c r="AA860">
        <v>100</v>
      </c>
      <c r="AB860">
        <v>0</v>
      </c>
      <c r="AC860">
        <v>0</v>
      </c>
      <c r="AD860">
        <v>0</v>
      </c>
      <c r="AE860">
        <v>439659.34499999997</v>
      </c>
      <c r="AF860">
        <v>146553.11499999999</v>
      </c>
      <c r="AG860" t="s">
        <v>2150</v>
      </c>
    </row>
    <row r="861" spans="1:33" ht="15" x14ac:dyDescent="0.2">
      <c r="A861" t="s">
        <v>148</v>
      </c>
      <c r="B861" t="s">
        <v>148</v>
      </c>
      <c r="C861" t="s">
        <v>282</v>
      </c>
      <c r="D861" t="s">
        <v>542</v>
      </c>
      <c r="E861" t="s">
        <v>283</v>
      </c>
      <c r="F861" t="s">
        <v>64</v>
      </c>
      <c r="G861" t="s">
        <v>2152</v>
      </c>
      <c r="H861" t="s">
        <v>148</v>
      </c>
      <c r="J861" t="s">
        <v>2153</v>
      </c>
      <c r="K861">
        <v>0.1</v>
      </c>
      <c r="L861">
        <v>0.1</v>
      </c>
      <c r="M861">
        <v>0.4</v>
      </c>
      <c r="N861">
        <v>0.4</v>
      </c>
      <c r="O861" t="s">
        <v>107</v>
      </c>
      <c r="P861" s="10">
        <v>347500</v>
      </c>
      <c r="Q861" s="10">
        <v>310000</v>
      </c>
      <c r="R861" s="10">
        <v>6950</v>
      </c>
      <c r="S861" s="10">
        <v>316950</v>
      </c>
      <c r="T861" t="s">
        <v>59</v>
      </c>
      <c r="U861" t="s">
        <v>58</v>
      </c>
      <c r="V861">
        <v>64</v>
      </c>
      <c r="W861">
        <v>52</v>
      </c>
      <c r="X861">
        <v>58</v>
      </c>
      <c r="Y861" t="s">
        <v>254</v>
      </c>
      <c r="Z861" t="s">
        <v>59</v>
      </c>
      <c r="AA861">
        <v>100</v>
      </c>
      <c r="AB861">
        <v>0</v>
      </c>
      <c r="AC861">
        <v>34750</v>
      </c>
      <c r="AD861">
        <v>34750</v>
      </c>
      <c r="AE861">
        <v>139000</v>
      </c>
      <c r="AF861">
        <v>139000</v>
      </c>
      <c r="AG861" t="s">
        <v>2152</v>
      </c>
    </row>
    <row r="862" spans="1:33" ht="15" x14ac:dyDescent="0.2">
      <c r="A862" t="s">
        <v>74</v>
      </c>
      <c r="B862" t="s">
        <v>75</v>
      </c>
      <c r="C862" t="s">
        <v>80</v>
      </c>
      <c r="D862" t="s">
        <v>371</v>
      </c>
      <c r="E862" t="s">
        <v>81</v>
      </c>
      <c r="F862" t="s">
        <v>64</v>
      </c>
      <c r="G862" t="s">
        <v>2154</v>
      </c>
      <c r="H862" t="s">
        <v>74</v>
      </c>
      <c r="J862" t="s">
        <v>2155</v>
      </c>
      <c r="K862">
        <v>1</v>
      </c>
      <c r="L862">
        <v>0</v>
      </c>
      <c r="M862">
        <v>0</v>
      </c>
      <c r="N862">
        <v>0</v>
      </c>
      <c r="O862" t="s">
        <v>67</v>
      </c>
      <c r="P862" s="10">
        <v>192168</v>
      </c>
      <c r="Q862" s="10" t="e">
        <f>#N/A</f>
        <v>#N/A</v>
      </c>
      <c r="R862" s="10" t="e">
        <f>#N/A</f>
        <v>#N/A</v>
      </c>
      <c r="S862" s="10" t="e">
        <f>#N/A</f>
        <v>#N/A</v>
      </c>
      <c r="T862" t="s">
        <v>59</v>
      </c>
      <c r="U862" t="s">
        <v>58</v>
      </c>
      <c r="V862">
        <v>60</v>
      </c>
      <c r="W862">
        <v>55</v>
      </c>
      <c r="X862">
        <v>57.5</v>
      </c>
      <c r="Y862" t="s">
        <v>254</v>
      </c>
      <c r="Z862" t="s">
        <v>59</v>
      </c>
      <c r="AA862">
        <v>100</v>
      </c>
      <c r="AB862">
        <v>0</v>
      </c>
      <c r="AC862">
        <v>192168</v>
      </c>
      <c r="AD862">
        <v>0</v>
      </c>
      <c r="AE862">
        <v>0</v>
      </c>
      <c r="AF862">
        <v>0</v>
      </c>
      <c r="AG862" t="e">
        <f>#N/A</f>
        <v>#N/A</v>
      </c>
    </row>
    <row r="863" spans="1:33" ht="15" x14ac:dyDescent="0.2">
      <c r="A863" t="s">
        <v>74</v>
      </c>
      <c r="B863" t="s">
        <v>93</v>
      </c>
      <c r="C863" t="s">
        <v>476</v>
      </c>
      <c r="D863" t="s">
        <v>477</v>
      </c>
      <c r="E863" t="s">
        <v>478</v>
      </c>
      <c r="F863" t="s">
        <v>52</v>
      </c>
      <c r="G863" t="s">
        <v>2156</v>
      </c>
      <c r="H863" t="s">
        <v>74</v>
      </c>
      <c r="J863" t="s">
        <v>2157</v>
      </c>
      <c r="K863">
        <v>0</v>
      </c>
      <c r="L863">
        <v>0.65</v>
      </c>
      <c r="M863">
        <v>0.15</v>
      </c>
      <c r="N863">
        <v>0.2</v>
      </c>
      <c r="O863" t="s">
        <v>56</v>
      </c>
      <c r="P863" s="10">
        <v>200554</v>
      </c>
      <c r="Q863" s="10" t="e">
        <f>#N/A</f>
        <v>#N/A</v>
      </c>
      <c r="R863" s="10" t="e">
        <f>#N/A</f>
        <v>#N/A</v>
      </c>
      <c r="S863" s="10" t="e">
        <f>#N/A</f>
        <v>#N/A</v>
      </c>
      <c r="T863" t="s">
        <v>59</v>
      </c>
      <c r="U863" t="s">
        <v>58</v>
      </c>
      <c r="V863">
        <v>55</v>
      </c>
      <c r="W863">
        <v>60</v>
      </c>
      <c r="X863">
        <v>57.5</v>
      </c>
      <c r="Y863" t="s">
        <v>254</v>
      </c>
      <c r="Z863" t="s">
        <v>59</v>
      </c>
      <c r="AA863">
        <v>100</v>
      </c>
      <c r="AB863">
        <v>0</v>
      </c>
      <c r="AC863">
        <v>0</v>
      </c>
      <c r="AD863">
        <v>130360.1</v>
      </c>
      <c r="AE863">
        <v>30083.1</v>
      </c>
      <c r="AF863">
        <v>40110.800000000003</v>
      </c>
      <c r="AG863" t="e">
        <f>#N/A</f>
        <v>#N/A</v>
      </c>
    </row>
    <row r="864" spans="1:33" ht="15" x14ac:dyDescent="0.2">
      <c r="A864" t="s">
        <v>74</v>
      </c>
      <c r="B864" t="s">
        <v>85</v>
      </c>
      <c r="C864" t="s">
        <v>98</v>
      </c>
      <c r="D864" t="s">
        <v>686</v>
      </c>
      <c r="E864" t="s">
        <v>99</v>
      </c>
      <c r="F864" t="s">
        <v>52</v>
      </c>
      <c r="G864" t="s">
        <v>2158</v>
      </c>
      <c r="H864" t="s">
        <v>74</v>
      </c>
      <c r="J864" t="s">
        <v>2159</v>
      </c>
      <c r="K864">
        <v>0</v>
      </c>
      <c r="L864">
        <v>1</v>
      </c>
      <c r="M864">
        <v>0</v>
      </c>
      <c r="N864">
        <v>0</v>
      </c>
      <c r="O864" t="s">
        <v>56</v>
      </c>
      <c r="P864" s="10">
        <v>375000</v>
      </c>
      <c r="Q864" s="10" t="e">
        <f>#N/A</f>
        <v>#N/A</v>
      </c>
      <c r="R864" s="10" t="e">
        <f>#N/A</f>
        <v>#N/A</v>
      </c>
      <c r="S864" s="10" t="e">
        <f>#N/A</f>
        <v>#N/A</v>
      </c>
      <c r="T864" t="s">
        <v>57</v>
      </c>
      <c r="U864" t="s">
        <v>58</v>
      </c>
      <c r="V864">
        <v>55</v>
      </c>
      <c r="W864">
        <v>60</v>
      </c>
      <c r="X864">
        <v>57.5</v>
      </c>
      <c r="Y864" t="s">
        <v>512</v>
      </c>
      <c r="Z864" t="s">
        <v>57</v>
      </c>
      <c r="AA864">
        <v>20</v>
      </c>
      <c r="AB864">
        <v>80</v>
      </c>
      <c r="AC864">
        <v>0</v>
      </c>
      <c r="AD864">
        <v>375000</v>
      </c>
      <c r="AE864">
        <v>0</v>
      </c>
      <c r="AF864">
        <v>0</v>
      </c>
      <c r="AG864" t="e">
        <f>#N/A</f>
        <v>#N/A</v>
      </c>
    </row>
    <row r="865" spans="1:33" ht="15" x14ac:dyDescent="0.2">
      <c r="A865" t="s">
        <v>148</v>
      </c>
      <c r="B865" t="s">
        <v>148</v>
      </c>
      <c r="C865" t="s">
        <v>417</v>
      </c>
      <c r="D865" t="s">
        <v>418</v>
      </c>
      <c r="E865" t="s">
        <v>419</v>
      </c>
      <c r="F865" t="s">
        <v>52</v>
      </c>
      <c r="G865" t="s">
        <v>2160</v>
      </c>
      <c r="H865" t="s">
        <v>148</v>
      </c>
      <c r="J865" t="s">
        <v>2161</v>
      </c>
      <c r="K865">
        <v>0.2</v>
      </c>
      <c r="L865">
        <v>0.35</v>
      </c>
      <c r="M865">
        <v>0.25</v>
      </c>
      <c r="N865">
        <v>0.2</v>
      </c>
      <c r="O865" t="s">
        <v>56</v>
      </c>
      <c r="P865" s="10">
        <v>121997</v>
      </c>
      <c r="Q865" s="10">
        <v>121997</v>
      </c>
      <c r="R865" s="10">
        <v>2439.94</v>
      </c>
      <c r="S865" s="10">
        <v>124436.94</v>
      </c>
      <c r="T865" t="s">
        <v>57</v>
      </c>
      <c r="U865" t="s">
        <v>58</v>
      </c>
      <c r="V865">
        <v>55</v>
      </c>
      <c r="W865">
        <v>60</v>
      </c>
      <c r="X865">
        <v>57.5</v>
      </c>
      <c r="Y865" t="s">
        <v>512</v>
      </c>
      <c r="Z865" t="s">
        <v>57</v>
      </c>
      <c r="AA865">
        <v>0</v>
      </c>
      <c r="AB865">
        <v>100</v>
      </c>
      <c r="AC865">
        <v>24399.4</v>
      </c>
      <c r="AD865">
        <v>42698.95</v>
      </c>
      <c r="AE865">
        <v>30499.25</v>
      </c>
      <c r="AF865">
        <v>24399.4</v>
      </c>
      <c r="AG865" t="s">
        <v>2160</v>
      </c>
    </row>
    <row r="866" spans="1:33" ht="15" x14ac:dyDescent="0.2">
      <c r="A866" t="s">
        <v>148</v>
      </c>
      <c r="B866" t="s">
        <v>148</v>
      </c>
      <c r="C866" t="s">
        <v>286</v>
      </c>
      <c r="D866" t="s">
        <v>347</v>
      </c>
      <c r="E866" t="s">
        <v>287</v>
      </c>
      <c r="F866" t="s">
        <v>64</v>
      </c>
      <c r="G866" t="s">
        <v>2162</v>
      </c>
      <c r="H866" t="s">
        <v>148</v>
      </c>
      <c r="J866" t="s">
        <v>2163</v>
      </c>
      <c r="K866">
        <v>1</v>
      </c>
      <c r="L866">
        <v>0</v>
      </c>
      <c r="M866">
        <v>0</v>
      </c>
      <c r="N866">
        <v>0</v>
      </c>
      <c r="O866" t="s">
        <v>67</v>
      </c>
      <c r="P866" s="10">
        <v>95000</v>
      </c>
      <c r="Q866" s="10">
        <v>95000</v>
      </c>
      <c r="R866" s="10">
        <v>1900</v>
      </c>
      <c r="S866" s="10">
        <v>96900</v>
      </c>
      <c r="T866" t="s">
        <v>59</v>
      </c>
      <c r="U866" t="s">
        <v>58</v>
      </c>
      <c r="V866">
        <v>60</v>
      </c>
      <c r="W866">
        <v>55</v>
      </c>
      <c r="X866">
        <v>57.5</v>
      </c>
      <c r="Y866" t="s">
        <v>254</v>
      </c>
      <c r="Z866" t="s">
        <v>59</v>
      </c>
      <c r="AA866">
        <v>100</v>
      </c>
      <c r="AB866">
        <v>0</v>
      </c>
      <c r="AC866">
        <v>95000</v>
      </c>
      <c r="AD866">
        <v>0</v>
      </c>
      <c r="AE866">
        <v>0</v>
      </c>
      <c r="AF866">
        <v>0</v>
      </c>
      <c r="AG866" t="s">
        <v>2162</v>
      </c>
    </row>
    <row r="867" spans="1:33" ht="15" x14ac:dyDescent="0.2">
      <c r="A867" t="s">
        <v>148</v>
      </c>
      <c r="B867" t="s">
        <v>148</v>
      </c>
      <c r="C867" t="s">
        <v>651</v>
      </c>
      <c r="D867" t="s">
        <v>652</v>
      </c>
      <c r="E867" t="s">
        <v>653</v>
      </c>
      <c r="F867" t="s">
        <v>64</v>
      </c>
      <c r="G867" t="s">
        <v>2164</v>
      </c>
      <c r="H867" t="s">
        <v>148</v>
      </c>
      <c r="J867" t="s">
        <v>2165</v>
      </c>
      <c r="K867">
        <v>1</v>
      </c>
      <c r="L867">
        <v>0</v>
      </c>
      <c r="M867">
        <v>0</v>
      </c>
      <c r="N867">
        <v>0</v>
      </c>
      <c r="O867" t="s">
        <v>67</v>
      </c>
      <c r="P867" s="10">
        <v>105000</v>
      </c>
      <c r="Q867" s="10">
        <v>105000</v>
      </c>
      <c r="R867" s="10">
        <v>2100</v>
      </c>
      <c r="S867" s="10">
        <v>107100</v>
      </c>
      <c r="T867" t="s">
        <v>59</v>
      </c>
      <c r="U867" t="s">
        <v>58</v>
      </c>
      <c r="V867">
        <v>60</v>
      </c>
      <c r="W867">
        <v>55</v>
      </c>
      <c r="X867">
        <v>57.5</v>
      </c>
      <c r="Y867" t="s">
        <v>254</v>
      </c>
      <c r="Z867" t="s">
        <v>59</v>
      </c>
      <c r="AA867">
        <v>100</v>
      </c>
      <c r="AB867">
        <v>0</v>
      </c>
      <c r="AC867">
        <v>105000</v>
      </c>
      <c r="AD867">
        <v>0</v>
      </c>
      <c r="AE867">
        <v>0</v>
      </c>
      <c r="AF867">
        <v>0</v>
      </c>
      <c r="AG867" t="s">
        <v>2164</v>
      </c>
    </row>
    <row r="868" spans="1:33" ht="15" x14ac:dyDescent="0.2">
      <c r="A868" t="s">
        <v>148</v>
      </c>
      <c r="B868" t="s">
        <v>148</v>
      </c>
      <c r="C868" t="s">
        <v>1362</v>
      </c>
      <c r="D868" t="s">
        <v>1363</v>
      </c>
      <c r="E868" t="s">
        <v>1364</v>
      </c>
      <c r="F868" t="s">
        <v>64</v>
      </c>
      <c r="G868" t="s">
        <v>2166</v>
      </c>
      <c r="H868" t="s">
        <v>148</v>
      </c>
      <c r="J868" t="s">
        <v>2167</v>
      </c>
      <c r="K868">
        <v>1</v>
      </c>
      <c r="L868">
        <v>0</v>
      </c>
      <c r="M868">
        <v>0</v>
      </c>
      <c r="N868">
        <v>0</v>
      </c>
      <c r="O868" t="s">
        <v>67</v>
      </c>
      <c r="P868" s="10">
        <v>95000</v>
      </c>
      <c r="Q868" s="10">
        <v>95000</v>
      </c>
      <c r="R868" s="10">
        <v>1900</v>
      </c>
      <c r="S868" s="10">
        <v>96900</v>
      </c>
      <c r="T868" t="s">
        <v>59</v>
      </c>
      <c r="U868" t="s">
        <v>58</v>
      </c>
      <c r="V868">
        <v>60</v>
      </c>
      <c r="W868">
        <v>55</v>
      </c>
      <c r="X868">
        <v>57.5</v>
      </c>
      <c r="Y868" t="s">
        <v>254</v>
      </c>
      <c r="Z868" t="s">
        <v>59</v>
      </c>
      <c r="AA868">
        <v>100</v>
      </c>
      <c r="AB868">
        <v>0</v>
      </c>
      <c r="AC868">
        <v>95000</v>
      </c>
      <c r="AD868">
        <v>0</v>
      </c>
      <c r="AE868">
        <v>0</v>
      </c>
      <c r="AF868">
        <v>0</v>
      </c>
      <c r="AG868" t="s">
        <v>2166</v>
      </c>
    </row>
    <row r="869" spans="1:33" ht="15" x14ac:dyDescent="0.2">
      <c r="A869" t="s">
        <v>148</v>
      </c>
      <c r="B869" t="s">
        <v>148</v>
      </c>
      <c r="C869" t="s">
        <v>2168</v>
      </c>
      <c r="D869" t="s">
        <v>2169</v>
      </c>
      <c r="E869" t="s">
        <v>2170</v>
      </c>
      <c r="F869" t="s">
        <v>64</v>
      </c>
      <c r="G869" t="s">
        <v>2171</v>
      </c>
      <c r="H869" t="s">
        <v>148</v>
      </c>
      <c r="J869" t="s">
        <v>2172</v>
      </c>
      <c r="K869">
        <v>1</v>
      </c>
      <c r="L869">
        <v>0</v>
      </c>
      <c r="M869">
        <v>0</v>
      </c>
      <c r="N869">
        <v>0</v>
      </c>
      <c r="O869" t="s">
        <v>67</v>
      </c>
      <c r="P869" s="10">
        <v>95000</v>
      </c>
      <c r="Q869" s="10">
        <v>95000</v>
      </c>
      <c r="R869" s="10">
        <v>1900</v>
      </c>
      <c r="S869" s="10">
        <v>96900</v>
      </c>
      <c r="T869" t="s">
        <v>57</v>
      </c>
      <c r="U869" t="s">
        <v>58</v>
      </c>
      <c r="V869">
        <v>60</v>
      </c>
      <c r="W869">
        <v>55</v>
      </c>
      <c r="X869">
        <v>57.5</v>
      </c>
      <c r="Y869" t="s">
        <v>512</v>
      </c>
      <c r="Z869" t="s">
        <v>57</v>
      </c>
      <c r="AA869">
        <v>0</v>
      </c>
      <c r="AB869">
        <v>100</v>
      </c>
      <c r="AC869">
        <v>95000</v>
      </c>
      <c r="AD869">
        <v>0</v>
      </c>
      <c r="AE869">
        <v>0</v>
      </c>
      <c r="AF869">
        <v>0</v>
      </c>
      <c r="AG869" t="s">
        <v>2171</v>
      </c>
    </row>
    <row r="870" spans="1:33" ht="15" x14ac:dyDescent="0.2">
      <c r="A870" t="s">
        <v>48</v>
      </c>
      <c r="B870" t="s">
        <v>48</v>
      </c>
      <c r="C870" t="s">
        <v>2173</v>
      </c>
      <c r="D870" t="s">
        <v>50</v>
      </c>
      <c r="E870" t="s">
        <v>51</v>
      </c>
      <c r="F870" t="s">
        <v>52</v>
      </c>
      <c r="G870" t="s">
        <v>2174</v>
      </c>
      <c r="H870" t="s">
        <v>48</v>
      </c>
      <c r="I870" t="s">
        <v>54</v>
      </c>
      <c r="J870" t="s">
        <v>2175</v>
      </c>
      <c r="K870">
        <v>0</v>
      </c>
      <c r="L870">
        <v>1</v>
      </c>
      <c r="M870">
        <v>0</v>
      </c>
      <c r="N870">
        <v>0</v>
      </c>
      <c r="O870" t="s">
        <v>56</v>
      </c>
      <c r="P870" s="10">
        <v>607748</v>
      </c>
      <c r="Q870" s="11">
        <v>607748</v>
      </c>
      <c r="R870" s="10">
        <v>0</v>
      </c>
      <c r="S870" s="10">
        <v>607748</v>
      </c>
      <c r="T870" t="s">
        <v>57</v>
      </c>
      <c r="U870" t="s">
        <v>58</v>
      </c>
      <c r="V870">
        <v>65</v>
      </c>
      <c r="W870">
        <v>48</v>
      </c>
      <c r="X870">
        <v>56.5</v>
      </c>
      <c r="Y870" t="s">
        <v>48</v>
      </c>
      <c r="AA870">
        <v>0</v>
      </c>
      <c r="AB870">
        <v>0</v>
      </c>
      <c r="AC870">
        <v>0</v>
      </c>
      <c r="AD870">
        <v>607748</v>
      </c>
      <c r="AE870">
        <v>0</v>
      </c>
      <c r="AF870">
        <v>0</v>
      </c>
      <c r="AG870" t="e">
        <f>#N/A</f>
        <v>#N/A</v>
      </c>
    </row>
    <row r="871" spans="1:33" ht="15" x14ac:dyDescent="0.2">
      <c r="A871" t="s">
        <v>74</v>
      </c>
      <c r="B871" t="s">
        <v>219</v>
      </c>
      <c r="C871" t="s">
        <v>355</v>
      </c>
      <c r="D871" t="s">
        <v>356</v>
      </c>
      <c r="E871" t="s">
        <v>357</v>
      </c>
      <c r="F871" t="s">
        <v>64</v>
      </c>
      <c r="G871" t="s">
        <v>2176</v>
      </c>
      <c r="H871" t="s">
        <v>74</v>
      </c>
      <c r="J871" t="s">
        <v>2177</v>
      </c>
      <c r="K871">
        <v>0.22</v>
      </c>
      <c r="L871">
        <v>0</v>
      </c>
      <c r="M871">
        <v>0.22</v>
      </c>
      <c r="N871">
        <v>0.56000000000000005</v>
      </c>
      <c r="O871" t="s">
        <v>114</v>
      </c>
      <c r="P871" s="10">
        <v>134927</v>
      </c>
      <c r="Q871" s="10" t="e">
        <f>#N/A</f>
        <v>#N/A</v>
      </c>
      <c r="R871" s="10" t="e">
        <f>#N/A</f>
        <v>#N/A</v>
      </c>
      <c r="S871" s="10" t="e">
        <f>#N/A</f>
        <v>#N/A</v>
      </c>
      <c r="T871" t="s">
        <v>57</v>
      </c>
      <c r="U871" t="s">
        <v>58</v>
      </c>
      <c r="V871">
        <v>48</v>
      </c>
      <c r="W871">
        <v>64</v>
      </c>
      <c r="X871">
        <v>56</v>
      </c>
      <c r="Y871" t="s">
        <v>512</v>
      </c>
      <c r="Z871" t="s">
        <v>57</v>
      </c>
      <c r="AA871">
        <v>0</v>
      </c>
      <c r="AB871">
        <v>100</v>
      </c>
      <c r="AC871">
        <v>29683.94</v>
      </c>
      <c r="AD871">
        <v>0</v>
      </c>
      <c r="AE871">
        <v>29683.94</v>
      </c>
      <c r="AF871">
        <v>75559.12</v>
      </c>
      <c r="AG871" t="e">
        <f>#N/A</f>
        <v>#N/A</v>
      </c>
    </row>
    <row r="872" spans="1:33" ht="15" x14ac:dyDescent="0.2">
      <c r="A872" t="s">
        <v>74</v>
      </c>
      <c r="B872" t="s">
        <v>93</v>
      </c>
      <c r="C872" t="s">
        <v>424</v>
      </c>
      <c r="D872" t="s">
        <v>425</v>
      </c>
      <c r="E872" t="s">
        <v>426</v>
      </c>
      <c r="F872" t="s">
        <v>64</v>
      </c>
      <c r="G872" t="s">
        <v>2178</v>
      </c>
      <c r="H872" t="s">
        <v>74</v>
      </c>
      <c r="J872" t="s">
        <v>2179</v>
      </c>
      <c r="K872">
        <v>1</v>
      </c>
      <c r="L872">
        <v>0</v>
      </c>
      <c r="M872">
        <v>0</v>
      </c>
      <c r="N872">
        <v>0</v>
      </c>
      <c r="O872" t="s">
        <v>67</v>
      </c>
      <c r="P872" s="10">
        <v>20000</v>
      </c>
      <c r="Q872" s="10" t="e">
        <f>#N/A</f>
        <v>#N/A</v>
      </c>
      <c r="R872" s="10" t="e">
        <f>#N/A</f>
        <v>#N/A</v>
      </c>
      <c r="S872" s="10" t="e">
        <f>#N/A</f>
        <v>#N/A</v>
      </c>
      <c r="T872" t="s">
        <v>59</v>
      </c>
      <c r="U872" t="s">
        <v>58</v>
      </c>
      <c r="V872">
        <v>52</v>
      </c>
      <c r="W872">
        <v>60</v>
      </c>
      <c r="X872">
        <v>56</v>
      </c>
      <c r="Y872" t="s">
        <v>254</v>
      </c>
      <c r="Z872" t="s">
        <v>59</v>
      </c>
      <c r="AA872">
        <v>100</v>
      </c>
      <c r="AB872">
        <v>0</v>
      </c>
      <c r="AC872">
        <v>20000</v>
      </c>
      <c r="AD872">
        <v>0</v>
      </c>
      <c r="AE872">
        <v>0</v>
      </c>
      <c r="AF872">
        <v>0</v>
      </c>
      <c r="AG872" t="e">
        <f>#N/A</f>
        <v>#N/A</v>
      </c>
    </row>
    <row r="873" spans="1:33" ht="15" x14ac:dyDescent="0.2">
      <c r="A873" t="s">
        <v>74</v>
      </c>
      <c r="B873" t="s">
        <v>360</v>
      </c>
      <c r="C873" t="s">
        <v>361</v>
      </c>
      <c r="D873" t="s">
        <v>362</v>
      </c>
      <c r="E873" t="s">
        <v>363</v>
      </c>
      <c r="F873" t="s">
        <v>64</v>
      </c>
      <c r="G873" t="s">
        <v>2180</v>
      </c>
      <c r="H873" t="s">
        <v>74</v>
      </c>
      <c r="J873" t="s">
        <v>2181</v>
      </c>
      <c r="K873">
        <v>0</v>
      </c>
      <c r="L873">
        <v>0</v>
      </c>
      <c r="M873">
        <v>0</v>
      </c>
      <c r="N873">
        <v>1</v>
      </c>
      <c r="O873" t="s">
        <v>114</v>
      </c>
      <c r="P873" s="10">
        <v>552757</v>
      </c>
      <c r="Q873" s="10" t="e">
        <f>#N/A</f>
        <v>#N/A</v>
      </c>
      <c r="R873" s="10" t="e">
        <f>#N/A</f>
        <v>#N/A</v>
      </c>
      <c r="S873" s="10" t="e">
        <f>#N/A</f>
        <v>#N/A</v>
      </c>
      <c r="T873" t="s">
        <v>57</v>
      </c>
      <c r="U873" t="s">
        <v>58</v>
      </c>
      <c r="V873">
        <v>60</v>
      </c>
      <c r="W873">
        <v>52</v>
      </c>
      <c r="X873">
        <v>56</v>
      </c>
      <c r="Y873" t="s">
        <v>512</v>
      </c>
      <c r="Z873" t="s">
        <v>57</v>
      </c>
      <c r="AA873">
        <v>0</v>
      </c>
      <c r="AB873">
        <v>100</v>
      </c>
      <c r="AC873">
        <v>0</v>
      </c>
      <c r="AD873">
        <v>0</v>
      </c>
      <c r="AE873">
        <v>0</v>
      </c>
      <c r="AF873">
        <v>552757</v>
      </c>
      <c r="AG873" t="e">
        <f>#N/A</f>
        <v>#N/A</v>
      </c>
    </row>
    <row r="874" spans="1:33" ht="15" x14ac:dyDescent="0.2">
      <c r="A874" t="s">
        <v>74</v>
      </c>
      <c r="B874" t="s">
        <v>139</v>
      </c>
      <c r="C874" t="s">
        <v>140</v>
      </c>
      <c r="D874" t="s">
        <v>454</v>
      </c>
      <c r="E874" t="s">
        <v>141</v>
      </c>
      <c r="F874" t="s">
        <v>64</v>
      </c>
      <c r="G874" t="s">
        <v>2182</v>
      </c>
      <c r="H874" t="s">
        <v>74</v>
      </c>
      <c r="J874" t="s">
        <v>2183</v>
      </c>
      <c r="K874">
        <v>0</v>
      </c>
      <c r="L874">
        <v>0</v>
      </c>
      <c r="M874">
        <v>0</v>
      </c>
      <c r="N874">
        <v>1</v>
      </c>
      <c r="O874" t="s">
        <v>114</v>
      </c>
      <c r="P874" s="10">
        <v>500000</v>
      </c>
      <c r="Q874" s="10" t="e">
        <f>#N/A</f>
        <v>#N/A</v>
      </c>
      <c r="R874" s="10" t="e">
        <f>#N/A</f>
        <v>#N/A</v>
      </c>
      <c r="S874" s="10" t="e">
        <f>#N/A</f>
        <v>#N/A</v>
      </c>
      <c r="T874" t="s">
        <v>57</v>
      </c>
      <c r="U874" t="s">
        <v>58</v>
      </c>
      <c r="V874">
        <v>56</v>
      </c>
      <c r="W874">
        <v>56</v>
      </c>
      <c r="X874">
        <v>56</v>
      </c>
      <c r="Y874" t="s">
        <v>512</v>
      </c>
      <c r="Z874" t="s">
        <v>57</v>
      </c>
      <c r="AA874">
        <v>0</v>
      </c>
      <c r="AB874">
        <v>100</v>
      </c>
      <c r="AC874">
        <v>0</v>
      </c>
      <c r="AD874">
        <v>0</v>
      </c>
      <c r="AE874">
        <v>0</v>
      </c>
      <c r="AF874">
        <v>500000</v>
      </c>
      <c r="AG874" t="e">
        <f>#N/A</f>
        <v>#N/A</v>
      </c>
    </row>
    <row r="875" spans="1:33" ht="15" x14ac:dyDescent="0.2">
      <c r="A875" t="s">
        <v>74</v>
      </c>
      <c r="B875" t="s">
        <v>93</v>
      </c>
      <c r="C875" t="s">
        <v>395</v>
      </c>
      <c r="D875" t="s">
        <v>396</v>
      </c>
      <c r="E875" t="s">
        <v>397</v>
      </c>
      <c r="F875" t="s">
        <v>64</v>
      </c>
      <c r="G875" t="s">
        <v>2184</v>
      </c>
      <c r="H875" t="s">
        <v>74</v>
      </c>
      <c r="J875" t="s">
        <v>2185</v>
      </c>
      <c r="K875">
        <v>0.25</v>
      </c>
      <c r="L875">
        <v>0.25</v>
      </c>
      <c r="M875">
        <v>0.25</v>
      </c>
      <c r="N875">
        <v>0.25</v>
      </c>
      <c r="O875" t="s">
        <v>107</v>
      </c>
      <c r="P875" s="10">
        <v>795546</v>
      </c>
      <c r="Q875" s="10" t="e">
        <f>#N/A</f>
        <v>#N/A</v>
      </c>
      <c r="R875" s="10" t="e">
        <f>#N/A</f>
        <v>#N/A</v>
      </c>
      <c r="S875" s="10" t="e">
        <f>#N/A</f>
        <v>#N/A</v>
      </c>
      <c r="T875" t="s">
        <v>59</v>
      </c>
      <c r="U875" t="s">
        <v>58</v>
      </c>
      <c r="V875">
        <v>60</v>
      </c>
      <c r="W875">
        <v>52</v>
      </c>
      <c r="X875">
        <v>56</v>
      </c>
      <c r="Y875" t="s">
        <v>254</v>
      </c>
      <c r="Z875" t="s">
        <v>59</v>
      </c>
      <c r="AA875">
        <v>75</v>
      </c>
      <c r="AB875">
        <v>25</v>
      </c>
      <c r="AC875">
        <v>198886.5</v>
      </c>
      <c r="AD875">
        <v>198886.5</v>
      </c>
      <c r="AE875">
        <v>198886.5</v>
      </c>
      <c r="AF875">
        <v>198886.5</v>
      </c>
      <c r="AG875" t="e">
        <f>#N/A</f>
        <v>#N/A</v>
      </c>
    </row>
    <row r="876" spans="1:33" ht="15" x14ac:dyDescent="0.2">
      <c r="A876" t="s">
        <v>74</v>
      </c>
      <c r="B876" t="s">
        <v>108</v>
      </c>
      <c r="C876" t="s">
        <v>244</v>
      </c>
      <c r="D876" t="s">
        <v>305</v>
      </c>
      <c r="E876" t="s">
        <v>245</v>
      </c>
      <c r="F876" t="s">
        <v>64</v>
      </c>
      <c r="G876" t="s">
        <v>2186</v>
      </c>
      <c r="H876" t="s">
        <v>74</v>
      </c>
      <c r="J876" t="s">
        <v>2187</v>
      </c>
      <c r="K876">
        <v>1</v>
      </c>
      <c r="L876">
        <v>0</v>
      </c>
      <c r="M876">
        <v>0</v>
      </c>
      <c r="N876">
        <v>0</v>
      </c>
      <c r="O876" t="s">
        <v>67</v>
      </c>
      <c r="P876" s="10">
        <v>365000</v>
      </c>
      <c r="Q876" s="10" t="e">
        <f>#N/A</f>
        <v>#N/A</v>
      </c>
      <c r="R876" s="10" t="e">
        <f>#N/A</f>
        <v>#N/A</v>
      </c>
      <c r="S876" s="10" t="e">
        <f>#N/A</f>
        <v>#N/A</v>
      </c>
      <c r="T876" t="s">
        <v>59</v>
      </c>
      <c r="U876" t="s">
        <v>58</v>
      </c>
      <c r="V876">
        <v>56</v>
      </c>
      <c r="W876">
        <v>56</v>
      </c>
      <c r="X876">
        <v>56</v>
      </c>
      <c r="Y876" t="s">
        <v>254</v>
      </c>
      <c r="Z876" t="s">
        <v>59</v>
      </c>
      <c r="AA876">
        <v>100</v>
      </c>
      <c r="AB876">
        <v>0</v>
      </c>
      <c r="AC876">
        <v>365000</v>
      </c>
      <c r="AD876">
        <v>0</v>
      </c>
      <c r="AE876">
        <v>0</v>
      </c>
      <c r="AF876">
        <v>0</v>
      </c>
      <c r="AG876" t="e">
        <f>#N/A</f>
        <v>#N/A</v>
      </c>
    </row>
    <row r="877" spans="1:33" ht="15" x14ac:dyDescent="0.2">
      <c r="A877" t="s">
        <v>74</v>
      </c>
      <c r="B877" t="s">
        <v>108</v>
      </c>
      <c r="C877" t="s">
        <v>244</v>
      </c>
      <c r="D877" t="s">
        <v>305</v>
      </c>
      <c r="E877" t="s">
        <v>245</v>
      </c>
      <c r="F877" t="s">
        <v>52</v>
      </c>
      <c r="G877" t="s">
        <v>2188</v>
      </c>
      <c r="H877" t="s">
        <v>74</v>
      </c>
      <c r="J877" t="s">
        <v>2189</v>
      </c>
      <c r="K877">
        <v>0.1</v>
      </c>
      <c r="L877">
        <v>0.4</v>
      </c>
      <c r="M877">
        <v>0.25</v>
      </c>
      <c r="N877">
        <v>0.25</v>
      </c>
      <c r="O877" t="s">
        <v>56</v>
      </c>
      <c r="P877" s="10">
        <v>500000</v>
      </c>
      <c r="Q877" s="10" t="e">
        <f>#N/A</f>
        <v>#N/A</v>
      </c>
      <c r="R877" s="10" t="e">
        <f>#N/A</f>
        <v>#N/A</v>
      </c>
      <c r="S877" s="10" t="e">
        <f>#N/A</f>
        <v>#N/A</v>
      </c>
      <c r="T877" t="s">
        <v>59</v>
      </c>
      <c r="U877" t="s">
        <v>58</v>
      </c>
      <c r="V877">
        <v>60</v>
      </c>
      <c r="W877">
        <v>52</v>
      </c>
      <c r="X877">
        <v>56</v>
      </c>
      <c r="Y877" t="s">
        <v>254</v>
      </c>
      <c r="Z877" t="s">
        <v>59</v>
      </c>
      <c r="AA877">
        <v>60</v>
      </c>
      <c r="AB877">
        <v>40</v>
      </c>
      <c r="AC877">
        <v>50000</v>
      </c>
      <c r="AD877">
        <v>200000</v>
      </c>
      <c r="AE877">
        <v>125000</v>
      </c>
      <c r="AF877">
        <v>125000</v>
      </c>
      <c r="AG877" t="e">
        <f>#N/A</f>
        <v>#N/A</v>
      </c>
    </row>
    <row r="878" spans="1:33" ht="15" x14ac:dyDescent="0.2">
      <c r="A878" t="s">
        <v>74</v>
      </c>
      <c r="B878" t="s">
        <v>219</v>
      </c>
      <c r="C878" t="s">
        <v>768</v>
      </c>
      <c r="D878" t="s">
        <v>769</v>
      </c>
      <c r="E878" t="s">
        <v>770</v>
      </c>
      <c r="F878" t="s">
        <v>64</v>
      </c>
      <c r="G878" t="s">
        <v>2190</v>
      </c>
      <c r="H878" t="s">
        <v>74</v>
      </c>
      <c r="J878" t="s">
        <v>2191</v>
      </c>
      <c r="K878">
        <v>1</v>
      </c>
      <c r="L878">
        <v>0</v>
      </c>
      <c r="M878">
        <v>0</v>
      </c>
      <c r="N878">
        <v>0</v>
      </c>
      <c r="O878" t="s">
        <v>67</v>
      </c>
      <c r="P878" s="10">
        <v>120628.75</v>
      </c>
      <c r="Q878" s="10" t="e">
        <f>#N/A</f>
        <v>#N/A</v>
      </c>
      <c r="R878" s="10" t="e">
        <f>#N/A</f>
        <v>#N/A</v>
      </c>
      <c r="S878" s="10" t="e">
        <f>#N/A</f>
        <v>#N/A</v>
      </c>
      <c r="T878" t="s">
        <v>59</v>
      </c>
      <c r="U878" t="s">
        <v>58</v>
      </c>
      <c r="V878">
        <v>64</v>
      </c>
      <c r="W878">
        <v>48</v>
      </c>
      <c r="X878">
        <v>56</v>
      </c>
      <c r="Y878" t="s">
        <v>512</v>
      </c>
      <c r="Z878" t="s">
        <v>57</v>
      </c>
      <c r="AA878">
        <v>70</v>
      </c>
      <c r="AB878">
        <v>30</v>
      </c>
      <c r="AC878">
        <v>120628.75</v>
      </c>
      <c r="AD878">
        <v>0</v>
      </c>
      <c r="AE878">
        <v>0</v>
      </c>
      <c r="AF878">
        <v>0</v>
      </c>
      <c r="AG878" t="e">
        <f>#N/A</f>
        <v>#N/A</v>
      </c>
    </row>
    <row r="879" spans="1:33" ht="15" x14ac:dyDescent="0.2">
      <c r="A879" t="s">
        <v>74</v>
      </c>
      <c r="B879" t="s">
        <v>219</v>
      </c>
      <c r="C879" t="s">
        <v>768</v>
      </c>
      <c r="D879" t="s">
        <v>769</v>
      </c>
      <c r="E879" t="s">
        <v>770</v>
      </c>
      <c r="F879" t="s">
        <v>64</v>
      </c>
      <c r="G879" t="s">
        <v>2192</v>
      </c>
      <c r="H879" t="s">
        <v>74</v>
      </c>
      <c r="J879" t="s">
        <v>2193</v>
      </c>
      <c r="K879">
        <v>0.81</v>
      </c>
      <c r="L879">
        <v>0</v>
      </c>
      <c r="M879">
        <v>0</v>
      </c>
      <c r="N879">
        <v>0.19</v>
      </c>
      <c r="O879" t="s">
        <v>67</v>
      </c>
      <c r="P879" s="10">
        <v>635100</v>
      </c>
      <c r="Q879" s="10" t="e">
        <f>#N/A</f>
        <v>#N/A</v>
      </c>
      <c r="R879" s="10" t="e">
        <f>#N/A</f>
        <v>#N/A</v>
      </c>
      <c r="S879" s="10" t="e">
        <f>#N/A</f>
        <v>#N/A</v>
      </c>
      <c r="T879" t="s">
        <v>59</v>
      </c>
      <c r="U879" t="s">
        <v>58</v>
      </c>
      <c r="V879">
        <v>60</v>
      </c>
      <c r="W879">
        <v>52</v>
      </c>
      <c r="X879">
        <v>56</v>
      </c>
      <c r="Y879" t="s">
        <v>254</v>
      </c>
      <c r="Z879" t="s">
        <v>59</v>
      </c>
      <c r="AA879">
        <v>52.9</v>
      </c>
      <c r="AB879">
        <v>47.1</v>
      </c>
      <c r="AC879">
        <v>514431</v>
      </c>
      <c r="AD879">
        <v>0</v>
      </c>
      <c r="AE879">
        <v>0</v>
      </c>
      <c r="AF879">
        <v>120669</v>
      </c>
      <c r="AG879" t="e">
        <f>#N/A</f>
        <v>#N/A</v>
      </c>
    </row>
    <row r="880" spans="1:33" ht="15" x14ac:dyDescent="0.2">
      <c r="A880" t="s">
        <v>74</v>
      </c>
      <c r="B880" t="s">
        <v>157</v>
      </c>
      <c r="C880" t="s">
        <v>1209</v>
      </c>
      <c r="D880" t="s">
        <v>1210</v>
      </c>
      <c r="E880" t="s">
        <v>1211</v>
      </c>
      <c r="F880" t="s">
        <v>64</v>
      </c>
      <c r="G880" t="s">
        <v>2194</v>
      </c>
      <c r="H880" t="s">
        <v>74</v>
      </c>
      <c r="J880" t="s">
        <v>2195</v>
      </c>
      <c r="K880">
        <v>1</v>
      </c>
      <c r="L880">
        <v>0</v>
      </c>
      <c r="M880">
        <v>0</v>
      </c>
      <c r="N880">
        <v>0</v>
      </c>
      <c r="O880" t="s">
        <v>67</v>
      </c>
      <c r="P880" s="10">
        <v>85107</v>
      </c>
      <c r="Q880" s="10" t="e">
        <f>#N/A</f>
        <v>#N/A</v>
      </c>
      <c r="R880" s="10" t="e">
        <f>#N/A</f>
        <v>#N/A</v>
      </c>
      <c r="S880" s="10" t="e">
        <f>#N/A</f>
        <v>#N/A</v>
      </c>
      <c r="T880" t="s">
        <v>59</v>
      </c>
      <c r="U880" t="s">
        <v>58</v>
      </c>
      <c r="V880">
        <v>52</v>
      </c>
      <c r="W880">
        <v>60</v>
      </c>
      <c r="X880">
        <v>56</v>
      </c>
      <c r="Y880" t="s">
        <v>254</v>
      </c>
      <c r="Z880" t="s">
        <v>59</v>
      </c>
      <c r="AA880">
        <v>100</v>
      </c>
      <c r="AB880">
        <v>0</v>
      </c>
      <c r="AC880">
        <v>85107</v>
      </c>
      <c r="AD880">
        <v>0</v>
      </c>
      <c r="AE880">
        <v>0</v>
      </c>
      <c r="AF880">
        <v>0</v>
      </c>
      <c r="AG880" t="e">
        <f>#N/A</f>
        <v>#N/A</v>
      </c>
    </row>
    <row r="881" spans="1:33" ht="15" x14ac:dyDescent="0.2">
      <c r="A881" t="s">
        <v>74</v>
      </c>
      <c r="B881" t="s">
        <v>157</v>
      </c>
      <c r="C881" t="s">
        <v>612</v>
      </c>
      <c r="D881" t="s">
        <v>613</v>
      </c>
      <c r="E881" t="s">
        <v>614</v>
      </c>
      <c r="F881" t="s">
        <v>64</v>
      </c>
      <c r="G881" t="s">
        <v>2196</v>
      </c>
      <c r="H881" t="s">
        <v>74</v>
      </c>
      <c r="J881" t="s">
        <v>2197</v>
      </c>
      <c r="K881">
        <v>0.1</v>
      </c>
      <c r="L881">
        <v>0.2</v>
      </c>
      <c r="M881">
        <v>0.5</v>
      </c>
      <c r="N881">
        <v>0.2</v>
      </c>
      <c r="O881" t="s">
        <v>120</v>
      </c>
      <c r="P881" s="10">
        <v>449667</v>
      </c>
      <c r="Q881" s="10" t="e">
        <f>#N/A</f>
        <v>#N/A</v>
      </c>
      <c r="R881" s="10" t="e">
        <f>#N/A</f>
        <v>#N/A</v>
      </c>
      <c r="S881" s="10" t="e">
        <f>#N/A</f>
        <v>#N/A</v>
      </c>
      <c r="T881" t="s">
        <v>59</v>
      </c>
      <c r="U881" t="s">
        <v>58</v>
      </c>
      <c r="V881">
        <v>64</v>
      </c>
      <c r="W881">
        <v>48</v>
      </c>
      <c r="X881">
        <v>56</v>
      </c>
      <c r="Y881" t="s">
        <v>512</v>
      </c>
      <c r="Z881" t="s">
        <v>57</v>
      </c>
      <c r="AA881">
        <v>100</v>
      </c>
      <c r="AB881">
        <v>0</v>
      </c>
      <c r="AC881">
        <v>44966.7</v>
      </c>
      <c r="AD881">
        <v>89933.4</v>
      </c>
      <c r="AE881">
        <v>224833.5</v>
      </c>
      <c r="AF881">
        <v>89933.4</v>
      </c>
      <c r="AG881" t="e">
        <f>#N/A</f>
        <v>#N/A</v>
      </c>
    </row>
    <row r="882" spans="1:33" ht="15" x14ac:dyDescent="0.2">
      <c r="A882" t="s">
        <v>74</v>
      </c>
      <c r="B882" t="s">
        <v>85</v>
      </c>
      <c r="C882" t="s">
        <v>86</v>
      </c>
      <c r="D882" t="s">
        <v>85</v>
      </c>
      <c r="E882" t="s">
        <v>87</v>
      </c>
      <c r="F882" t="s">
        <v>64</v>
      </c>
      <c r="G882" t="s">
        <v>2198</v>
      </c>
      <c r="H882" t="s">
        <v>74</v>
      </c>
      <c r="J882" t="s">
        <v>2199</v>
      </c>
      <c r="K882">
        <v>0.33</v>
      </c>
      <c r="L882">
        <v>0</v>
      </c>
      <c r="M882">
        <v>0.34</v>
      </c>
      <c r="N882">
        <v>0.33</v>
      </c>
      <c r="O882" t="s">
        <v>120</v>
      </c>
      <c r="P882" s="10">
        <v>490583.82</v>
      </c>
      <c r="Q882" s="10" t="e">
        <f>#N/A</f>
        <v>#N/A</v>
      </c>
      <c r="R882" s="10" t="e">
        <f>#N/A</f>
        <v>#N/A</v>
      </c>
      <c r="S882" s="10" t="e">
        <f>#N/A</f>
        <v>#N/A</v>
      </c>
      <c r="T882" t="s">
        <v>59</v>
      </c>
      <c r="U882" t="s">
        <v>58</v>
      </c>
      <c r="V882">
        <v>56</v>
      </c>
      <c r="W882">
        <v>56</v>
      </c>
      <c r="X882">
        <v>56</v>
      </c>
      <c r="Y882" t="s">
        <v>254</v>
      </c>
      <c r="Z882" t="s">
        <v>59</v>
      </c>
      <c r="AA882">
        <v>72</v>
      </c>
      <c r="AB882">
        <v>28</v>
      </c>
      <c r="AC882">
        <v>161892.6606</v>
      </c>
      <c r="AD882">
        <v>0</v>
      </c>
      <c r="AE882">
        <v>166798.4988</v>
      </c>
      <c r="AF882">
        <v>161892.6606</v>
      </c>
      <c r="AG882" t="e">
        <f>#N/A</f>
        <v>#N/A</v>
      </c>
    </row>
    <row r="883" spans="1:33" ht="15" x14ac:dyDescent="0.2">
      <c r="A883" t="s">
        <v>48</v>
      </c>
      <c r="B883" t="s">
        <v>48</v>
      </c>
      <c r="C883" t="s">
        <v>2200</v>
      </c>
      <c r="D883" t="s">
        <v>50</v>
      </c>
      <c r="E883" t="s">
        <v>51</v>
      </c>
      <c r="F883" t="s">
        <v>64</v>
      </c>
      <c r="G883" t="s">
        <v>2201</v>
      </c>
      <c r="H883" t="s">
        <v>48</v>
      </c>
      <c r="I883" t="s">
        <v>54</v>
      </c>
      <c r="J883" t="s">
        <v>2202</v>
      </c>
      <c r="K883">
        <v>0.8</v>
      </c>
      <c r="L883">
        <v>0.2</v>
      </c>
      <c r="M883">
        <v>0</v>
      </c>
      <c r="N883">
        <v>0</v>
      </c>
      <c r="O883" t="s">
        <v>67</v>
      </c>
      <c r="P883" s="10">
        <v>222200</v>
      </c>
      <c r="Q883" s="11">
        <v>222200</v>
      </c>
      <c r="R883" s="10">
        <v>0</v>
      </c>
      <c r="S883" s="10">
        <v>222200</v>
      </c>
      <c r="T883" t="s">
        <v>57</v>
      </c>
      <c r="U883" t="s">
        <v>58</v>
      </c>
      <c r="V883">
        <v>60</v>
      </c>
      <c r="W883">
        <v>52</v>
      </c>
      <c r="X883">
        <v>56</v>
      </c>
      <c r="Y883" t="s">
        <v>48</v>
      </c>
      <c r="AA883">
        <v>0</v>
      </c>
      <c r="AB883">
        <v>0</v>
      </c>
      <c r="AC883">
        <v>177760</v>
      </c>
      <c r="AD883">
        <v>44440</v>
      </c>
      <c r="AE883">
        <v>0</v>
      </c>
      <c r="AF883">
        <v>0</v>
      </c>
      <c r="AG883" t="e">
        <f>#N/A</f>
        <v>#N/A</v>
      </c>
    </row>
    <row r="884" spans="1:33" ht="15" x14ac:dyDescent="0.2">
      <c r="A884" t="s">
        <v>48</v>
      </c>
      <c r="B884" t="s">
        <v>48</v>
      </c>
      <c r="C884" t="s">
        <v>2203</v>
      </c>
      <c r="D884" t="s">
        <v>50</v>
      </c>
      <c r="E884" t="s">
        <v>51</v>
      </c>
      <c r="F884" t="s">
        <v>64</v>
      </c>
      <c r="G884" t="s">
        <v>2204</v>
      </c>
      <c r="H884" t="s">
        <v>48</v>
      </c>
      <c r="I884" t="s">
        <v>54</v>
      </c>
      <c r="J884" t="s">
        <v>2205</v>
      </c>
      <c r="K884">
        <v>1</v>
      </c>
      <c r="L884">
        <v>0</v>
      </c>
      <c r="M884">
        <v>0</v>
      </c>
      <c r="N884">
        <v>0</v>
      </c>
      <c r="O884" t="s">
        <v>67</v>
      </c>
      <c r="P884" s="10">
        <v>500695</v>
      </c>
      <c r="Q884" s="11">
        <v>500695</v>
      </c>
      <c r="R884" s="10">
        <v>0</v>
      </c>
      <c r="S884" s="10">
        <v>500695</v>
      </c>
      <c r="T884" t="s">
        <v>57</v>
      </c>
      <c r="U884" t="s">
        <v>58</v>
      </c>
      <c r="V884">
        <v>48</v>
      </c>
      <c r="W884">
        <v>64</v>
      </c>
      <c r="X884">
        <v>56</v>
      </c>
      <c r="Y884" t="s">
        <v>48</v>
      </c>
      <c r="AA884">
        <v>0</v>
      </c>
      <c r="AB884">
        <v>0</v>
      </c>
      <c r="AC884">
        <v>500695</v>
      </c>
      <c r="AD884">
        <v>0</v>
      </c>
      <c r="AE884">
        <v>0</v>
      </c>
      <c r="AF884">
        <v>0</v>
      </c>
      <c r="AG884" t="e">
        <f>#N/A</f>
        <v>#N/A</v>
      </c>
    </row>
    <row r="885" spans="1:33" ht="15" x14ac:dyDescent="0.2">
      <c r="A885" t="s">
        <v>48</v>
      </c>
      <c r="B885" t="s">
        <v>48</v>
      </c>
      <c r="C885" t="s">
        <v>2206</v>
      </c>
      <c r="D885" t="s">
        <v>70</v>
      </c>
      <c r="E885" t="s">
        <v>170</v>
      </c>
      <c r="F885" t="s">
        <v>64</v>
      </c>
      <c r="G885" t="s">
        <v>2207</v>
      </c>
      <c r="H885" t="s">
        <v>48</v>
      </c>
      <c r="I885" t="s">
        <v>54</v>
      </c>
      <c r="J885" t="s">
        <v>2208</v>
      </c>
      <c r="K885">
        <v>0</v>
      </c>
      <c r="L885">
        <v>0.3</v>
      </c>
      <c r="M885">
        <v>0.7</v>
      </c>
      <c r="N885">
        <v>0</v>
      </c>
      <c r="O885" t="s">
        <v>120</v>
      </c>
      <c r="P885" s="10">
        <v>549738</v>
      </c>
      <c r="Q885" s="11">
        <v>549738</v>
      </c>
      <c r="R885" s="10">
        <v>0</v>
      </c>
      <c r="S885" s="10">
        <v>549738</v>
      </c>
      <c r="T885" t="s">
        <v>57</v>
      </c>
      <c r="U885" t="s">
        <v>58</v>
      </c>
      <c r="V885">
        <v>60</v>
      </c>
      <c r="W885">
        <v>52</v>
      </c>
      <c r="X885">
        <v>56</v>
      </c>
      <c r="Y885" t="s">
        <v>48</v>
      </c>
      <c r="AA885">
        <v>0</v>
      </c>
      <c r="AB885">
        <v>0</v>
      </c>
      <c r="AC885">
        <v>0</v>
      </c>
      <c r="AD885">
        <v>164921.4</v>
      </c>
      <c r="AE885">
        <v>384816.6</v>
      </c>
      <c r="AF885">
        <v>0</v>
      </c>
      <c r="AG885" t="e">
        <f>#N/A</f>
        <v>#N/A</v>
      </c>
    </row>
    <row r="886" spans="1:33" ht="15" x14ac:dyDescent="0.2">
      <c r="A886" t="s">
        <v>60</v>
      </c>
      <c r="B886" t="s">
        <v>60</v>
      </c>
      <c r="C886" t="s">
        <v>126</v>
      </c>
      <c r="D886" t="s">
        <v>1694</v>
      </c>
      <c r="E886" t="s">
        <v>128</v>
      </c>
      <c r="F886" t="s">
        <v>64</v>
      </c>
      <c r="G886" t="s">
        <v>2209</v>
      </c>
      <c r="H886" t="s">
        <v>60</v>
      </c>
      <c r="J886" t="s">
        <v>2210</v>
      </c>
      <c r="K886">
        <v>0</v>
      </c>
      <c r="L886">
        <v>0</v>
      </c>
      <c r="M886">
        <v>0.25</v>
      </c>
      <c r="N886">
        <v>0.75</v>
      </c>
      <c r="O886" t="s">
        <v>114</v>
      </c>
      <c r="P886" s="10">
        <v>403251</v>
      </c>
      <c r="Q886" s="10" t="e">
        <f>#N/A</f>
        <v>#N/A</v>
      </c>
      <c r="R886" s="10" t="e">
        <f>#N/A</f>
        <v>#N/A</v>
      </c>
      <c r="S886" s="10" t="e">
        <f>#N/A</f>
        <v>#N/A</v>
      </c>
      <c r="T886" t="s">
        <v>57</v>
      </c>
      <c r="U886" t="s">
        <v>58</v>
      </c>
      <c r="V886">
        <v>68</v>
      </c>
      <c r="W886">
        <v>44</v>
      </c>
      <c r="X886">
        <v>56</v>
      </c>
      <c r="Y886" t="s">
        <v>512</v>
      </c>
      <c r="Z886" t="s">
        <v>57</v>
      </c>
      <c r="AA886">
        <v>0</v>
      </c>
      <c r="AB886">
        <v>100</v>
      </c>
      <c r="AC886">
        <v>0</v>
      </c>
      <c r="AD886">
        <v>0</v>
      </c>
      <c r="AE886">
        <v>100812.75</v>
      </c>
      <c r="AF886">
        <v>302438.25</v>
      </c>
      <c r="AG886" t="e">
        <f>#N/A</f>
        <v>#N/A</v>
      </c>
    </row>
    <row r="887" spans="1:33" ht="15" x14ac:dyDescent="0.2">
      <c r="A887" t="s">
        <v>60</v>
      </c>
      <c r="B887" t="s">
        <v>60</v>
      </c>
      <c r="C887" t="s">
        <v>523</v>
      </c>
      <c r="D887" t="s">
        <v>524</v>
      </c>
      <c r="E887" t="s">
        <v>525</v>
      </c>
      <c r="F887" t="s">
        <v>64</v>
      </c>
      <c r="G887" t="s">
        <v>2211</v>
      </c>
      <c r="H887" t="s">
        <v>60</v>
      </c>
      <c r="J887" t="s">
        <v>2212</v>
      </c>
      <c r="K887">
        <v>1</v>
      </c>
      <c r="L887">
        <v>0</v>
      </c>
      <c r="M887">
        <v>0</v>
      </c>
      <c r="N887">
        <v>0</v>
      </c>
      <c r="O887" t="s">
        <v>67</v>
      </c>
      <c r="P887" s="10">
        <v>300000</v>
      </c>
      <c r="Q887" s="10" t="e">
        <f>#N/A</f>
        <v>#N/A</v>
      </c>
      <c r="R887" s="10" t="e">
        <f>#N/A</f>
        <v>#N/A</v>
      </c>
      <c r="S887" s="10" t="e">
        <f>#N/A</f>
        <v>#N/A</v>
      </c>
      <c r="T887" t="s">
        <v>57</v>
      </c>
      <c r="U887" t="s">
        <v>58</v>
      </c>
      <c r="V887">
        <v>52</v>
      </c>
      <c r="W887">
        <v>60</v>
      </c>
      <c r="X887">
        <v>56</v>
      </c>
      <c r="Y887" t="s">
        <v>512</v>
      </c>
      <c r="Z887" t="s">
        <v>57</v>
      </c>
      <c r="AA887">
        <v>0</v>
      </c>
      <c r="AB887">
        <v>100</v>
      </c>
      <c r="AC887">
        <v>300000</v>
      </c>
      <c r="AD887">
        <v>0</v>
      </c>
      <c r="AE887">
        <v>0</v>
      </c>
      <c r="AF887">
        <v>0</v>
      </c>
      <c r="AG887" t="e">
        <f>#N/A</f>
        <v>#N/A</v>
      </c>
    </row>
    <row r="888" spans="1:33" ht="15" x14ac:dyDescent="0.2">
      <c r="A888" t="s">
        <v>60</v>
      </c>
      <c r="B888" t="s">
        <v>60</v>
      </c>
      <c r="C888" t="s">
        <v>228</v>
      </c>
      <c r="D888" t="s">
        <v>1012</v>
      </c>
      <c r="E888" t="s">
        <v>229</v>
      </c>
      <c r="F888" t="s">
        <v>52</v>
      </c>
      <c r="G888" t="s">
        <v>2213</v>
      </c>
      <c r="H888" t="s">
        <v>60</v>
      </c>
      <c r="J888" t="s">
        <v>2214</v>
      </c>
      <c r="K888">
        <v>0</v>
      </c>
      <c r="L888">
        <v>0.48</v>
      </c>
      <c r="M888">
        <v>0.26</v>
      </c>
      <c r="N888">
        <v>0.26</v>
      </c>
      <c r="O888" t="s">
        <v>56</v>
      </c>
      <c r="P888" s="10">
        <v>209150</v>
      </c>
      <c r="Q888" s="10" t="e">
        <f>#N/A</f>
        <v>#N/A</v>
      </c>
      <c r="R888" s="10" t="e">
        <f>#N/A</f>
        <v>#N/A</v>
      </c>
      <c r="S888" s="10" t="e">
        <f>#N/A</f>
        <v>#N/A</v>
      </c>
      <c r="T888" t="s">
        <v>57</v>
      </c>
      <c r="U888" t="s">
        <v>58</v>
      </c>
      <c r="V888">
        <v>60</v>
      </c>
      <c r="W888">
        <v>52</v>
      </c>
      <c r="X888">
        <v>56</v>
      </c>
      <c r="Y888" t="s">
        <v>512</v>
      </c>
      <c r="Z888" t="s">
        <v>57</v>
      </c>
      <c r="AA888">
        <v>0</v>
      </c>
      <c r="AB888">
        <v>100</v>
      </c>
      <c r="AC888">
        <v>0</v>
      </c>
      <c r="AD888">
        <v>100392</v>
      </c>
      <c r="AE888">
        <v>54379</v>
      </c>
      <c r="AF888">
        <v>54379</v>
      </c>
      <c r="AG888" t="e">
        <f>#N/A</f>
        <v>#N/A</v>
      </c>
    </row>
    <row r="889" spans="1:33" ht="15" x14ac:dyDescent="0.2">
      <c r="A889" t="s">
        <v>60</v>
      </c>
      <c r="B889" t="s">
        <v>60</v>
      </c>
      <c r="C889" t="s">
        <v>135</v>
      </c>
      <c r="D889" t="s">
        <v>2060</v>
      </c>
      <c r="E889" t="s">
        <v>136</v>
      </c>
      <c r="F889" t="s">
        <v>64</v>
      </c>
      <c r="G889" t="s">
        <v>2215</v>
      </c>
      <c r="H889" t="s">
        <v>60</v>
      </c>
      <c r="J889" t="s">
        <v>2216</v>
      </c>
      <c r="K889">
        <v>1</v>
      </c>
      <c r="L889">
        <v>0</v>
      </c>
      <c r="M889">
        <v>0</v>
      </c>
      <c r="N889">
        <v>0</v>
      </c>
      <c r="O889" t="s">
        <v>67</v>
      </c>
      <c r="P889" s="10">
        <v>495210</v>
      </c>
      <c r="Q889" s="10" t="e">
        <f>#N/A</f>
        <v>#N/A</v>
      </c>
      <c r="R889" s="10" t="e">
        <f>#N/A</f>
        <v>#N/A</v>
      </c>
      <c r="S889" s="10" t="e">
        <f>#N/A</f>
        <v>#N/A</v>
      </c>
      <c r="T889" t="s">
        <v>59</v>
      </c>
      <c r="U889" t="s">
        <v>58</v>
      </c>
      <c r="V889">
        <v>60</v>
      </c>
      <c r="W889">
        <v>52</v>
      </c>
      <c r="X889">
        <v>56</v>
      </c>
      <c r="Y889" t="s">
        <v>254</v>
      </c>
      <c r="Z889" t="s">
        <v>59</v>
      </c>
      <c r="AA889">
        <v>100</v>
      </c>
      <c r="AB889">
        <v>0</v>
      </c>
      <c r="AC889">
        <v>495210</v>
      </c>
      <c r="AD889">
        <v>0</v>
      </c>
      <c r="AE889">
        <v>0</v>
      </c>
      <c r="AF889">
        <v>0</v>
      </c>
      <c r="AG889" t="e">
        <f>#N/A</f>
        <v>#N/A</v>
      </c>
    </row>
    <row r="890" spans="1:33" ht="15" x14ac:dyDescent="0.2">
      <c r="A890" t="s">
        <v>148</v>
      </c>
      <c r="B890" t="s">
        <v>148</v>
      </c>
      <c r="C890" t="s">
        <v>337</v>
      </c>
      <c r="D890" t="s">
        <v>338</v>
      </c>
      <c r="E890" t="s">
        <v>339</v>
      </c>
      <c r="F890" t="s">
        <v>64</v>
      </c>
      <c r="G890" t="s">
        <v>2217</v>
      </c>
      <c r="H890" t="s">
        <v>148</v>
      </c>
      <c r="J890" t="s">
        <v>2218</v>
      </c>
      <c r="K890">
        <v>0.25</v>
      </c>
      <c r="L890">
        <v>0.25</v>
      </c>
      <c r="M890">
        <v>0.5</v>
      </c>
      <c r="N890">
        <v>0</v>
      </c>
      <c r="O890" t="s">
        <v>120</v>
      </c>
      <c r="P890" s="10">
        <v>7050</v>
      </c>
      <c r="Q890" s="10">
        <v>7050</v>
      </c>
      <c r="R890" s="10">
        <v>141</v>
      </c>
      <c r="S890" s="10">
        <v>7191</v>
      </c>
      <c r="T890" t="s">
        <v>59</v>
      </c>
      <c r="U890" t="s">
        <v>58</v>
      </c>
      <c r="V890">
        <v>52</v>
      </c>
      <c r="W890">
        <v>60</v>
      </c>
      <c r="X890">
        <v>56</v>
      </c>
      <c r="Y890" t="s">
        <v>254</v>
      </c>
      <c r="Z890" t="s">
        <v>59</v>
      </c>
      <c r="AA890">
        <v>100</v>
      </c>
      <c r="AB890">
        <v>0</v>
      </c>
      <c r="AC890">
        <v>1762.5</v>
      </c>
      <c r="AD890">
        <v>1762.5</v>
      </c>
      <c r="AE890">
        <v>3525</v>
      </c>
      <c r="AF890">
        <v>0</v>
      </c>
      <c r="AG890" t="s">
        <v>2217</v>
      </c>
    </row>
    <row r="891" spans="1:33" ht="15" x14ac:dyDescent="0.2">
      <c r="A891" t="s">
        <v>148</v>
      </c>
      <c r="B891" t="s">
        <v>148</v>
      </c>
      <c r="C891" t="s">
        <v>1028</v>
      </c>
      <c r="D891" t="s">
        <v>1029</v>
      </c>
      <c r="E891" t="s">
        <v>1030</v>
      </c>
      <c r="F891" t="s">
        <v>64</v>
      </c>
      <c r="G891" t="s">
        <v>2219</v>
      </c>
      <c r="H891" t="s">
        <v>148</v>
      </c>
      <c r="J891" t="s">
        <v>2220</v>
      </c>
      <c r="K891">
        <v>0.2</v>
      </c>
      <c r="L891">
        <v>0</v>
      </c>
      <c r="M891">
        <v>0.3</v>
      </c>
      <c r="N891">
        <v>0.5</v>
      </c>
      <c r="O891" t="s">
        <v>114</v>
      </c>
      <c r="P891" s="10">
        <v>825333</v>
      </c>
      <c r="Q891" s="10">
        <v>825333</v>
      </c>
      <c r="R891" s="10">
        <v>24760</v>
      </c>
      <c r="S891" s="10">
        <v>850093</v>
      </c>
      <c r="T891" t="s">
        <v>59</v>
      </c>
      <c r="U891" t="s">
        <v>58</v>
      </c>
      <c r="V891">
        <v>56</v>
      </c>
      <c r="W891">
        <v>56</v>
      </c>
      <c r="X891">
        <v>56</v>
      </c>
      <c r="Y891" t="s">
        <v>254</v>
      </c>
      <c r="Z891" t="s">
        <v>59</v>
      </c>
      <c r="AA891">
        <v>100</v>
      </c>
      <c r="AB891">
        <v>0</v>
      </c>
      <c r="AC891">
        <v>165066.6</v>
      </c>
      <c r="AD891">
        <v>0</v>
      </c>
      <c r="AE891">
        <v>247599.9</v>
      </c>
      <c r="AF891">
        <v>412666.5</v>
      </c>
      <c r="AG891" t="s">
        <v>2219</v>
      </c>
    </row>
    <row r="892" spans="1:33" ht="15" x14ac:dyDescent="0.2">
      <c r="A892" t="s">
        <v>148</v>
      </c>
      <c r="B892" t="s">
        <v>148</v>
      </c>
      <c r="C892" t="s">
        <v>417</v>
      </c>
      <c r="D892" t="s">
        <v>418</v>
      </c>
      <c r="E892" t="s">
        <v>419</v>
      </c>
      <c r="F892" t="s">
        <v>64</v>
      </c>
      <c r="G892" t="s">
        <v>2221</v>
      </c>
      <c r="H892" t="s">
        <v>148</v>
      </c>
      <c r="J892" t="s">
        <v>1967</v>
      </c>
      <c r="K892">
        <v>0</v>
      </c>
      <c r="L892">
        <v>0</v>
      </c>
      <c r="M892">
        <v>1</v>
      </c>
      <c r="N892">
        <v>0</v>
      </c>
      <c r="O892" t="s">
        <v>120</v>
      </c>
      <c r="P892" s="10">
        <v>144256</v>
      </c>
      <c r="Q892" s="10">
        <v>144256</v>
      </c>
      <c r="R892" s="10">
        <v>2885.12</v>
      </c>
      <c r="S892" s="10">
        <v>147141.12</v>
      </c>
      <c r="T892" t="s">
        <v>57</v>
      </c>
      <c r="U892" t="s">
        <v>58</v>
      </c>
      <c r="V892">
        <v>56</v>
      </c>
      <c r="W892">
        <v>56</v>
      </c>
      <c r="X892">
        <v>56</v>
      </c>
      <c r="Y892" t="s">
        <v>512</v>
      </c>
      <c r="Z892" t="s">
        <v>57</v>
      </c>
      <c r="AA892">
        <v>0</v>
      </c>
      <c r="AB892">
        <v>100</v>
      </c>
      <c r="AC892">
        <v>0</v>
      </c>
      <c r="AD892">
        <v>0</v>
      </c>
      <c r="AE892">
        <v>144256</v>
      </c>
      <c r="AF892">
        <v>0</v>
      </c>
      <c r="AG892" t="s">
        <v>2221</v>
      </c>
    </row>
    <row r="893" spans="1:33" ht="15" x14ac:dyDescent="0.2">
      <c r="A893" t="s">
        <v>148</v>
      </c>
      <c r="B893" t="s">
        <v>148</v>
      </c>
      <c r="C893" t="s">
        <v>184</v>
      </c>
      <c r="D893" t="s">
        <v>1040</v>
      </c>
      <c r="E893" t="s">
        <v>185</v>
      </c>
      <c r="F893" t="s">
        <v>52</v>
      </c>
      <c r="G893" t="s">
        <v>2222</v>
      </c>
      <c r="H893" t="s">
        <v>148</v>
      </c>
      <c r="J893" t="s">
        <v>2223</v>
      </c>
      <c r="K893">
        <v>0.02</v>
      </c>
      <c r="L893">
        <v>0.65</v>
      </c>
      <c r="M893">
        <v>0.05</v>
      </c>
      <c r="N893">
        <v>0.28000000000000003</v>
      </c>
      <c r="O893" t="s">
        <v>56</v>
      </c>
      <c r="P893" s="10">
        <v>228126</v>
      </c>
      <c r="Q893" s="10">
        <v>228126</v>
      </c>
      <c r="R893" s="10">
        <v>4562.5200000000004</v>
      </c>
      <c r="S893" s="10">
        <v>232688.52</v>
      </c>
      <c r="T893" t="s">
        <v>59</v>
      </c>
      <c r="U893" t="s">
        <v>58</v>
      </c>
      <c r="V893">
        <v>60</v>
      </c>
      <c r="W893">
        <v>52</v>
      </c>
      <c r="X893">
        <v>56</v>
      </c>
      <c r="Y893" t="s">
        <v>254</v>
      </c>
      <c r="Z893" t="s">
        <v>59</v>
      </c>
      <c r="AA893">
        <v>100</v>
      </c>
      <c r="AB893">
        <v>0</v>
      </c>
      <c r="AC893">
        <v>4562.5200000000004</v>
      </c>
      <c r="AD893">
        <v>148281.9</v>
      </c>
      <c r="AE893">
        <v>11406.3</v>
      </c>
      <c r="AF893">
        <v>63875.28</v>
      </c>
      <c r="AG893" t="s">
        <v>2222</v>
      </c>
    </row>
    <row r="894" spans="1:33" ht="15" x14ac:dyDescent="0.2">
      <c r="A894" t="s">
        <v>74</v>
      </c>
      <c r="B894" t="s">
        <v>139</v>
      </c>
      <c r="C894" t="s">
        <v>232</v>
      </c>
      <c r="D894" t="s">
        <v>921</v>
      </c>
      <c r="E894" t="s">
        <v>233</v>
      </c>
      <c r="F894" t="s">
        <v>64</v>
      </c>
      <c r="G894" t="s">
        <v>2224</v>
      </c>
      <c r="H894" t="s">
        <v>74</v>
      </c>
      <c r="J894" t="s">
        <v>2225</v>
      </c>
      <c r="K894">
        <v>1</v>
      </c>
      <c r="L894">
        <v>0</v>
      </c>
      <c r="M894">
        <v>0</v>
      </c>
      <c r="N894">
        <v>0</v>
      </c>
      <c r="O894" t="s">
        <v>67</v>
      </c>
      <c r="P894" s="10">
        <v>190000</v>
      </c>
      <c r="Q894" s="10" t="e">
        <f>#N/A</f>
        <v>#N/A</v>
      </c>
      <c r="R894" s="10" t="e">
        <f>#N/A</f>
        <v>#N/A</v>
      </c>
      <c r="S894" s="10" t="e">
        <f>#N/A</f>
        <v>#N/A</v>
      </c>
      <c r="T894" t="s">
        <v>59</v>
      </c>
      <c r="U894" t="s">
        <v>58</v>
      </c>
      <c r="V894">
        <v>56</v>
      </c>
      <c r="W894">
        <v>55</v>
      </c>
      <c r="X894">
        <v>55.5</v>
      </c>
      <c r="Y894" t="s">
        <v>254</v>
      </c>
      <c r="Z894" t="s">
        <v>59</v>
      </c>
      <c r="AA894">
        <v>100</v>
      </c>
      <c r="AB894">
        <v>0</v>
      </c>
      <c r="AC894">
        <v>190000</v>
      </c>
      <c r="AD894">
        <v>0</v>
      </c>
      <c r="AE894">
        <v>0</v>
      </c>
      <c r="AF894">
        <v>0</v>
      </c>
      <c r="AG894" t="e">
        <f>#N/A</f>
        <v>#N/A</v>
      </c>
    </row>
    <row r="895" spans="1:33" ht="15" x14ac:dyDescent="0.2">
      <c r="A895" t="s">
        <v>74</v>
      </c>
      <c r="B895" t="s">
        <v>108</v>
      </c>
      <c r="C895" t="s">
        <v>153</v>
      </c>
      <c r="D895" t="s">
        <v>444</v>
      </c>
      <c r="E895" t="s">
        <v>154</v>
      </c>
      <c r="F895" t="s">
        <v>52</v>
      </c>
      <c r="G895" t="s">
        <v>2226</v>
      </c>
      <c r="H895" t="s">
        <v>74</v>
      </c>
      <c r="J895" t="s">
        <v>2227</v>
      </c>
      <c r="K895">
        <v>0</v>
      </c>
      <c r="L895">
        <v>0.4</v>
      </c>
      <c r="M895">
        <v>0.27</v>
      </c>
      <c r="N895">
        <v>0.33</v>
      </c>
      <c r="O895" t="s">
        <v>56</v>
      </c>
      <c r="P895" s="10">
        <v>750000</v>
      </c>
      <c r="Q895" s="10" t="e">
        <f>#N/A</f>
        <v>#N/A</v>
      </c>
      <c r="R895" s="10" t="e">
        <f>#N/A</f>
        <v>#N/A</v>
      </c>
      <c r="S895" s="10" t="e">
        <f>#N/A</f>
        <v>#N/A</v>
      </c>
      <c r="T895" t="s">
        <v>59</v>
      </c>
      <c r="U895" t="s">
        <v>58</v>
      </c>
      <c r="V895">
        <v>55</v>
      </c>
      <c r="W895">
        <v>56</v>
      </c>
      <c r="X895">
        <v>55.5</v>
      </c>
      <c r="Y895" t="s">
        <v>254</v>
      </c>
      <c r="Z895" t="s">
        <v>59</v>
      </c>
      <c r="AA895">
        <v>100</v>
      </c>
      <c r="AB895">
        <v>0</v>
      </c>
      <c r="AC895">
        <v>0</v>
      </c>
      <c r="AD895">
        <v>300000</v>
      </c>
      <c r="AE895">
        <v>202500</v>
      </c>
      <c r="AF895">
        <v>247500</v>
      </c>
      <c r="AG895" t="e">
        <f>#N/A</f>
        <v>#N/A</v>
      </c>
    </row>
    <row r="896" spans="1:33" ht="15" x14ac:dyDescent="0.2">
      <c r="A896" t="s">
        <v>74</v>
      </c>
      <c r="B896" t="s">
        <v>75</v>
      </c>
      <c r="C896" t="s">
        <v>80</v>
      </c>
      <c r="D896" t="s">
        <v>371</v>
      </c>
      <c r="E896" t="s">
        <v>81</v>
      </c>
      <c r="F896" t="s">
        <v>52</v>
      </c>
      <c r="G896" t="s">
        <v>2228</v>
      </c>
      <c r="H896" t="s">
        <v>74</v>
      </c>
      <c r="J896" t="s">
        <v>2229</v>
      </c>
      <c r="K896">
        <v>0</v>
      </c>
      <c r="L896">
        <v>1</v>
      </c>
      <c r="M896">
        <v>0</v>
      </c>
      <c r="N896">
        <v>0</v>
      </c>
      <c r="O896" t="s">
        <v>56</v>
      </c>
      <c r="P896" s="10">
        <v>49680</v>
      </c>
      <c r="Q896" s="10" t="e">
        <f>#N/A</f>
        <v>#N/A</v>
      </c>
      <c r="R896" s="10" t="e">
        <f>#N/A</f>
        <v>#N/A</v>
      </c>
      <c r="S896" s="10" t="e">
        <f>#N/A</f>
        <v>#N/A</v>
      </c>
      <c r="T896" t="s">
        <v>57</v>
      </c>
      <c r="U896" t="s">
        <v>58</v>
      </c>
      <c r="V896">
        <v>55</v>
      </c>
      <c r="W896">
        <v>56</v>
      </c>
      <c r="X896">
        <v>55.5</v>
      </c>
      <c r="Y896" t="s">
        <v>512</v>
      </c>
      <c r="Z896" t="s">
        <v>57</v>
      </c>
      <c r="AA896">
        <v>0</v>
      </c>
      <c r="AB896">
        <v>100</v>
      </c>
      <c r="AC896">
        <v>0</v>
      </c>
      <c r="AD896">
        <v>49680</v>
      </c>
      <c r="AE896">
        <v>0</v>
      </c>
      <c r="AF896">
        <v>0</v>
      </c>
      <c r="AG896" t="e">
        <f>#N/A</f>
        <v>#N/A</v>
      </c>
    </row>
    <row r="897" spans="1:33" ht="15" x14ac:dyDescent="0.2">
      <c r="A897" t="s">
        <v>48</v>
      </c>
      <c r="B897" t="s">
        <v>48</v>
      </c>
      <c r="C897" t="s">
        <v>1526</v>
      </c>
      <c r="D897" t="s">
        <v>70</v>
      </c>
      <c r="E897" t="s">
        <v>170</v>
      </c>
      <c r="F897" t="s">
        <v>64</v>
      </c>
      <c r="G897" t="s">
        <v>2230</v>
      </c>
      <c r="H897" t="s">
        <v>48</v>
      </c>
      <c r="I897" t="s">
        <v>54</v>
      </c>
      <c r="J897" t="s">
        <v>2231</v>
      </c>
      <c r="K897">
        <v>1</v>
      </c>
      <c r="L897">
        <v>0</v>
      </c>
      <c r="M897">
        <v>0</v>
      </c>
      <c r="N897">
        <v>0</v>
      </c>
      <c r="O897" t="s">
        <v>67</v>
      </c>
      <c r="P897" s="10">
        <v>36000</v>
      </c>
      <c r="Q897" s="11">
        <v>36000</v>
      </c>
      <c r="R897" s="10">
        <v>0</v>
      </c>
      <c r="S897" s="10">
        <v>36000</v>
      </c>
      <c r="T897" t="s">
        <v>57</v>
      </c>
      <c r="U897" t="s">
        <v>58</v>
      </c>
      <c r="V897">
        <v>56</v>
      </c>
      <c r="W897">
        <v>55</v>
      </c>
      <c r="X897">
        <v>55.5</v>
      </c>
      <c r="Y897" t="s">
        <v>48</v>
      </c>
      <c r="AA897">
        <v>0</v>
      </c>
      <c r="AB897">
        <v>0</v>
      </c>
      <c r="AC897">
        <v>36000</v>
      </c>
      <c r="AD897">
        <v>0</v>
      </c>
      <c r="AE897">
        <v>0</v>
      </c>
      <c r="AF897">
        <v>0</v>
      </c>
      <c r="AG897" t="e">
        <f>#N/A</f>
        <v>#N/A</v>
      </c>
    </row>
    <row r="898" spans="1:33" ht="15" x14ac:dyDescent="0.2">
      <c r="A898" t="s">
        <v>60</v>
      </c>
      <c r="B898" t="s">
        <v>60</v>
      </c>
      <c r="C898" t="s">
        <v>270</v>
      </c>
      <c r="D898" t="s">
        <v>1136</v>
      </c>
      <c r="E898" t="s">
        <v>271</v>
      </c>
      <c r="F898" t="s">
        <v>64</v>
      </c>
      <c r="G898" t="s">
        <v>2232</v>
      </c>
      <c r="H898" t="s">
        <v>60</v>
      </c>
      <c r="J898" t="s">
        <v>2233</v>
      </c>
      <c r="K898">
        <v>1</v>
      </c>
      <c r="L898">
        <v>0</v>
      </c>
      <c r="M898">
        <v>0</v>
      </c>
      <c r="N898">
        <v>0</v>
      </c>
      <c r="O898" t="s">
        <v>67</v>
      </c>
      <c r="P898" s="10">
        <v>40000</v>
      </c>
      <c r="Q898" s="10" t="e">
        <f>#N/A</f>
        <v>#N/A</v>
      </c>
      <c r="R898" s="10" t="e">
        <f>#N/A</f>
        <v>#N/A</v>
      </c>
      <c r="S898" s="10" t="e">
        <f>#N/A</f>
        <v>#N/A</v>
      </c>
      <c r="T898" t="s">
        <v>59</v>
      </c>
      <c r="U898" t="s">
        <v>58</v>
      </c>
      <c r="V898">
        <v>56</v>
      </c>
      <c r="W898">
        <v>55</v>
      </c>
      <c r="X898">
        <v>55.5</v>
      </c>
      <c r="Y898" t="s">
        <v>254</v>
      </c>
      <c r="Z898" t="s">
        <v>59</v>
      </c>
      <c r="AA898">
        <v>100</v>
      </c>
      <c r="AB898">
        <v>0</v>
      </c>
      <c r="AC898">
        <v>40000</v>
      </c>
      <c r="AD898">
        <v>0</v>
      </c>
      <c r="AE898">
        <v>0</v>
      </c>
      <c r="AF898">
        <v>0</v>
      </c>
      <c r="AG898" t="e">
        <f>#N/A</f>
        <v>#N/A</v>
      </c>
    </row>
    <row r="899" spans="1:33" ht="15" x14ac:dyDescent="0.2">
      <c r="A899" t="s">
        <v>74</v>
      </c>
      <c r="B899" t="s">
        <v>75</v>
      </c>
      <c r="C899" t="s">
        <v>350</v>
      </c>
      <c r="D899" t="s">
        <v>351</v>
      </c>
      <c r="E899" t="s">
        <v>352</v>
      </c>
      <c r="F899" t="s">
        <v>52</v>
      </c>
      <c r="G899" t="s">
        <v>2234</v>
      </c>
      <c r="H899" t="s">
        <v>74</v>
      </c>
      <c r="J899" t="s">
        <v>2235</v>
      </c>
      <c r="K899">
        <v>0</v>
      </c>
      <c r="L899">
        <v>1</v>
      </c>
      <c r="M899">
        <v>0</v>
      </c>
      <c r="N899">
        <v>0</v>
      </c>
      <c r="O899" t="s">
        <v>56</v>
      </c>
      <c r="P899" s="10">
        <v>442000</v>
      </c>
      <c r="Q899" s="10" t="e">
        <f>#N/A</f>
        <v>#N/A</v>
      </c>
      <c r="R899" s="10" t="e">
        <f>#N/A</f>
        <v>#N/A</v>
      </c>
      <c r="S899" s="10" t="e">
        <f>#N/A</f>
        <v>#N/A</v>
      </c>
      <c r="T899" t="s">
        <v>57</v>
      </c>
      <c r="U899" t="s">
        <v>58</v>
      </c>
      <c r="V899">
        <v>50</v>
      </c>
      <c r="W899">
        <v>60</v>
      </c>
      <c r="X899">
        <v>55</v>
      </c>
      <c r="Y899" t="s">
        <v>512</v>
      </c>
      <c r="Z899" t="s">
        <v>57</v>
      </c>
      <c r="AA899">
        <v>0</v>
      </c>
      <c r="AB899">
        <v>100</v>
      </c>
      <c r="AC899">
        <v>0</v>
      </c>
      <c r="AD899">
        <v>442000</v>
      </c>
      <c r="AE899">
        <v>0</v>
      </c>
      <c r="AF899">
        <v>0</v>
      </c>
      <c r="AG899" t="e">
        <f>#N/A</f>
        <v>#N/A</v>
      </c>
    </row>
    <row r="900" spans="1:33" ht="15" x14ac:dyDescent="0.2">
      <c r="A900" t="s">
        <v>74</v>
      </c>
      <c r="B900" t="s">
        <v>93</v>
      </c>
      <c r="C900" t="s">
        <v>424</v>
      </c>
      <c r="D900" t="s">
        <v>425</v>
      </c>
      <c r="E900" t="s">
        <v>426</v>
      </c>
      <c r="F900" t="s">
        <v>52</v>
      </c>
      <c r="G900" t="s">
        <v>2236</v>
      </c>
      <c r="H900" t="s">
        <v>74</v>
      </c>
      <c r="J900" t="s">
        <v>2237</v>
      </c>
      <c r="K900">
        <v>0.2</v>
      </c>
      <c r="L900">
        <v>0.8</v>
      </c>
      <c r="M900">
        <v>0</v>
      </c>
      <c r="N900">
        <v>0</v>
      </c>
      <c r="O900" t="s">
        <v>56</v>
      </c>
      <c r="P900" s="10">
        <v>184000</v>
      </c>
      <c r="Q900" s="10" t="e">
        <f>#N/A</f>
        <v>#N/A</v>
      </c>
      <c r="R900" s="10" t="e">
        <f>#N/A</f>
        <v>#N/A</v>
      </c>
      <c r="S900" s="10" t="e">
        <f>#N/A</f>
        <v>#N/A</v>
      </c>
      <c r="T900" t="s">
        <v>59</v>
      </c>
      <c r="U900" t="s">
        <v>58</v>
      </c>
      <c r="V900">
        <v>50</v>
      </c>
      <c r="W900">
        <v>60</v>
      </c>
      <c r="X900">
        <v>55</v>
      </c>
      <c r="Y900" t="s">
        <v>254</v>
      </c>
      <c r="Z900" t="s">
        <v>59</v>
      </c>
      <c r="AA900">
        <v>90</v>
      </c>
      <c r="AB900">
        <v>10</v>
      </c>
      <c r="AC900">
        <v>36800</v>
      </c>
      <c r="AD900">
        <v>147200</v>
      </c>
      <c r="AE900">
        <v>0</v>
      </c>
      <c r="AF900">
        <v>0</v>
      </c>
      <c r="AG900" t="e">
        <f>#N/A</f>
        <v>#N/A</v>
      </c>
    </row>
    <row r="901" spans="1:33" ht="15" x14ac:dyDescent="0.2">
      <c r="A901" t="s">
        <v>74</v>
      </c>
      <c r="B901" t="s">
        <v>360</v>
      </c>
      <c r="C901" t="s">
        <v>361</v>
      </c>
      <c r="D901" t="s">
        <v>362</v>
      </c>
      <c r="E901" t="s">
        <v>363</v>
      </c>
      <c r="F901" t="s">
        <v>64</v>
      </c>
      <c r="G901" t="s">
        <v>2238</v>
      </c>
      <c r="H901" t="s">
        <v>74</v>
      </c>
      <c r="J901" t="s">
        <v>2239</v>
      </c>
      <c r="K901">
        <v>0.82</v>
      </c>
      <c r="L901">
        <v>0.09</v>
      </c>
      <c r="M901">
        <v>0.09</v>
      </c>
      <c r="N901">
        <v>0</v>
      </c>
      <c r="O901" t="s">
        <v>67</v>
      </c>
      <c r="P901" s="10">
        <v>618802</v>
      </c>
      <c r="Q901" s="10" t="e">
        <f>#N/A</f>
        <v>#N/A</v>
      </c>
      <c r="R901" s="10" t="e">
        <f>#N/A</f>
        <v>#N/A</v>
      </c>
      <c r="S901" s="10" t="e">
        <f>#N/A</f>
        <v>#N/A</v>
      </c>
      <c r="T901" t="s">
        <v>57</v>
      </c>
      <c r="U901" t="s">
        <v>58</v>
      </c>
      <c r="V901">
        <v>50</v>
      </c>
      <c r="W901">
        <v>60</v>
      </c>
      <c r="X901">
        <v>55</v>
      </c>
      <c r="Y901" t="s">
        <v>512</v>
      </c>
      <c r="Z901" t="s">
        <v>57</v>
      </c>
      <c r="AA901">
        <v>0</v>
      </c>
      <c r="AB901">
        <v>100</v>
      </c>
      <c r="AC901">
        <v>507417.64</v>
      </c>
      <c r="AD901">
        <v>55692.18</v>
      </c>
      <c r="AE901">
        <v>55692.18</v>
      </c>
      <c r="AF901">
        <v>0</v>
      </c>
      <c r="AG901" t="e">
        <f>#N/A</f>
        <v>#N/A</v>
      </c>
    </row>
    <row r="902" spans="1:33" ht="15" x14ac:dyDescent="0.2">
      <c r="A902" t="s">
        <v>148</v>
      </c>
      <c r="B902" t="s">
        <v>148</v>
      </c>
      <c r="C902" t="s">
        <v>700</v>
      </c>
      <c r="D902" t="s">
        <v>701</v>
      </c>
      <c r="E902" t="s">
        <v>702</v>
      </c>
      <c r="F902" t="s">
        <v>64</v>
      </c>
      <c r="G902" t="s">
        <v>2240</v>
      </c>
      <c r="H902" t="s">
        <v>148</v>
      </c>
      <c r="J902" t="s">
        <v>2241</v>
      </c>
      <c r="K902">
        <v>0</v>
      </c>
      <c r="L902">
        <v>0</v>
      </c>
      <c r="M902">
        <v>1</v>
      </c>
      <c r="N902">
        <v>0</v>
      </c>
      <c r="O902" t="s">
        <v>120</v>
      </c>
      <c r="P902" s="10">
        <v>730997</v>
      </c>
      <c r="Q902" s="10">
        <v>730997</v>
      </c>
      <c r="R902" s="10">
        <v>14619.94</v>
      </c>
      <c r="S902" s="10">
        <v>745616.94</v>
      </c>
      <c r="T902" t="s">
        <v>57</v>
      </c>
      <c r="U902" t="s">
        <v>58</v>
      </c>
      <c r="V902">
        <v>64</v>
      </c>
      <c r="W902">
        <v>45</v>
      </c>
      <c r="X902">
        <v>54.5</v>
      </c>
      <c r="Y902" t="s">
        <v>512</v>
      </c>
      <c r="Z902" t="s">
        <v>57</v>
      </c>
      <c r="AA902">
        <v>0</v>
      </c>
      <c r="AB902">
        <v>100</v>
      </c>
      <c r="AC902">
        <v>0</v>
      </c>
      <c r="AD902">
        <v>0</v>
      </c>
      <c r="AE902">
        <v>730997</v>
      </c>
      <c r="AF902">
        <v>0</v>
      </c>
      <c r="AG902" t="s">
        <v>2240</v>
      </c>
    </row>
    <row r="903" spans="1:33" ht="15" x14ac:dyDescent="0.2">
      <c r="A903" t="s">
        <v>74</v>
      </c>
      <c r="B903" t="s">
        <v>75</v>
      </c>
      <c r="C903" t="s">
        <v>350</v>
      </c>
      <c r="D903" t="s">
        <v>351</v>
      </c>
      <c r="E903" t="s">
        <v>352</v>
      </c>
      <c r="F903" t="s">
        <v>64</v>
      </c>
      <c r="G903" t="s">
        <v>2242</v>
      </c>
      <c r="H903" t="s">
        <v>74</v>
      </c>
      <c r="J903" t="s">
        <v>2243</v>
      </c>
      <c r="K903">
        <v>0.15</v>
      </c>
      <c r="L903">
        <v>0.35</v>
      </c>
      <c r="M903">
        <v>0.5</v>
      </c>
      <c r="N903">
        <v>0</v>
      </c>
      <c r="O903" t="s">
        <v>120</v>
      </c>
      <c r="P903" s="10">
        <v>107382</v>
      </c>
      <c r="Q903" s="10" t="e">
        <f>#N/A</f>
        <v>#N/A</v>
      </c>
      <c r="R903" s="10" t="e">
        <f>#N/A</f>
        <v>#N/A</v>
      </c>
      <c r="S903" s="10" t="e">
        <f>#N/A</f>
        <v>#N/A</v>
      </c>
      <c r="T903" t="s">
        <v>57</v>
      </c>
      <c r="U903" t="s">
        <v>58</v>
      </c>
      <c r="V903">
        <v>56</v>
      </c>
      <c r="W903">
        <v>52</v>
      </c>
      <c r="X903">
        <v>54</v>
      </c>
      <c r="Y903" t="s">
        <v>512</v>
      </c>
      <c r="Z903" t="s">
        <v>57</v>
      </c>
      <c r="AA903">
        <v>0</v>
      </c>
      <c r="AB903">
        <v>100</v>
      </c>
      <c r="AC903">
        <v>16107.3</v>
      </c>
      <c r="AD903">
        <v>37583.699999999997</v>
      </c>
      <c r="AE903">
        <v>53691</v>
      </c>
      <c r="AF903">
        <v>0</v>
      </c>
      <c r="AG903" t="e">
        <f>#N/A</f>
        <v>#N/A</v>
      </c>
    </row>
    <row r="904" spans="1:33" ht="15" x14ac:dyDescent="0.2">
      <c r="A904" t="s">
        <v>74</v>
      </c>
      <c r="B904" t="s">
        <v>219</v>
      </c>
      <c r="C904" t="s">
        <v>355</v>
      </c>
      <c r="D904" t="s">
        <v>356</v>
      </c>
      <c r="E904" t="s">
        <v>357</v>
      </c>
      <c r="F904" t="s">
        <v>64</v>
      </c>
      <c r="G904" t="s">
        <v>2244</v>
      </c>
      <c r="H904" t="s">
        <v>74</v>
      </c>
      <c r="J904" t="s">
        <v>2245</v>
      </c>
      <c r="K904">
        <v>0.5</v>
      </c>
      <c r="L904">
        <v>0.2</v>
      </c>
      <c r="M904">
        <v>0</v>
      </c>
      <c r="N904">
        <v>0.3</v>
      </c>
      <c r="O904" t="s">
        <v>67</v>
      </c>
      <c r="P904" s="10">
        <v>111952</v>
      </c>
      <c r="Q904" s="10" t="e">
        <f>#N/A</f>
        <v>#N/A</v>
      </c>
      <c r="R904" s="10" t="e">
        <f>#N/A</f>
        <v>#N/A</v>
      </c>
      <c r="S904" s="10" t="e">
        <f>#N/A</f>
        <v>#N/A</v>
      </c>
      <c r="T904" t="s">
        <v>57</v>
      </c>
      <c r="U904" t="s">
        <v>58</v>
      </c>
      <c r="V904">
        <v>48</v>
      </c>
      <c r="W904">
        <v>60</v>
      </c>
      <c r="X904">
        <v>54</v>
      </c>
      <c r="Y904" t="s">
        <v>512</v>
      </c>
      <c r="Z904" t="s">
        <v>57</v>
      </c>
      <c r="AA904">
        <v>0</v>
      </c>
      <c r="AB904">
        <v>100</v>
      </c>
      <c r="AC904">
        <v>55976</v>
      </c>
      <c r="AD904">
        <v>22390.400000000001</v>
      </c>
      <c r="AE904">
        <v>0</v>
      </c>
      <c r="AF904">
        <v>33585.599999999999</v>
      </c>
      <c r="AG904" t="e">
        <f>#N/A</f>
        <v>#N/A</v>
      </c>
    </row>
    <row r="905" spans="1:33" ht="15" x14ac:dyDescent="0.2">
      <c r="A905" t="s">
        <v>74</v>
      </c>
      <c r="B905" t="s">
        <v>102</v>
      </c>
      <c r="C905" t="s">
        <v>924</v>
      </c>
      <c r="D905" t="s">
        <v>925</v>
      </c>
      <c r="E905" t="s">
        <v>926</v>
      </c>
      <c r="F905" t="s">
        <v>64</v>
      </c>
      <c r="G905" t="s">
        <v>2246</v>
      </c>
      <c r="H905" t="s">
        <v>74</v>
      </c>
      <c r="J905" t="s">
        <v>2247</v>
      </c>
      <c r="K905">
        <v>0.25</v>
      </c>
      <c r="L905">
        <v>0.2</v>
      </c>
      <c r="M905">
        <v>0.3</v>
      </c>
      <c r="N905">
        <v>0.3</v>
      </c>
      <c r="O905" t="s">
        <v>107</v>
      </c>
      <c r="P905" s="10">
        <v>512247</v>
      </c>
      <c r="Q905" s="10" t="e">
        <f>#N/A</f>
        <v>#N/A</v>
      </c>
      <c r="R905" s="10" t="e">
        <f>#N/A</f>
        <v>#N/A</v>
      </c>
      <c r="S905" s="10" t="e">
        <f>#N/A</f>
        <v>#N/A</v>
      </c>
      <c r="T905" t="s">
        <v>59</v>
      </c>
      <c r="U905" t="s">
        <v>58</v>
      </c>
      <c r="V905">
        <v>56</v>
      </c>
      <c r="W905">
        <v>52</v>
      </c>
      <c r="X905">
        <v>54</v>
      </c>
      <c r="Y905" t="s">
        <v>254</v>
      </c>
      <c r="Z905" t="s">
        <v>59</v>
      </c>
      <c r="AA905">
        <v>100</v>
      </c>
      <c r="AB905">
        <v>0</v>
      </c>
      <c r="AC905">
        <v>128061.75</v>
      </c>
      <c r="AD905">
        <v>102449.4</v>
      </c>
      <c r="AE905">
        <v>153674.1</v>
      </c>
      <c r="AF905">
        <v>153674.1</v>
      </c>
      <c r="AG905" t="e">
        <f>#N/A</f>
        <v>#N/A</v>
      </c>
    </row>
    <row r="906" spans="1:33" ht="15" x14ac:dyDescent="0.2">
      <c r="A906" t="s">
        <v>74</v>
      </c>
      <c r="B906" t="s">
        <v>139</v>
      </c>
      <c r="C906" t="s">
        <v>1271</v>
      </c>
      <c r="D906" t="s">
        <v>1272</v>
      </c>
      <c r="E906" t="s">
        <v>1273</v>
      </c>
      <c r="F906" t="s">
        <v>64</v>
      </c>
      <c r="G906" t="s">
        <v>2248</v>
      </c>
      <c r="H906" t="s">
        <v>74</v>
      </c>
      <c r="J906" t="s">
        <v>2249</v>
      </c>
      <c r="K906">
        <v>0.25</v>
      </c>
      <c r="L906">
        <v>0.25</v>
      </c>
      <c r="M906">
        <v>0.25</v>
      </c>
      <c r="N906">
        <v>0.25</v>
      </c>
      <c r="O906" t="s">
        <v>107</v>
      </c>
      <c r="P906" s="10">
        <v>803505.8</v>
      </c>
      <c r="Q906" s="10" t="e">
        <f>#N/A</f>
        <v>#N/A</v>
      </c>
      <c r="R906" s="10" t="e">
        <f>#N/A</f>
        <v>#N/A</v>
      </c>
      <c r="S906" s="10" t="e">
        <f>#N/A</f>
        <v>#N/A</v>
      </c>
      <c r="T906" t="s">
        <v>59</v>
      </c>
      <c r="U906" t="s">
        <v>58</v>
      </c>
      <c r="V906">
        <v>56</v>
      </c>
      <c r="W906">
        <v>52</v>
      </c>
      <c r="X906">
        <v>54</v>
      </c>
      <c r="Y906" t="s">
        <v>254</v>
      </c>
      <c r="Z906" t="s">
        <v>59</v>
      </c>
      <c r="AA906">
        <v>75</v>
      </c>
      <c r="AB906">
        <v>25</v>
      </c>
      <c r="AC906">
        <v>200876.45</v>
      </c>
      <c r="AD906">
        <v>200876.45</v>
      </c>
      <c r="AE906">
        <v>200876.45</v>
      </c>
      <c r="AF906">
        <v>200876.45</v>
      </c>
      <c r="AG906" t="e">
        <f>#N/A</f>
        <v>#N/A</v>
      </c>
    </row>
    <row r="907" spans="1:33" ht="15" x14ac:dyDescent="0.2">
      <c r="A907" t="s">
        <v>74</v>
      </c>
      <c r="B907" t="s">
        <v>157</v>
      </c>
      <c r="C907" t="s">
        <v>933</v>
      </c>
      <c r="D907" t="s">
        <v>934</v>
      </c>
      <c r="E907" t="s">
        <v>935</v>
      </c>
      <c r="F907" t="s">
        <v>64</v>
      </c>
      <c r="G907" t="s">
        <v>2250</v>
      </c>
      <c r="H907" t="s">
        <v>74</v>
      </c>
      <c r="J907" t="s">
        <v>2249</v>
      </c>
      <c r="K907">
        <v>0.25</v>
      </c>
      <c r="L907">
        <v>0.25</v>
      </c>
      <c r="M907">
        <v>0.25</v>
      </c>
      <c r="N907">
        <v>0.25</v>
      </c>
      <c r="O907" t="s">
        <v>107</v>
      </c>
      <c r="P907" s="10">
        <v>803505.8</v>
      </c>
      <c r="Q907" s="10" t="e">
        <f>#N/A</f>
        <v>#N/A</v>
      </c>
      <c r="R907" s="10" t="e">
        <f>#N/A</f>
        <v>#N/A</v>
      </c>
      <c r="S907" s="10" t="e">
        <f>#N/A</f>
        <v>#N/A</v>
      </c>
      <c r="T907" t="s">
        <v>59</v>
      </c>
      <c r="U907" t="s">
        <v>58</v>
      </c>
      <c r="V907">
        <v>56</v>
      </c>
      <c r="W907">
        <v>52</v>
      </c>
      <c r="X907">
        <v>54</v>
      </c>
      <c r="Y907" t="s">
        <v>254</v>
      </c>
      <c r="Z907" t="s">
        <v>59</v>
      </c>
      <c r="AA907">
        <v>100</v>
      </c>
      <c r="AB907">
        <v>0</v>
      </c>
      <c r="AC907">
        <v>200876.45</v>
      </c>
      <c r="AD907">
        <v>200876.45</v>
      </c>
      <c r="AE907">
        <v>200876.45</v>
      </c>
      <c r="AF907">
        <v>200876.45</v>
      </c>
      <c r="AG907" t="e">
        <f>#N/A</f>
        <v>#N/A</v>
      </c>
    </row>
    <row r="908" spans="1:33" ht="15" x14ac:dyDescent="0.2">
      <c r="A908" t="s">
        <v>74</v>
      </c>
      <c r="B908" t="s">
        <v>360</v>
      </c>
      <c r="C908" t="s">
        <v>361</v>
      </c>
      <c r="D908" t="s">
        <v>362</v>
      </c>
      <c r="E908" t="s">
        <v>363</v>
      </c>
      <c r="F908" t="s">
        <v>64</v>
      </c>
      <c r="G908" t="s">
        <v>2251</v>
      </c>
      <c r="H908" t="s">
        <v>74</v>
      </c>
      <c r="J908" t="s">
        <v>2252</v>
      </c>
      <c r="K908">
        <v>0.2</v>
      </c>
      <c r="L908">
        <v>0.4</v>
      </c>
      <c r="M908">
        <v>0.4</v>
      </c>
      <c r="N908">
        <v>0</v>
      </c>
      <c r="O908" t="s">
        <v>107</v>
      </c>
      <c r="P908" s="10">
        <v>554500</v>
      </c>
      <c r="Q908" s="10" t="e">
        <f>#N/A</f>
        <v>#N/A</v>
      </c>
      <c r="R908" s="10" t="e">
        <f>#N/A</f>
        <v>#N/A</v>
      </c>
      <c r="S908" s="10" t="e">
        <f>#N/A</f>
        <v>#N/A</v>
      </c>
      <c r="T908" t="s">
        <v>57</v>
      </c>
      <c r="U908" t="s">
        <v>58</v>
      </c>
      <c r="V908">
        <v>56</v>
      </c>
      <c r="W908">
        <v>52</v>
      </c>
      <c r="X908">
        <v>54</v>
      </c>
      <c r="Y908" t="s">
        <v>512</v>
      </c>
      <c r="Z908" t="s">
        <v>57</v>
      </c>
      <c r="AA908">
        <v>0</v>
      </c>
      <c r="AB908">
        <v>100</v>
      </c>
      <c r="AC908">
        <v>110900</v>
      </c>
      <c r="AD908">
        <v>221800</v>
      </c>
      <c r="AE908">
        <v>221800</v>
      </c>
      <c r="AF908">
        <v>0</v>
      </c>
      <c r="AG908" t="e">
        <f>#N/A</f>
        <v>#N/A</v>
      </c>
    </row>
    <row r="909" spans="1:33" ht="15" x14ac:dyDescent="0.2">
      <c r="A909" t="s">
        <v>74</v>
      </c>
      <c r="B909" t="s">
        <v>75</v>
      </c>
      <c r="C909" t="s">
        <v>80</v>
      </c>
      <c r="D909" t="s">
        <v>371</v>
      </c>
      <c r="E909" t="s">
        <v>81</v>
      </c>
      <c r="F909" t="s">
        <v>64</v>
      </c>
      <c r="G909" t="s">
        <v>2253</v>
      </c>
      <c r="H909" t="s">
        <v>74</v>
      </c>
      <c r="J909" t="s">
        <v>2254</v>
      </c>
      <c r="K909">
        <v>0</v>
      </c>
      <c r="L909">
        <v>0</v>
      </c>
      <c r="M909">
        <v>0</v>
      </c>
      <c r="N909">
        <v>1</v>
      </c>
      <c r="O909" t="s">
        <v>114</v>
      </c>
      <c r="P909" s="10">
        <v>83260</v>
      </c>
      <c r="Q909" s="10" t="e">
        <f>#N/A</f>
        <v>#N/A</v>
      </c>
      <c r="R909" s="10" t="e">
        <f>#N/A</f>
        <v>#N/A</v>
      </c>
      <c r="S909" s="10" t="e">
        <f>#N/A</f>
        <v>#N/A</v>
      </c>
      <c r="T909" t="s">
        <v>59</v>
      </c>
      <c r="U909" t="s">
        <v>58</v>
      </c>
      <c r="V909">
        <v>56</v>
      </c>
      <c r="W909">
        <v>52</v>
      </c>
      <c r="X909">
        <v>54</v>
      </c>
      <c r="Y909" t="s">
        <v>254</v>
      </c>
      <c r="Z909" t="s">
        <v>59</v>
      </c>
      <c r="AA909">
        <v>100</v>
      </c>
      <c r="AB909">
        <v>0</v>
      </c>
      <c r="AC909">
        <v>0</v>
      </c>
      <c r="AD909">
        <v>0</v>
      </c>
      <c r="AE909">
        <v>0</v>
      </c>
      <c r="AF909">
        <v>83260</v>
      </c>
      <c r="AG909" t="e">
        <f>#N/A</f>
        <v>#N/A</v>
      </c>
    </row>
    <row r="910" spans="1:33" ht="15" x14ac:dyDescent="0.2">
      <c r="A910" t="s">
        <v>74</v>
      </c>
      <c r="B910" t="s">
        <v>75</v>
      </c>
      <c r="C910" t="s">
        <v>80</v>
      </c>
      <c r="D910" t="s">
        <v>371</v>
      </c>
      <c r="E910" t="s">
        <v>81</v>
      </c>
      <c r="F910" t="s">
        <v>52</v>
      </c>
      <c r="G910" t="s">
        <v>2255</v>
      </c>
      <c r="H910" t="s">
        <v>74</v>
      </c>
      <c r="J910" t="s">
        <v>2256</v>
      </c>
      <c r="K910">
        <v>0</v>
      </c>
      <c r="L910">
        <v>0.43</v>
      </c>
      <c r="M910">
        <v>0.4</v>
      </c>
      <c r="N910">
        <v>0</v>
      </c>
      <c r="O910" t="s">
        <v>107</v>
      </c>
      <c r="P910" s="10">
        <v>500000</v>
      </c>
      <c r="Q910" s="10" t="e">
        <f>#N/A</f>
        <v>#N/A</v>
      </c>
      <c r="R910" s="10" t="e">
        <f>#N/A</f>
        <v>#N/A</v>
      </c>
      <c r="S910" s="10" t="e">
        <f>#N/A</f>
        <v>#N/A</v>
      </c>
      <c r="T910" t="s">
        <v>59</v>
      </c>
      <c r="U910" t="s">
        <v>58</v>
      </c>
      <c r="V910">
        <v>60</v>
      </c>
      <c r="W910">
        <v>48</v>
      </c>
      <c r="X910">
        <v>54</v>
      </c>
      <c r="Y910" t="s">
        <v>512</v>
      </c>
      <c r="Z910" t="s">
        <v>57</v>
      </c>
      <c r="AA910">
        <v>85</v>
      </c>
      <c r="AB910">
        <v>15</v>
      </c>
      <c r="AC910">
        <v>0</v>
      </c>
      <c r="AD910">
        <v>215000</v>
      </c>
      <c r="AE910">
        <v>200000</v>
      </c>
      <c r="AF910">
        <v>0</v>
      </c>
      <c r="AG910" t="e">
        <f>#N/A</f>
        <v>#N/A</v>
      </c>
    </row>
    <row r="911" spans="1:33" ht="15" x14ac:dyDescent="0.2">
      <c r="A911" t="s">
        <v>74</v>
      </c>
      <c r="B911" t="s">
        <v>75</v>
      </c>
      <c r="C911" t="s">
        <v>753</v>
      </c>
      <c r="D911" t="s">
        <v>754</v>
      </c>
      <c r="E911" t="s">
        <v>755</v>
      </c>
      <c r="F911" t="s">
        <v>64</v>
      </c>
      <c r="G911" t="s">
        <v>2257</v>
      </c>
      <c r="H911" t="s">
        <v>74</v>
      </c>
      <c r="J911" t="s">
        <v>2258</v>
      </c>
      <c r="K911">
        <v>0.46</v>
      </c>
      <c r="L911">
        <v>0</v>
      </c>
      <c r="M911">
        <v>0.28999999999999998</v>
      </c>
      <c r="N911">
        <v>0.25</v>
      </c>
      <c r="O911" t="s">
        <v>67</v>
      </c>
      <c r="P911" s="10">
        <v>764900</v>
      </c>
      <c r="Q911" s="10" t="e">
        <f>#N/A</f>
        <v>#N/A</v>
      </c>
      <c r="R911" s="10" t="e">
        <f>#N/A</f>
        <v>#N/A</v>
      </c>
      <c r="S911" s="10" t="e">
        <f>#N/A</f>
        <v>#N/A</v>
      </c>
      <c r="T911" t="s">
        <v>57</v>
      </c>
      <c r="U911" t="s">
        <v>58</v>
      </c>
      <c r="V911">
        <v>64</v>
      </c>
      <c r="W911">
        <v>44</v>
      </c>
      <c r="X911">
        <v>54</v>
      </c>
      <c r="Y911" t="s">
        <v>512</v>
      </c>
      <c r="Z911" t="s">
        <v>57</v>
      </c>
      <c r="AA911">
        <v>0</v>
      </c>
      <c r="AB911">
        <v>100</v>
      </c>
      <c r="AC911">
        <v>351854</v>
      </c>
      <c r="AD911">
        <v>0</v>
      </c>
      <c r="AE911">
        <v>221821</v>
      </c>
      <c r="AF911">
        <v>191225</v>
      </c>
      <c r="AG911" t="e">
        <f>#N/A</f>
        <v>#N/A</v>
      </c>
    </row>
    <row r="912" spans="1:33" ht="15" x14ac:dyDescent="0.2">
      <c r="A912" t="s">
        <v>74</v>
      </c>
      <c r="B912" t="s">
        <v>157</v>
      </c>
      <c r="C912" t="s">
        <v>400</v>
      </c>
      <c r="D912" t="s">
        <v>401</v>
      </c>
      <c r="E912" t="s">
        <v>402</v>
      </c>
      <c r="F912" t="s">
        <v>64</v>
      </c>
      <c r="G912" t="s">
        <v>2259</v>
      </c>
      <c r="H912" t="s">
        <v>74</v>
      </c>
      <c r="J912" t="s">
        <v>2249</v>
      </c>
      <c r="K912">
        <v>0.25</v>
      </c>
      <c r="L912">
        <v>0.25</v>
      </c>
      <c r="M912">
        <v>0.25</v>
      </c>
      <c r="N912">
        <v>0.25</v>
      </c>
      <c r="O912" t="s">
        <v>107</v>
      </c>
      <c r="P912" s="10">
        <v>803505.8</v>
      </c>
      <c r="Q912" s="10" t="e">
        <f>#N/A</f>
        <v>#N/A</v>
      </c>
      <c r="R912" s="10" t="e">
        <f>#N/A</f>
        <v>#N/A</v>
      </c>
      <c r="S912" s="10" t="e">
        <f>#N/A</f>
        <v>#N/A</v>
      </c>
      <c r="T912" t="s">
        <v>59</v>
      </c>
      <c r="U912" t="s">
        <v>58</v>
      </c>
      <c r="V912">
        <v>56</v>
      </c>
      <c r="W912">
        <v>52</v>
      </c>
      <c r="X912">
        <v>54</v>
      </c>
      <c r="Y912" t="s">
        <v>254</v>
      </c>
      <c r="Z912" t="s">
        <v>59</v>
      </c>
      <c r="AA912">
        <v>75</v>
      </c>
      <c r="AB912">
        <v>25</v>
      </c>
      <c r="AC912">
        <v>200876.45</v>
      </c>
      <c r="AD912">
        <v>200876.45</v>
      </c>
      <c r="AE912">
        <v>200876.45</v>
      </c>
      <c r="AF912">
        <v>200876.45</v>
      </c>
      <c r="AG912" t="e">
        <f>#N/A</f>
        <v>#N/A</v>
      </c>
    </row>
    <row r="913" spans="1:33" ht="15" x14ac:dyDescent="0.2">
      <c r="A913" t="s">
        <v>74</v>
      </c>
      <c r="B913" t="s">
        <v>219</v>
      </c>
      <c r="C913" t="s">
        <v>768</v>
      </c>
      <c r="D913" t="s">
        <v>769</v>
      </c>
      <c r="E913" t="s">
        <v>770</v>
      </c>
      <c r="F913" t="s">
        <v>64</v>
      </c>
      <c r="G913" t="s">
        <v>2260</v>
      </c>
      <c r="H913" t="s">
        <v>74</v>
      </c>
      <c r="J913" t="s">
        <v>2245</v>
      </c>
      <c r="K913">
        <v>0.5</v>
      </c>
      <c r="L913">
        <v>0.2</v>
      </c>
      <c r="M913">
        <v>0</v>
      </c>
      <c r="N913">
        <v>0.3</v>
      </c>
      <c r="O913" t="s">
        <v>67</v>
      </c>
      <c r="P913" s="10">
        <v>213123</v>
      </c>
      <c r="Q913" s="10" t="e">
        <f>#N/A</f>
        <v>#N/A</v>
      </c>
      <c r="R913" s="10" t="e">
        <f>#N/A</f>
        <v>#N/A</v>
      </c>
      <c r="S913" s="10" t="e">
        <f>#N/A</f>
        <v>#N/A</v>
      </c>
      <c r="T913" t="s">
        <v>59</v>
      </c>
      <c r="U913" t="s">
        <v>58</v>
      </c>
      <c r="V913">
        <v>48</v>
      </c>
      <c r="W913">
        <v>60</v>
      </c>
      <c r="X913">
        <v>54</v>
      </c>
      <c r="Y913" t="s">
        <v>512</v>
      </c>
      <c r="Z913" t="s">
        <v>57</v>
      </c>
      <c r="AA913">
        <v>60</v>
      </c>
      <c r="AB913">
        <v>40</v>
      </c>
      <c r="AC913">
        <v>106561.5</v>
      </c>
      <c r="AD913">
        <v>42624.6</v>
      </c>
      <c r="AE913">
        <v>0</v>
      </c>
      <c r="AF913">
        <v>63936.9</v>
      </c>
      <c r="AG913" t="e">
        <f>#N/A</f>
        <v>#N/A</v>
      </c>
    </row>
    <row r="914" spans="1:33" ht="15" x14ac:dyDescent="0.2">
      <c r="A914" t="s">
        <v>74</v>
      </c>
      <c r="B914" t="s">
        <v>219</v>
      </c>
      <c r="C914" t="s">
        <v>768</v>
      </c>
      <c r="D914" t="s">
        <v>769</v>
      </c>
      <c r="E914" t="s">
        <v>770</v>
      </c>
      <c r="F914" t="s">
        <v>64</v>
      </c>
      <c r="G914" t="s">
        <v>2261</v>
      </c>
      <c r="H914" t="s">
        <v>74</v>
      </c>
      <c r="J914" t="s">
        <v>2262</v>
      </c>
      <c r="K914">
        <v>0</v>
      </c>
      <c r="L914">
        <v>0.25</v>
      </c>
      <c r="M914">
        <v>0.75</v>
      </c>
      <c r="N914">
        <v>0</v>
      </c>
      <c r="O914" t="s">
        <v>120</v>
      </c>
      <c r="P914" s="10">
        <v>214793</v>
      </c>
      <c r="Q914" s="10" t="e">
        <f>#N/A</f>
        <v>#N/A</v>
      </c>
      <c r="R914" s="10" t="e">
        <f>#N/A</f>
        <v>#N/A</v>
      </c>
      <c r="S914" s="10" t="e">
        <f>#N/A</f>
        <v>#N/A</v>
      </c>
      <c r="T914" t="s">
        <v>57</v>
      </c>
      <c r="U914" t="s">
        <v>58</v>
      </c>
      <c r="V914">
        <v>60</v>
      </c>
      <c r="W914">
        <v>48</v>
      </c>
      <c r="X914">
        <v>54</v>
      </c>
      <c r="Y914" t="s">
        <v>512</v>
      </c>
      <c r="Z914" t="s">
        <v>57</v>
      </c>
      <c r="AA914">
        <v>28</v>
      </c>
      <c r="AB914">
        <v>72</v>
      </c>
      <c r="AC914">
        <v>0</v>
      </c>
      <c r="AD914">
        <v>53698.25</v>
      </c>
      <c r="AE914">
        <v>161094.75</v>
      </c>
      <c r="AF914">
        <v>0</v>
      </c>
      <c r="AG914" t="e">
        <f>#N/A</f>
        <v>#N/A</v>
      </c>
    </row>
    <row r="915" spans="1:33" ht="15" x14ac:dyDescent="0.2">
      <c r="A915" t="s">
        <v>74</v>
      </c>
      <c r="B915" t="s">
        <v>102</v>
      </c>
      <c r="C915" t="s">
        <v>162</v>
      </c>
      <c r="D915" t="s">
        <v>556</v>
      </c>
      <c r="E915" t="s">
        <v>163</v>
      </c>
      <c r="F915" t="s">
        <v>64</v>
      </c>
      <c r="G915" t="s">
        <v>2263</v>
      </c>
      <c r="H915" t="s">
        <v>74</v>
      </c>
      <c r="J915" t="s">
        <v>2264</v>
      </c>
      <c r="K915">
        <v>0</v>
      </c>
      <c r="L915">
        <v>0</v>
      </c>
      <c r="M915">
        <v>1</v>
      </c>
      <c r="N915">
        <v>0</v>
      </c>
      <c r="O915" t="s">
        <v>120</v>
      </c>
      <c r="P915" s="10">
        <v>560545.56000000006</v>
      </c>
      <c r="Q915" s="10" t="e">
        <f>#N/A</f>
        <v>#N/A</v>
      </c>
      <c r="R915" s="10" t="e">
        <f>#N/A</f>
        <v>#N/A</v>
      </c>
      <c r="S915" s="10" t="e">
        <f>#N/A</f>
        <v>#N/A</v>
      </c>
      <c r="T915" t="s">
        <v>59</v>
      </c>
      <c r="U915" t="s">
        <v>58</v>
      </c>
      <c r="V915">
        <v>56</v>
      </c>
      <c r="W915">
        <v>52</v>
      </c>
      <c r="X915">
        <v>54</v>
      </c>
      <c r="Y915" t="s">
        <v>254</v>
      </c>
      <c r="Z915" t="s">
        <v>59</v>
      </c>
      <c r="AA915">
        <v>76</v>
      </c>
      <c r="AB915">
        <v>24</v>
      </c>
      <c r="AC915">
        <v>0</v>
      </c>
      <c r="AD915">
        <v>0</v>
      </c>
      <c r="AE915">
        <v>560545.56000000006</v>
      </c>
      <c r="AF915">
        <v>0</v>
      </c>
      <c r="AG915" t="e">
        <f>#N/A</f>
        <v>#N/A</v>
      </c>
    </row>
    <row r="916" spans="1:33" ht="15" x14ac:dyDescent="0.2">
      <c r="A916" t="s">
        <v>74</v>
      </c>
      <c r="B916" t="s">
        <v>85</v>
      </c>
      <c r="C916" t="s">
        <v>224</v>
      </c>
      <c r="D916" t="s">
        <v>377</v>
      </c>
      <c r="E916" t="s">
        <v>225</v>
      </c>
      <c r="F916" t="s">
        <v>64</v>
      </c>
      <c r="G916" t="s">
        <v>2265</v>
      </c>
      <c r="H916" t="s">
        <v>74</v>
      </c>
      <c r="J916" t="s">
        <v>2266</v>
      </c>
      <c r="K916">
        <v>0.6</v>
      </c>
      <c r="L916">
        <v>0.1</v>
      </c>
      <c r="M916">
        <v>0.1</v>
      </c>
      <c r="N916">
        <v>0.2</v>
      </c>
      <c r="O916" t="s">
        <v>67</v>
      </c>
      <c r="P916" s="10">
        <v>251936</v>
      </c>
      <c r="Q916" s="10" t="e">
        <f>#N/A</f>
        <v>#N/A</v>
      </c>
      <c r="R916" s="10" t="e">
        <f>#N/A</f>
        <v>#N/A</v>
      </c>
      <c r="S916" s="10" t="e">
        <f>#N/A</f>
        <v>#N/A</v>
      </c>
      <c r="T916" t="s">
        <v>57</v>
      </c>
      <c r="U916" t="s">
        <v>58</v>
      </c>
      <c r="V916">
        <v>56</v>
      </c>
      <c r="W916">
        <v>52</v>
      </c>
      <c r="X916">
        <v>54</v>
      </c>
      <c r="Y916" t="s">
        <v>512</v>
      </c>
      <c r="Z916" t="s">
        <v>57</v>
      </c>
      <c r="AA916">
        <v>0</v>
      </c>
      <c r="AB916">
        <v>100</v>
      </c>
      <c r="AC916">
        <v>151161.60000000001</v>
      </c>
      <c r="AD916">
        <v>25193.599999999999</v>
      </c>
      <c r="AE916">
        <v>25193.599999999999</v>
      </c>
      <c r="AF916">
        <v>50387.199999999997</v>
      </c>
      <c r="AG916" t="e">
        <f>#N/A</f>
        <v>#N/A</v>
      </c>
    </row>
    <row r="917" spans="1:33" ht="15" x14ac:dyDescent="0.2">
      <c r="A917" t="s">
        <v>74</v>
      </c>
      <c r="B917" t="s">
        <v>219</v>
      </c>
      <c r="C917" t="s">
        <v>276</v>
      </c>
      <c r="D917" t="s">
        <v>517</v>
      </c>
      <c r="E917" t="s">
        <v>277</v>
      </c>
      <c r="F917" t="s">
        <v>64</v>
      </c>
      <c r="G917" t="s">
        <v>2267</v>
      </c>
      <c r="H917" t="s">
        <v>74</v>
      </c>
      <c r="J917" t="s">
        <v>2268</v>
      </c>
      <c r="K917">
        <v>0</v>
      </c>
      <c r="L917">
        <v>0</v>
      </c>
      <c r="M917">
        <v>0</v>
      </c>
      <c r="N917">
        <v>1</v>
      </c>
      <c r="O917" t="s">
        <v>67</v>
      </c>
      <c r="P917" s="10">
        <v>678060</v>
      </c>
      <c r="Q917" s="10" t="e">
        <f>#N/A</f>
        <v>#N/A</v>
      </c>
      <c r="R917" s="10" t="e">
        <f>#N/A</f>
        <v>#N/A</v>
      </c>
      <c r="S917" s="10" t="e">
        <f>#N/A</f>
        <v>#N/A</v>
      </c>
      <c r="T917" t="s">
        <v>59</v>
      </c>
      <c r="U917" t="s">
        <v>58</v>
      </c>
      <c r="V917">
        <v>60</v>
      </c>
      <c r="W917">
        <v>48</v>
      </c>
      <c r="X917">
        <v>54</v>
      </c>
      <c r="Y917" t="s">
        <v>512</v>
      </c>
      <c r="Z917" t="s">
        <v>57</v>
      </c>
      <c r="AA917">
        <v>100</v>
      </c>
      <c r="AB917">
        <v>0</v>
      </c>
      <c r="AC917">
        <v>0</v>
      </c>
      <c r="AD917">
        <v>0</v>
      </c>
      <c r="AE917">
        <v>0</v>
      </c>
      <c r="AF917">
        <v>678060</v>
      </c>
      <c r="AG917" t="e">
        <f>#N/A</f>
        <v>#N/A</v>
      </c>
    </row>
    <row r="918" spans="1:33" ht="15" x14ac:dyDescent="0.2">
      <c r="A918" t="s">
        <v>48</v>
      </c>
      <c r="B918" t="s">
        <v>48</v>
      </c>
      <c r="C918" t="s">
        <v>2269</v>
      </c>
      <c r="D918" t="s">
        <v>110</v>
      </c>
      <c r="E918" t="s">
        <v>988</v>
      </c>
      <c r="F918" t="s">
        <v>64</v>
      </c>
      <c r="G918" t="s">
        <v>2270</v>
      </c>
      <c r="H918" t="s">
        <v>48</v>
      </c>
      <c r="I918" t="s">
        <v>54</v>
      </c>
      <c r="J918" t="s">
        <v>2271</v>
      </c>
      <c r="K918">
        <v>0.1</v>
      </c>
      <c r="L918">
        <v>0.2</v>
      </c>
      <c r="M918">
        <v>0.7</v>
      </c>
      <c r="N918">
        <v>0</v>
      </c>
      <c r="O918" t="s">
        <v>120</v>
      </c>
      <c r="P918" s="10">
        <v>648921</v>
      </c>
      <c r="Q918" s="11">
        <v>648921</v>
      </c>
      <c r="R918" s="10">
        <v>0</v>
      </c>
      <c r="S918" s="10">
        <v>648921</v>
      </c>
      <c r="T918" t="s">
        <v>57</v>
      </c>
      <c r="U918" t="s">
        <v>58</v>
      </c>
      <c r="V918">
        <v>52</v>
      </c>
      <c r="W918">
        <v>56</v>
      </c>
      <c r="X918">
        <v>54</v>
      </c>
      <c r="Y918" t="s">
        <v>48</v>
      </c>
      <c r="AA918">
        <v>0</v>
      </c>
      <c r="AB918">
        <v>0</v>
      </c>
      <c r="AC918">
        <v>64892.1</v>
      </c>
      <c r="AD918">
        <v>129784.2</v>
      </c>
      <c r="AE918">
        <v>454244.7</v>
      </c>
      <c r="AF918">
        <v>0</v>
      </c>
      <c r="AG918" t="e">
        <f>#N/A</f>
        <v>#N/A</v>
      </c>
    </row>
    <row r="919" spans="1:33" ht="15" x14ac:dyDescent="0.2">
      <c r="A919" t="s">
        <v>60</v>
      </c>
      <c r="B919" t="s">
        <v>60</v>
      </c>
      <c r="C919" t="s">
        <v>693</v>
      </c>
      <c r="D919" t="s">
        <v>694</v>
      </c>
      <c r="E919" t="s">
        <v>695</v>
      </c>
      <c r="F919" t="s">
        <v>64</v>
      </c>
      <c r="G919" t="s">
        <v>2272</v>
      </c>
      <c r="H919" t="s">
        <v>60</v>
      </c>
      <c r="J919" t="s">
        <v>2273</v>
      </c>
      <c r="K919">
        <v>0.2</v>
      </c>
      <c r="L919">
        <v>0.1</v>
      </c>
      <c r="M919">
        <v>0.2</v>
      </c>
      <c r="N919">
        <v>0.5</v>
      </c>
      <c r="O919" t="s">
        <v>114</v>
      </c>
      <c r="P919" s="10">
        <v>606900</v>
      </c>
      <c r="Q919" s="10" t="e">
        <f>#N/A</f>
        <v>#N/A</v>
      </c>
      <c r="R919" s="10" t="e">
        <f>#N/A</f>
        <v>#N/A</v>
      </c>
      <c r="S919" s="10" t="e">
        <f>#N/A</f>
        <v>#N/A</v>
      </c>
      <c r="T919" t="s">
        <v>59</v>
      </c>
      <c r="U919" t="s">
        <v>58</v>
      </c>
      <c r="V919">
        <v>56</v>
      </c>
      <c r="W919">
        <v>52</v>
      </c>
      <c r="X919">
        <v>54</v>
      </c>
      <c r="Y919" t="s">
        <v>254</v>
      </c>
      <c r="Z919" t="s">
        <v>59</v>
      </c>
      <c r="AA919">
        <v>100</v>
      </c>
      <c r="AB919">
        <v>0</v>
      </c>
      <c r="AC919">
        <v>121380</v>
      </c>
      <c r="AD919">
        <v>60690</v>
      </c>
      <c r="AE919">
        <v>121380</v>
      </c>
      <c r="AF919">
        <v>303450</v>
      </c>
      <c r="AG919" t="e">
        <f>#N/A</f>
        <v>#N/A</v>
      </c>
    </row>
    <row r="920" spans="1:33" ht="15" x14ac:dyDescent="0.2">
      <c r="A920" t="s">
        <v>60</v>
      </c>
      <c r="B920" t="s">
        <v>60</v>
      </c>
      <c r="C920" t="s">
        <v>259</v>
      </c>
      <c r="D920" t="s">
        <v>1129</v>
      </c>
      <c r="E920" t="s">
        <v>260</v>
      </c>
      <c r="F920" t="s">
        <v>64</v>
      </c>
      <c r="G920" t="s">
        <v>2274</v>
      </c>
      <c r="H920" t="s">
        <v>60</v>
      </c>
      <c r="J920" t="s">
        <v>2275</v>
      </c>
      <c r="K920">
        <v>0</v>
      </c>
      <c r="L920">
        <v>0</v>
      </c>
      <c r="M920">
        <v>0.2</v>
      </c>
      <c r="N920">
        <v>0.8</v>
      </c>
      <c r="O920" t="s">
        <v>114</v>
      </c>
      <c r="P920" s="10">
        <v>652710</v>
      </c>
      <c r="Q920" s="10" t="e">
        <f>#N/A</f>
        <v>#N/A</v>
      </c>
      <c r="R920" s="10" t="e">
        <f>#N/A</f>
        <v>#N/A</v>
      </c>
      <c r="S920" s="10" t="e">
        <f>#N/A</f>
        <v>#N/A</v>
      </c>
      <c r="T920" t="s">
        <v>59</v>
      </c>
      <c r="U920" t="s">
        <v>58</v>
      </c>
      <c r="V920">
        <v>52</v>
      </c>
      <c r="W920">
        <v>56</v>
      </c>
      <c r="X920">
        <v>54</v>
      </c>
      <c r="Y920" t="s">
        <v>254</v>
      </c>
      <c r="Z920" t="s">
        <v>59</v>
      </c>
      <c r="AA920">
        <v>80</v>
      </c>
      <c r="AB920">
        <v>20</v>
      </c>
      <c r="AC920">
        <v>0</v>
      </c>
      <c r="AD920">
        <v>0</v>
      </c>
      <c r="AE920">
        <v>130542</v>
      </c>
      <c r="AF920">
        <v>522168</v>
      </c>
      <c r="AG920" t="e">
        <f>#N/A</f>
        <v>#N/A</v>
      </c>
    </row>
    <row r="921" spans="1:33" ht="15" x14ac:dyDescent="0.2">
      <c r="A921" t="s">
        <v>60</v>
      </c>
      <c r="B921" t="s">
        <v>60</v>
      </c>
      <c r="C921" t="s">
        <v>173</v>
      </c>
      <c r="D921" t="s">
        <v>380</v>
      </c>
      <c r="E921" t="s">
        <v>175</v>
      </c>
      <c r="F921" t="s">
        <v>64</v>
      </c>
      <c r="G921" t="s">
        <v>2276</v>
      </c>
      <c r="H921" t="s">
        <v>60</v>
      </c>
      <c r="J921" t="s">
        <v>2277</v>
      </c>
      <c r="K921">
        <v>0</v>
      </c>
      <c r="L921">
        <v>0</v>
      </c>
      <c r="M921">
        <v>1</v>
      </c>
      <c r="N921">
        <v>0</v>
      </c>
      <c r="O921" t="s">
        <v>120</v>
      </c>
      <c r="P921" s="10">
        <v>152280</v>
      </c>
      <c r="Q921" s="10" t="e">
        <f>#N/A</f>
        <v>#N/A</v>
      </c>
      <c r="R921" s="10" t="e">
        <f>#N/A</f>
        <v>#N/A</v>
      </c>
      <c r="S921" s="10" t="e">
        <f>#N/A</f>
        <v>#N/A</v>
      </c>
      <c r="T921" t="s">
        <v>59</v>
      </c>
      <c r="U921" t="s">
        <v>58</v>
      </c>
      <c r="V921">
        <v>52</v>
      </c>
      <c r="W921">
        <v>56</v>
      </c>
      <c r="X921">
        <v>54</v>
      </c>
      <c r="Y921" t="s">
        <v>254</v>
      </c>
      <c r="Z921" t="s">
        <v>59</v>
      </c>
      <c r="AA921">
        <v>100</v>
      </c>
      <c r="AB921">
        <v>0</v>
      </c>
      <c r="AC921">
        <v>0</v>
      </c>
      <c r="AD921">
        <v>0</v>
      </c>
      <c r="AE921">
        <v>152280</v>
      </c>
      <c r="AF921">
        <v>0</v>
      </c>
      <c r="AG921" t="e">
        <f>#N/A</f>
        <v>#N/A</v>
      </c>
    </row>
    <row r="922" spans="1:33" ht="15" x14ac:dyDescent="0.2">
      <c r="A922" t="s">
        <v>60</v>
      </c>
      <c r="B922" t="s">
        <v>60</v>
      </c>
      <c r="C922" t="s">
        <v>2278</v>
      </c>
      <c r="D922" t="s">
        <v>2279</v>
      </c>
      <c r="E922" t="s">
        <v>2280</v>
      </c>
      <c r="F922" t="s">
        <v>64</v>
      </c>
      <c r="G922" t="s">
        <v>2281</v>
      </c>
      <c r="H922" t="s">
        <v>60</v>
      </c>
      <c r="J922" t="s">
        <v>2282</v>
      </c>
      <c r="K922">
        <v>1</v>
      </c>
      <c r="L922">
        <v>0</v>
      </c>
      <c r="M922">
        <v>0</v>
      </c>
      <c r="N922">
        <v>0</v>
      </c>
      <c r="O922" t="s">
        <v>67</v>
      </c>
      <c r="P922" s="10">
        <v>566531.46</v>
      </c>
      <c r="Q922" s="10" t="e">
        <f>#N/A</f>
        <v>#N/A</v>
      </c>
      <c r="R922" s="10" t="e">
        <f>#N/A</f>
        <v>#N/A</v>
      </c>
      <c r="S922" s="10" t="e">
        <f>#N/A</f>
        <v>#N/A</v>
      </c>
      <c r="T922" t="s">
        <v>57</v>
      </c>
      <c r="U922" t="s">
        <v>58</v>
      </c>
      <c r="V922">
        <v>56</v>
      </c>
      <c r="W922">
        <v>52</v>
      </c>
      <c r="X922">
        <v>54</v>
      </c>
      <c r="Y922" t="s">
        <v>512</v>
      </c>
      <c r="Z922" t="s">
        <v>57</v>
      </c>
      <c r="AA922">
        <v>0</v>
      </c>
      <c r="AB922">
        <v>100</v>
      </c>
      <c r="AC922">
        <v>566531.46</v>
      </c>
      <c r="AD922">
        <v>0</v>
      </c>
      <c r="AE922">
        <v>0</v>
      </c>
      <c r="AF922">
        <v>0</v>
      </c>
      <c r="AG922" t="e">
        <f>#N/A</f>
        <v>#N/A</v>
      </c>
    </row>
    <row r="923" spans="1:33" ht="15" x14ac:dyDescent="0.2">
      <c r="A923" t="s">
        <v>60</v>
      </c>
      <c r="B923" t="s">
        <v>60</v>
      </c>
      <c r="C923" t="s">
        <v>327</v>
      </c>
      <c r="D923" t="s">
        <v>328</v>
      </c>
      <c r="E923" t="s">
        <v>329</v>
      </c>
      <c r="F923" t="s">
        <v>64</v>
      </c>
      <c r="G923" t="s">
        <v>2283</v>
      </c>
      <c r="H923" t="s">
        <v>60</v>
      </c>
      <c r="J923" t="s">
        <v>2284</v>
      </c>
      <c r="K923">
        <v>0</v>
      </c>
      <c r="L923">
        <v>0</v>
      </c>
      <c r="M923">
        <v>0</v>
      </c>
      <c r="N923">
        <v>1</v>
      </c>
      <c r="O923" t="s">
        <v>114</v>
      </c>
      <c r="P923" s="10">
        <v>442485.2</v>
      </c>
      <c r="Q923" s="10" t="e">
        <f>#N/A</f>
        <v>#N/A</v>
      </c>
      <c r="R923" s="10" t="e">
        <f>#N/A</f>
        <v>#N/A</v>
      </c>
      <c r="S923" s="10" t="e">
        <f>#N/A</f>
        <v>#N/A</v>
      </c>
      <c r="T923" t="s">
        <v>59</v>
      </c>
      <c r="U923" t="s">
        <v>58</v>
      </c>
      <c r="V923">
        <v>60</v>
      </c>
      <c r="W923">
        <v>48</v>
      </c>
      <c r="X923">
        <v>54</v>
      </c>
      <c r="Y923" t="s">
        <v>512</v>
      </c>
      <c r="Z923" t="s">
        <v>57</v>
      </c>
      <c r="AA923">
        <v>100</v>
      </c>
      <c r="AB923">
        <v>0</v>
      </c>
      <c r="AC923">
        <v>0</v>
      </c>
      <c r="AD923">
        <v>0</v>
      </c>
      <c r="AE923">
        <v>0</v>
      </c>
      <c r="AF923">
        <v>442485.2</v>
      </c>
      <c r="AG923" t="e">
        <f>#N/A</f>
        <v>#N/A</v>
      </c>
    </row>
    <row r="924" spans="1:33" ht="15" x14ac:dyDescent="0.2">
      <c r="A924" t="s">
        <v>60</v>
      </c>
      <c r="B924" t="s">
        <v>60</v>
      </c>
      <c r="C924" t="s">
        <v>270</v>
      </c>
      <c r="D924" t="s">
        <v>1136</v>
      </c>
      <c r="E924" t="s">
        <v>271</v>
      </c>
      <c r="F924" t="s">
        <v>64</v>
      </c>
      <c r="G924" t="s">
        <v>2285</v>
      </c>
      <c r="H924" t="s">
        <v>60</v>
      </c>
      <c r="J924" t="s">
        <v>2286</v>
      </c>
      <c r="K924">
        <v>0.5</v>
      </c>
      <c r="L924">
        <v>0</v>
      </c>
      <c r="M924">
        <v>0</v>
      </c>
      <c r="N924">
        <v>0.5</v>
      </c>
      <c r="O924" t="s">
        <v>107</v>
      </c>
      <c r="P924" s="10">
        <v>280412</v>
      </c>
      <c r="Q924" s="10" t="e">
        <f>#N/A</f>
        <v>#N/A</v>
      </c>
      <c r="R924" s="10" t="e">
        <f>#N/A</f>
        <v>#N/A</v>
      </c>
      <c r="S924" s="10" t="e">
        <f>#N/A</f>
        <v>#N/A</v>
      </c>
      <c r="T924" t="s">
        <v>59</v>
      </c>
      <c r="U924" t="s">
        <v>58</v>
      </c>
      <c r="V924">
        <v>60</v>
      </c>
      <c r="W924">
        <v>48</v>
      </c>
      <c r="X924">
        <v>54</v>
      </c>
      <c r="Y924" t="s">
        <v>512</v>
      </c>
      <c r="Z924" t="s">
        <v>57</v>
      </c>
      <c r="AA924">
        <v>100</v>
      </c>
      <c r="AB924">
        <v>0</v>
      </c>
      <c r="AC924">
        <v>140206</v>
      </c>
      <c r="AD924">
        <v>0</v>
      </c>
      <c r="AE924">
        <v>0</v>
      </c>
      <c r="AF924">
        <v>140206</v>
      </c>
      <c r="AG924" t="e">
        <f>#N/A</f>
        <v>#N/A</v>
      </c>
    </row>
    <row r="925" spans="1:33" ht="15" x14ac:dyDescent="0.2">
      <c r="A925" t="s">
        <v>148</v>
      </c>
      <c r="B925" t="s">
        <v>148</v>
      </c>
      <c r="C925" t="s">
        <v>1028</v>
      </c>
      <c r="D925" t="s">
        <v>1029</v>
      </c>
      <c r="E925" t="s">
        <v>1030</v>
      </c>
      <c r="F925" t="s">
        <v>64</v>
      </c>
      <c r="G925" t="s">
        <v>2287</v>
      </c>
      <c r="H925" t="s">
        <v>148</v>
      </c>
      <c r="J925" t="s">
        <v>2288</v>
      </c>
      <c r="K925">
        <v>0.3</v>
      </c>
      <c r="L925">
        <v>0.1</v>
      </c>
      <c r="M925">
        <v>0.3</v>
      </c>
      <c r="N925">
        <v>0.3</v>
      </c>
      <c r="O925" t="s">
        <v>107</v>
      </c>
      <c r="P925" s="10">
        <v>74000</v>
      </c>
      <c r="Q925" s="10">
        <v>74000</v>
      </c>
      <c r="R925" s="10">
        <v>1480</v>
      </c>
      <c r="S925" s="10">
        <v>75480</v>
      </c>
      <c r="T925" t="s">
        <v>59</v>
      </c>
      <c r="U925" t="s">
        <v>58</v>
      </c>
      <c r="V925">
        <v>48</v>
      </c>
      <c r="W925">
        <v>60</v>
      </c>
      <c r="X925">
        <v>54</v>
      </c>
      <c r="Y925" t="s">
        <v>512</v>
      </c>
      <c r="Z925" t="s">
        <v>57</v>
      </c>
      <c r="AA925">
        <v>100</v>
      </c>
      <c r="AB925">
        <v>0</v>
      </c>
      <c r="AC925">
        <v>22200</v>
      </c>
      <c r="AD925">
        <v>7400</v>
      </c>
      <c r="AE925">
        <v>22200</v>
      </c>
      <c r="AF925">
        <v>22200</v>
      </c>
      <c r="AG925" t="s">
        <v>2287</v>
      </c>
    </row>
    <row r="926" spans="1:33" ht="15" x14ac:dyDescent="0.2">
      <c r="A926" t="s">
        <v>148</v>
      </c>
      <c r="B926" t="s">
        <v>148</v>
      </c>
      <c r="C926" t="s">
        <v>700</v>
      </c>
      <c r="D926" t="s">
        <v>701</v>
      </c>
      <c r="E926" t="s">
        <v>702</v>
      </c>
      <c r="F926" t="s">
        <v>64</v>
      </c>
      <c r="G926" t="s">
        <v>2289</v>
      </c>
      <c r="H926" t="s">
        <v>148</v>
      </c>
      <c r="J926" t="s">
        <v>2290</v>
      </c>
      <c r="K926">
        <v>0</v>
      </c>
      <c r="L926">
        <v>0</v>
      </c>
      <c r="M926">
        <v>1</v>
      </c>
      <c r="N926">
        <v>0</v>
      </c>
      <c r="O926" t="s">
        <v>120</v>
      </c>
      <c r="P926" s="10">
        <v>400540.42</v>
      </c>
      <c r="Q926" s="10">
        <v>400540.42</v>
      </c>
      <c r="R926" s="10">
        <v>8101.81</v>
      </c>
      <c r="S926" s="10">
        <v>408642.23</v>
      </c>
      <c r="T926" t="s">
        <v>57</v>
      </c>
      <c r="U926" t="s">
        <v>58</v>
      </c>
      <c r="V926">
        <v>48</v>
      </c>
      <c r="W926">
        <v>60</v>
      </c>
      <c r="X926">
        <v>54</v>
      </c>
      <c r="Y926" t="s">
        <v>512</v>
      </c>
      <c r="Z926" t="s">
        <v>57</v>
      </c>
      <c r="AA926">
        <v>0</v>
      </c>
      <c r="AB926">
        <v>100</v>
      </c>
      <c r="AC926">
        <v>0</v>
      </c>
      <c r="AD926">
        <v>0</v>
      </c>
      <c r="AE926">
        <v>400540.42</v>
      </c>
      <c r="AF926">
        <v>0</v>
      </c>
      <c r="AG926" t="s">
        <v>2289</v>
      </c>
    </row>
    <row r="927" spans="1:33" ht="15" x14ac:dyDescent="0.2">
      <c r="A927" t="s">
        <v>148</v>
      </c>
      <c r="B927" t="s">
        <v>148</v>
      </c>
      <c r="C927" t="s">
        <v>2168</v>
      </c>
      <c r="D927" t="s">
        <v>2169</v>
      </c>
      <c r="E927" t="s">
        <v>2170</v>
      </c>
      <c r="F927" t="s">
        <v>64</v>
      </c>
      <c r="G927" t="s">
        <v>2291</v>
      </c>
      <c r="H927" t="s">
        <v>148</v>
      </c>
      <c r="J927" t="s">
        <v>2292</v>
      </c>
      <c r="K927">
        <v>1</v>
      </c>
      <c r="L927">
        <v>0</v>
      </c>
      <c r="M927">
        <v>0</v>
      </c>
      <c r="N927">
        <v>0</v>
      </c>
      <c r="O927" t="s">
        <v>67</v>
      </c>
      <c r="P927" s="10">
        <v>120000</v>
      </c>
      <c r="Q927" s="10">
        <v>120000</v>
      </c>
      <c r="R927" s="10">
        <v>2400</v>
      </c>
      <c r="S927" s="10">
        <v>122400</v>
      </c>
      <c r="T927" t="s">
        <v>57</v>
      </c>
      <c r="U927" t="s">
        <v>58</v>
      </c>
      <c r="V927">
        <v>56</v>
      </c>
      <c r="W927">
        <v>52</v>
      </c>
      <c r="X927">
        <v>54</v>
      </c>
      <c r="Y927" t="s">
        <v>512</v>
      </c>
      <c r="Z927" t="s">
        <v>57</v>
      </c>
      <c r="AA927">
        <v>0</v>
      </c>
      <c r="AB927">
        <v>100</v>
      </c>
      <c r="AC927">
        <v>120000</v>
      </c>
      <c r="AD927">
        <v>0</v>
      </c>
      <c r="AE927">
        <v>0</v>
      </c>
      <c r="AF927">
        <v>0</v>
      </c>
      <c r="AG927" t="s">
        <v>2291</v>
      </c>
    </row>
    <row r="928" spans="1:33" ht="15" x14ac:dyDescent="0.2">
      <c r="A928" t="s">
        <v>148</v>
      </c>
      <c r="B928" t="s">
        <v>148</v>
      </c>
      <c r="C928" t="s">
        <v>535</v>
      </c>
      <c r="D928" t="s">
        <v>536</v>
      </c>
      <c r="E928" t="s">
        <v>537</v>
      </c>
      <c r="F928" t="s">
        <v>64</v>
      </c>
      <c r="G928" t="s">
        <v>2293</v>
      </c>
      <c r="H928" t="s">
        <v>148</v>
      </c>
      <c r="J928" t="s">
        <v>2294</v>
      </c>
      <c r="K928">
        <v>1</v>
      </c>
      <c r="L928">
        <v>0</v>
      </c>
      <c r="M928">
        <v>0</v>
      </c>
      <c r="N928">
        <v>0</v>
      </c>
      <c r="O928" t="s">
        <v>67</v>
      </c>
      <c r="P928" s="10">
        <v>127432</v>
      </c>
      <c r="Q928" s="10">
        <v>127432</v>
      </c>
      <c r="R928" s="10">
        <v>1388.73</v>
      </c>
      <c r="S928" s="10">
        <v>128820.73</v>
      </c>
      <c r="T928" t="s">
        <v>59</v>
      </c>
      <c r="U928" t="s">
        <v>58</v>
      </c>
      <c r="V928">
        <v>64</v>
      </c>
      <c r="W928">
        <v>44</v>
      </c>
      <c r="X928">
        <v>54</v>
      </c>
      <c r="Y928" t="s">
        <v>512</v>
      </c>
      <c r="Z928" t="s">
        <v>57</v>
      </c>
      <c r="AA928">
        <v>100</v>
      </c>
      <c r="AB928">
        <v>0</v>
      </c>
      <c r="AC928">
        <v>127432</v>
      </c>
      <c r="AD928">
        <v>0</v>
      </c>
      <c r="AE928">
        <v>0</v>
      </c>
      <c r="AF928">
        <v>0</v>
      </c>
      <c r="AG928" t="s">
        <v>2293</v>
      </c>
    </row>
    <row r="929" spans="1:33" ht="15" x14ac:dyDescent="0.2">
      <c r="A929" t="s">
        <v>74</v>
      </c>
      <c r="B929" t="s">
        <v>75</v>
      </c>
      <c r="C929" t="s">
        <v>1118</v>
      </c>
      <c r="D929" t="s">
        <v>1119</v>
      </c>
      <c r="E929" t="s">
        <v>1120</v>
      </c>
      <c r="F929" t="s">
        <v>64</v>
      </c>
      <c r="G929" t="s">
        <v>2295</v>
      </c>
      <c r="H929" t="s">
        <v>74</v>
      </c>
      <c r="J929" t="s">
        <v>2296</v>
      </c>
      <c r="K929">
        <v>1</v>
      </c>
      <c r="L929">
        <v>0</v>
      </c>
      <c r="M929">
        <v>0</v>
      </c>
      <c r="N929">
        <v>0</v>
      </c>
      <c r="O929" t="s">
        <v>67</v>
      </c>
      <c r="P929" s="10">
        <v>100000</v>
      </c>
      <c r="Q929" s="10" t="e">
        <f>#N/A</f>
        <v>#N/A</v>
      </c>
      <c r="R929" s="10" t="e">
        <f>#N/A</f>
        <v>#N/A</v>
      </c>
      <c r="S929" s="10" t="e">
        <f>#N/A</f>
        <v>#N/A</v>
      </c>
      <c r="T929" t="s">
        <v>57</v>
      </c>
      <c r="U929" t="s">
        <v>58</v>
      </c>
      <c r="V929">
        <v>52</v>
      </c>
      <c r="W929">
        <v>55</v>
      </c>
      <c r="X929">
        <v>53.5</v>
      </c>
      <c r="Y929" t="s">
        <v>512</v>
      </c>
      <c r="Z929" t="s">
        <v>57</v>
      </c>
      <c r="AA929">
        <v>0</v>
      </c>
      <c r="AB929">
        <v>100</v>
      </c>
      <c r="AC929">
        <v>100000</v>
      </c>
      <c r="AD929">
        <v>0</v>
      </c>
      <c r="AE929">
        <v>0</v>
      </c>
      <c r="AF929">
        <v>0</v>
      </c>
      <c r="AG929" t="e">
        <f>#N/A</f>
        <v>#N/A</v>
      </c>
    </row>
    <row r="930" spans="1:33" ht="15" x14ac:dyDescent="0.2">
      <c r="A930" t="s">
        <v>74</v>
      </c>
      <c r="B930" t="s">
        <v>85</v>
      </c>
      <c r="C930" t="s">
        <v>98</v>
      </c>
      <c r="D930" t="s">
        <v>686</v>
      </c>
      <c r="E930" t="s">
        <v>99</v>
      </c>
      <c r="F930" t="s">
        <v>52</v>
      </c>
      <c r="G930" t="s">
        <v>2297</v>
      </c>
      <c r="H930" t="s">
        <v>74</v>
      </c>
      <c r="J930" t="s">
        <v>2298</v>
      </c>
      <c r="K930">
        <v>0</v>
      </c>
      <c r="L930">
        <v>1</v>
      </c>
      <c r="M930">
        <v>0</v>
      </c>
      <c r="N930">
        <v>0</v>
      </c>
      <c r="O930" t="s">
        <v>56</v>
      </c>
      <c r="P930" s="10">
        <v>519000</v>
      </c>
      <c r="Q930" s="10" t="e">
        <f>#N/A</f>
        <v>#N/A</v>
      </c>
      <c r="R930" s="10" t="e">
        <f>#N/A</f>
        <v>#N/A</v>
      </c>
      <c r="S930" s="10" t="e">
        <f>#N/A</f>
        <v>#N/A</v>
      </c>
      <c r="T930" t="s">
        <v>59</v>
      </c>
      <c r="U930" t="s">
        <v>58</v>
      </c>
      <c r="V930">
        <v>55</v>
      </c>
      <c r="W930">
        <v>52</v>
      </c>
      <c r="X930">
        <v>53.5</v>
      </c>
      <c r="Y930" t="s">
        <v>254</v>
      </c>
      <c r="Z930" t="s">
        <v>59</v>
      </c>
      <c r="AA930">
        <v>55</v>
      </c>
      <c r="AB930">
        <v>45</v>
      </c>
      <c r="AC930">
        <v>0</v>
      </c>
      <c r="AD930">
        <v>519000</v>
      </c>
      <c r="AE930">
        <v>0</v>
      </c>
      <c r="AF930">
        <v>0</v>
      </c>
      <c r="AG930" t="e">
        <f>#N/A</f>
        <v>#N/A</v>
      </c>
    </row>
    <row r="931" spans="1:33" ht="15" x14ac:dyDescent="0.2">
      <c r="A931" t="s">
        <v>48</v>
      </c>
      <c r="B931" t="s">
        <v>48</v>
      </c>
      <c r="C931" t="s">
        <v>2299</v>
      </c>
      <c r="D931" t="s">
        <v>50</v>
      </c>
      <c r="E931" t="s">
        <v>51</v>
      </c>
      <c r="F931" t="s">
        <v>64</v>
      </c>
      <c r="G931" t="s">
        <v>2300</v>
      </c>
      <c r="H931" t="s">
        <v>48</v>
      </c>
      <c r="I931" t="s">
        <v>54</v>
      </c>
      <c r="J931" t="s">
        <v>2301</v>
      </c>
      <c r="K931">
        <v>1</v>
      </c>
      <c r="L931">
        <v>0</v>
      </c>
      <c r="M931">
        <v>0</v>
      </c>
      <c r="N931">
        <v>0</v>
      </c>
      <c r="O931" t="s">
        <v>67</v>
      </c>
      <c r="P931" s="10">
        <v>450000</v>
      </c>
      <c r="Q931" s="11">
        <v>450000</v>
      </c>
      <c r="R931" s="10">
        <v>0</v>
      </c>
      <c r="S931" s="10">
        <v>450000</v>
      </c>
      <c r="T931" t="s">
        <v>57</v>
      </c>
      <c r="U931" t="s">
        <v>58</v>
      </c>
      <c r="V931">
        <v>52</v>
      </c>
      <c r="W931">
        <v>55</v>
      </c>
      <c r="X931">
        <v>53.5</v>
      </c>
      <c r="Y931" t="s">
        <v>48</v>
      </c>
      <c r="AA931">
        <v>0</v>
      </c>
      <c r="AB931">
        <v>0</v>
      </c>
      <c r="AC931">
        <v>450000</v>
      </c>
      <c r="AD931">
        <v>0</v>
      </c>
      <c r="AE931">
        <v>0</v>
      </c>
      <c r="AF931">
        <v>0</v>
      </c>
      <c r="AG931" t="e">
        <f>#N/A</f>
        <v>#N/A</v>
      </c>
    </row>
    <row r="932" spans="1:33" ht="15" x14ac:dyDescent="0.2">
      <c r="A932" t="s">
        <v>48</v>
      </c>
      <c r="B932" t="s">
        <v>48</v>
      </c>
      <c r="C932" t="s">
        <v>2302</v>
      </c>
      <c r="D932" t="s">
        <v>48</v>
      </c>
      <c r="E932" t="e">
        <f>#N/A</f>
        <v>#N/A</v>
      </c>
      <c r="F932" t="s">
        <v>64</v>
      </c>
      <c r="G932" t="s">
        <v>2303</v>
      </c>
      <c r="H932" t="s">
        <v>48</v>
      </c>
      <c r="I932" t="s">
        <v>845</v>
      </c>
      <c r="J932" t="s">
        <v>2304</v>
      </c>
      <c r="K932">
        <v>0</v>
      </c>
      <c r="L932">
        <v>0.3</v>
      </c>
      <c r="M932">
        <v>0.7</v>
      </c>
      <c r="N932">
        <v>0</v>
      </c>
      <c r="O932" t="s">
        <v>120</v>
      </c>
      <c r="P932" s="10">
        <v>74174</v>
      </c>
      <c r="Q932" s="10">
        <v>74174</v>
      </c>
      <c r="R932" s="10">
        <v>0</v>
      </c>
      <c r="S932" s="10">
        <v>74174</v>
      </c>
      <c r="T932" t="s">
        <v>57</v>
      </c>
      <c r="U932" t="s">
        <v>58</v>
      </c>
      <c r="V932">
        <v>45</v>
      </c>
      <c r="W932">
        <v>60</v>
      </c>
      <c r="X932">
        <v>52.5</v>
      </c>
      <c r="Y932" t="s">
        <v>48</v>
      </c>
      <c r="AA932">
        <v>0</v>
      </c>
      <c r="AB932">
        <v>0</v>
      </c>
      <c r="AC932">
        <v>0</v>
      </c>
      <c r="AD932">
        <v>22252.2</v>
      </c>
      <c r="AE932">
        <v>51921.8</v>
      </c>
      <c r="AF932">
        <v>0</v>
      </c>
      <c r="AG932" t="e">
        <f>#N/A</f>
        <v>#N/A</v>
      </c>
    </row>
    <row r="933" spans="1:33" ht="15" x14ac:dyDescent="0.2">
      <c r="A933" t="s">
        <v>60</v>
      </c>
      <c r="B933" t="s">
        <v>60</v>
      </c>
      <c r="C933" t="s">
        <v>126</v>
      </c>
      <c r="D933" t="s">
        <v>1694</v>
      </c>
      <c r="E933" t="s">
        <v>128</v>
      </c>
      <c r="F933" t="s">
        <v>64</v>
      </c>
      <c r="G933" t="s">
        <v>2305</v>
      </c>
      <c r="H933" t="s">
        <v>60</v>
      </c>
      <c r="J933" t="s">
        <v>2306</v>
      </c>
      <c r="K933">
        <v>1</v>
      </c>
      <c r="L933">
        <v>0</v>
      </c>
      <c r="M933">
        <v>0</v>
      </c>
      <c r="N933">
        <v>0</v>
      </c>
      <c r="O933" t="s">
        <v>67</v>
      </c>
      <c r="P933" s="10">
        <v>1075453</v>
      </c>
      <c r="Q933" s="10" t="e">
        <f>#N/A</f>
        <v>#N/A</v>
      </c>
      <c r="R933" s="10" t="e">
        <f>#N/A</f>
        <v>#N/A</v>
      </c>
      <c r="S933" s="10" t="e">
        <f>#N/A</f>
        <v>#N/A</v>
      </c>
      <c r="T933" t="s">
        <v>57</v>
      </c>
      <c r="U933" t="s">
        <v>58</v>
      </c>
      <c r="V933">
        <v>60</v>
      </c>
      <c r="W933">
        <v>45</v>
      </c>
      <c r="X933">
        <v>52.5</v>
      </c>
      <c r="Y933" t="s">
        <v>512</v>
      </c>
      <c r="Z933" t="s">
        <v>57</v>
      </c>
      <c r="AA933">
        <v>10</v>
      </c>
      <c r="AB933">
        <v>90</v>
      </c>
      <c r="AC933">
        <v>1075453</v>
      </c>
      <c r="AD933">
        <v>0</v>
      </c>
      <c r="AE933">
        <v>0</v>
      </c>
      <c r="AF933">
        <v>0</v>
      </c>
      <c r="AG933" t="e">
        <f>#N/A</f>
        <v>#N/A</v>
      </c>
    </row>
    <row r="934" spans="1:33" ht="15" x14ac:dyDescent="0.2">
      <c r="A934" t="s">
        <v>74</v>
      </c>
      <c r="B934" t="s">
        <v>93</v>
      </c>
      <c r="C934" t="s">
        <v>424</v>
      </c>
      <c r="D934" t="s">
        <v>425</v>
      </c>
      <c r="E934" t="s">
        <v>426</v>
      </c>
      <c r="F934" t="s">
        <v>64</v>
      </c>
      <c r="G934" t="s">
        <v>2307</v>
      </c>
      <c r="H934" t="s">
        <v>74</v>
      </c>
      <c r="J934" t="s">
        <v>2308</v>
      </c>
      <c r="K934">
        <v>0.4</v>
      </c>
      <c r="L934">
        <v>0</v>
      </c>
      <c r="M934">
        <v>0.6</v>
      </c>
      <c r="N934">
        <v>0</v>
      </c>
      <c r="O934" t="s">
        <v>120</v>
      </c>
      <c r="P934" s="10">
        <v>156832</v>
      </c>
      <c r="Q934" s="10" t="e">
        <f>#N/A</f>
        <v>#N/A</v>
      </c>
      <c r="R934" s="10" t="e">
        <f>#N/A</f>
        <v>#N/A</v>
      </c>
      <c r="S934" s="10" t="e">
        <f>#N/A</f>
        <v>#N/A</v>
      </c>
      <c r="T934" t="s">
        <v>59</v>
      </c>
      <c r="U934" t="s">
        <v>58</v>
      </c>
      <c r="V934">
        <v>68</v>
      </c>
      <c r="W934">
        <v>36</v>
      </c>
      <c r="X934">
        <v>52</v>
      </c>
      <c r="Y934" t="s">
        <v>512</v>
      </c>
      <c r="Z934" t="s">
        <v>57</v>
      </c>
      <c r="AA934">
        <v>100</v>
      </c>
      <c r="AB934">
        <v>0</v>
      </c>
      <c r="AC934">
        <v>62732.800000000003</v>
      </c>
      <c r="AD934">
        <v>0</v>
      </c>
      <c r="AE934">
        <v>94099.199999999997</v>
      </c>
      <c r="AF934">
        <v>0</v>
      </c>
      <c r="AG934" t="e">
        <f>#N/A</f>
        <v>#N/A</v>
      </c>
    </row>
    <row r="935" spans="1:33" ht="15" x14ac:dyDescent="0.2">
      <c r="A935" t="s">
        <v>74</v>
      </c>
      <c r="B935" t="s">
        <v>75</v>
      </c>
      <c r="C935" t="s">
        <v>76</v>
      </c>
      <c r="D935" t="s">
        <v>1064</v>
      </c>
      <c r="E935" t="s">
        <v>77</v>
      </c>
      <c r="F935" t="s">
        <v>64</v>
      </c>
      <c r="G935" t="s">
        <v>2309</v>
      </c>
      <c r="H935" t="s">
        <v>74</v>
      </c>
      <c r="J935" t="s">
        <v>2310</v>
      </c>
      <c r="K935">
        <v>0</v>
      </c>
      <c r="L935">
        <v>0</v>
      </c>
      <c r="M935">
        <v>0</v>
      </c>
      <c r="N935">
        <v>1</v>
      </c>
      <c r="O935" t="s">
        <v>114</v>
      </c>
      <c r="P935" s="10">
        <v>129045</v>
      </c>
      <c r="Q935" s="10" t="e">
        <f>#N/A</f>
        <v>#N/A</v>
      </c>
      <c r="R935" s="10" t="e">
        <f>#N/A</f>
        <v>#N/A</v>
      </c>
      <c r="S935" s="10" t="e">
        <f>#N/A</f>
        <v>#N/A</v>
      </c>
      <c r="T935" t="s">
        <v>57</v>
      </c>
      <c r="U935" t="s">
        <v>58</v>
      </c>
      <c r="V935">
        <v>48</v>
      </c>
      <c r="W935">
        <v>56</v>
      </c>
      <c r="X935">
        <v>52</v>
      </c>
      <c r="Y935" t="s">
        <v>512</v>
      </c>
      <c r="Z935" t="s">
        <v>57</v>
      </c>
      <c r="AA935">
        <v>0</v>
      </c>
      <c r="AB935">
        <v>100</v>
      </c>
      <c r="AC935">
        <v>0</v>
      </c>
      <c r="AD935">
        <v>0</v>
      </c>
      <c r="AE935">
        <v>0</v>
      </c>
      <c r="AF935">
        <v>129045</v>
      </c>
      <c r="AG935" t="e">
        <f>#N/A</f>
        <v>#N/A</v>
      </c>
    </row>
    <row r="936" spans="1:33" ht="15" x14ac:dyDescent="0.2">
      <c r="A936" t="s">
        <v>74</v>
      </c>
      <c r="B936" t="s">
        <v>93</v>
      </c>
      <c r="C936" t="s">
        <v>395</v>
      </c>
      <c r="D936" t="s">
        <v>396</v>
      </c>
      <c r="E936" t="s">
        <v>397</v>
      </c>
      <c r="F936" t="s">
        <v>64</v>
      </c>
      <c r="G936" t="s">
        <v>2311</v>
      </c>
      <c r="H936" t="s">
        <v>74</v>
      </c>
      <c r="J936" t="s">
        <v>2312</v>
      </c>
      <c r="K936">
        <v>0.7</v>
      </c>
      <c r="L936">
        <v>0.1</v>
      </c>
      <c r="M936">
        <v>0.1</v>
      </c>
      <c r="N936">
        <v>0.1</v>
      </c>
      <c r="O936" t="s">
        <v>67</v>
      </c>
      <c r="P936" s="10">
        <v>264635</v>
      </c>
      <c r="Q936" s="10" t="e">
        <f>#N/A</f>
        <v>#N/A</v>
      </c>
      <c r="R936" s="10" t="e">
        <f>#N/A</f>
        <v>#N/A</v>
      </c>
      <c r="S936" s="10" t="e">
        <f>#N/A</f>
        <v>#N/A</v>
      </c>
      <c r="T936" t="s">
        <v>59</v>
      </c>
      <c r="U936" t="s">
        <v>58</v>
      </c>
      <c r="V936">
        <v>52</v>
      </c>
      <c r="W936">
        <v>52</v>
      </c>
      <c r="X936">
        <v>52</v>
      </c>
      <c r="Y936" t="s">
        <v>254</v>
      </c>
      <c r="Z936" t="s">
        <v>59</v>
      </c>
      <c r="AA936">
        <v>90</v>
      </c>
      <c r="AB936">
        <v>10</v>
      </c>
      <c r="AC936">
        <v>185244.5</v>
      </c>
      <c r="AD936">
        <v>26463.5</v>
      </c>
      <c r="AE936">
        <v>26463.5</v>
      </c>
      <c r="AF936">
        <v>26463.5</v>
      </c>
      <c r="AG936" t="e">
        <f>#N/A</f>
        <v>#N/A</v>
      </c>
    </row>
    <row r="937" spans="1:33" ht="15" x14ac:dyDescent="0.2">
      <c r="A937" t="s">
        <v>74</v>
      </c>
      <c r="B937" t="s">
        <v>157</v>
      </c>
      <c r="C937" t="s">
        <v>400</v>
      </c>
      <c r="D937" t="s">
        <v>401</v>
      </c>
      <c r="E937" t="s">
        <v>402</v>
      </c>
      <c r="F937" t="s">
        <v>64</v>
      </c>
      <c r="G937" t="s">
        <v>2313</v>
      </c>
      <c r="H937" t="s">
        <v>74</v>
      </c>
      <c r="J937" t="s">
        <v>2314</v>
      </c>
      <c r="K937">
        <v>0.35</v>
      </c>
      <c r="L937">
        <v>0</v>
      </c>
      <c r="M937">
        <v>0.4</v>
      </c>
      <c r="N937">
        <v>0.25</v>
      </c>
      <c r="O937" t="s">
        <v>120</v>
      </c>
      <c r="P937" s="10">
        <v>938977</v>
      </c>
      <c r="Q937" s="10" t="e">
        <f>#N/A</f>
        <v>#N/A</v>
      </c>
      <c r="R937" s="10" t="e">
        <f>#N/A</f>
        <v>#N/A</v>
      </c>
      <c r="S937" s="10" t="e">
        <f>#N/A</f>
        <v>#N/A</v>
      </c>
      <c r="T937" t="s">
        <v>59</v>
      </c>
      <c r="U937" t="s">
        <v>58</v>
      </c>
      <c r="V937">
        <v>56</v>
      </c>
      <c r="W937">
        <v>48</v>
      </c>
      <c r="X937">
        <v>52</v>
      </c>
      <c r="Y937" t="s">
        <v>512</v>
      </c>
      <c r="Z937" t="s">
        <v>57</v>
      </c>
      <c r="AA937">
        <v>70</v>
      </c>
      <c r="AB937">
        <v>30</v>
      </c>
      <c r="AC937">
        <v>328641.95</v>
      </c>
      <c r="AD937">
        <v>0</v>
      </c>
      <c r="AE937">
        <v>375590.8</v>
      </c>
      <c r="AF937">
        <v>234744.25</v>
      </c>
      <c r="AG937" t="e">
        <f>#N/A</f>
        <v>#N/A</v>
      </c>
    </row>
    <row r="938" spans="1:33" ht="15" x14ac:dyDescent="0.2">
      <c r="A938" t="s">
        <v>74</v>
      </c>
      <c r="B938" t="s">
        <v>157</v>
      </c>
      <c r="C938" t="s">
        <v>1209</v>
      </c>
      <c r="D938" t="s">
        <v>1210</v>
      </c>
      <c r="E938" t="s">
        <v>1211</v>
      </c>
      <c r="F938" t="s">
        <v>64</v>
      </c>
      <c r="G938" t="s">
        <v>2315</v>
      </c>
      <c r="H938" t="s">
        <v>74</v>
      </c>
      <c r="J938" t="s">
        <v>2316</v>
      </c>
      <c r="K938">
        <v>0</v>
      </c>
      <c r="L938">
        <v>0</v>
      </c>
      <c r="M938">
        <v>0</v>
      </c>
      <c r="N938">
        <v>1</v>
      </c>
      <c r="O938" t="s">
        <v>114</v>
      </c>
      <c r="P938" s="10">
        <v>17985</v>
      </c>
      <c r="Q938" s="10" t="e">
        <f>#N/A</f>
        <v>#N/A</v>
      </c>
      <c r="R938" s="10" t="e">
        <f>#N/A</f>
        <v>#N/A</v>
      </c>
      <c r="S938" s="10" t="e">
        <f>#N/A</f>
        <v>#N/A</v>
      </c>
      <c r="T938" t="s">
        <v>59</v>
      </c>
      <c r="U938" t="s">
        <v>58</v>
      </c>
      <c r="V938">
        <v>52</v>
      </c>
      <c r="W938">
        <v>52</v>
      </c>
      <c r="X938">
        <v>52</v>
      </c>
      <c r="Y938" t="s">
        <v>254</v>
      </c>
      <c r="Z938" t="s">
        <v>59</v>
      </c>
      <c r="AA938">
        <v>100</v>
      </c>
      <c r="AB938">
        <v>0</v>
      </c>
      <c r="AC938">
        <v>0</v>
      </c>
      <c r="AD938">
        <v>0</v>
      </c>
      <c r="AE938">
        <v>0</v>
      </c>
      <c r="AF938">
        <v>17985</v>
      </c>
      <c r="AG938" t="e">
        <f>#N/A</f>
        <v>#N/A</v>
      </c>
    </row>
    <row r="939" spans="1:33" ht="15" x14ac:dyDescent="0.2">
      <c r="A939" t="s">
        <v>74</v>
      </c>
      <c r="B939" t="s">
        <v>85</v>
      </c>
      <c r="C939" t="s">
        <v>605</v>
      </c>
      <c r="D939" t="s">
        <v>606</v>
      </c>
      <c r="E939" t="s">
        <v>607</v>
      </c>
      <c r="F939" t="s">
        <v>64</v>
      </c>
      <c r="G939" t="s">
        <v>2317</v>
      </c>
      <c r="H939" t="s">
        <v>74</v>
      </c>
      <c r="J939" t="s">
        <v>2318</v>
      </c>
      <c r="K939">
        <v>0.7</v>
      </c>
      <c r="L939">
        <v>0</v>
      </c>
      <c r="M939">
        <v>0.15</v>
      </c>
      <c r="N939">
        <v>0.15</v>
      </c>
      <c r="O939" t="s">
        <v>67</v>
      </c>
      <c r="P939" s="10">
        <v>981856</v>
      </c>
      <c r="Q939" s="10" t="e">
        <f>#N/A</f>
        <v>#N/A</v>
      </c>
      <c r="R939" s="10" t="e">
        <f>#N/A</f>
        <v>#N/A</v>
      </c>
      <c r="S939" s="10" t="e">
        <f>#N/A</f>
        <v>#N/A</v>
      </c>
      <c r="T939" t="s">
        <v>59</v>
      </c>
      <c r="U939" t="s">
        <v>58</v>
      </c>
      <c r="V939">
        <v>56</v>
      </c>
      <c r="W939">
        <v>48</v>
      </c>
      <c r="X939">
        <v>52</v>
      </c>
      <c r="Y939" t="s">
        <v>512</v>
      </c>
      <c r="Z939" t="s">
        <v>57</v>
      </c>
      <c r="AA939">
        <v>73</v>
      </c>
      <c r="AB939">
        <v>27</v>
      </c>
      <c r="AC939">
        <v>687299.2</v>
      </c>
      <c r="AD939">
        <v>0</v>
      </c>
      <c r="AE939">
        <v>147278.39999999999</v>
      </c>
      <c r="AF939">
        <v>147278.39999999999</v>
      </c>
      <c r="AG939" t="e">
        <f>#N/A</f>
        <v>#N/A</v>
      </c>
    </row>
    <row r="940" spans="1:33" ht="15" x14ac:dyDescent="0.2">
      <c r="A940" t="s">
        <v>74</v>
      </c>
      <c r="B940" t="s">
        <v>85</v>
      </c>
      <c r="C940" t="s">
        <v>86</v>
      </c>
      <c r="D940" t="s">
        <v>85</v>
      </c>
      <c r="E940" t="s">
        <v>87</v>
      </c>
      <c r="F940" t="s">
        <v>52</v>
      </c>
      <c r="G940" t="s">
        <v>2319</v>
      </c>
      <c r="H940" t="s">
        <v>74</v>
      </c>
      <c r="J940" t="s">
        <v>2320</v>
      </c>
      <c r="K940">
        <v>0</v>
      </c>
      <c r="L940">
        <v>1</v>
      </c>
      <c r="M940">
        <v>0</v>
      </c>
      <c r="N940">
        <v>0</v>
      </c>
      <c r="O940" t="s">
        <v>56</v>
      </c>
      <c r="P940" s="10">
        <v>625661</v>
      </c>
      <c r="Q940" s="10" t="e">
        <f>#N/A</f>
        <v>#N/A</v>
      </c>
      <c r="R940" s="10" t="e">
        <f>#N/A</f>
        <v>#N/A</v>
      </c>
      <c r="S940" s="10" t="e">
        <f>#N/A</f>
        <v>#N/A</v>
      </c>
      <c r="T940" t="s">
        <v>59</v>
      </c>
      <c r="U940" t="s">
        <v>58</v>
      </c>
      <c r="V940">
        <v>60</v>
      </c>
      <c r="W940">
        <v>44</v>
      </c>
      <c r="X940">
        <v>52</v>
      </c>
      <c r="Y940" t="s">
        <v>512</v>
      </c>
      <c r="Z940" t="s">
        <v>57</v>
      </c>
      <c r="AA940">
        <v>100</v>
      </c>
      <c r="AB940">
        <v>0</v>
      </c>
      <c r="AC940">
        <v>0</v>
      </c>
      <c r="AD940">
        <v>625661</v>
      </c>
      <c r="AE940">
        <v>0</v>
      </c>
      <c r="AF940">
        <v>0</v>
      </c>
      <c r="AG940" t="e">
        <f>#N/A</f>
        <v>#N/A</v>
      </c>
    </row>
    <row r="941" spans="1:33" ht="15" x14ac:dyDescent="0.2">
      <c r="A941" t="s">
        <v>74</v>
      </c>
      <c r="B941" t="s">
        <v>75</v>
      </c>
      <c r="C941" t="s">
        <v>1118</v>
      </c>
      <c r="D941" t="s">
        <v>1119</v>
      </c>
      <c r="E941" t="s">
        <v>1120</v>
      </c>
      <c r="F941" t="s">
        <v>64</v>
      </c>
      <c r="G941" t="s">
        <v>2321</v>
      </c>
      <c r="H941" t="s">
        <v>74</v>
      </c>
      <c r="J941" t="s">
        <v>2322</v>
      </c>
      <c r="K941">
        <v>0</v>
      </c>
      <c r="L941">
        <v>0</v>
      </c>
      <c r="M941">
        <v>0</v>
      </c>
      <c r="N941">
        <v>1</v>
      </c>
      <c r="O941" t="s">
        <v>114</v>
      </c>
      <c r="P941" s="10">
        <v>548031</v>
      </c>
      <c r="Q941" s="10" t="e">
        <f>#N/A</f>
        <v>#N/A</v>
      </c>
      <c r="R941" s="10" t="e">
        <f>#N/A</f>
        <v>#N/A</v>
      </c>
      <c r="S941" s="10" t="e">
        <f>#N/A</f>
        <v>#N/A</v>
      </c>
      <c r="T941" t="s">
        <v>57</v>
      </c>
      <c r="U941" t="s">
        <v>58</v>
      </c>
      <c r="V941">
        <v>52</v>
      </c>
      <c r="W941">
        <v>52</v>
      </c>
      <c r="X941">
        <v>52</v>
      </c>
      <c r="Y941" t="s">
        <v>512</v>
      </c>
      <c r="Z941" t="s">
        <v>57</v>
      </c>
      <c r="AA941">
        <v>0</v>
      </c>
      <c r="AB941">
        <v>100</v>
      </c>
      <c r="AC941">
        <v>0</v>
      </c>
      <c r="AD941">
        <v>0</v>
      </c>
      <c r="AE941">
        <v>0</v>
      </c>
      <c r="AF941">
        <v>548031</v>
      </c>
      <c r="AG941" t="e">
        <f>#N/A</f>
        <v>#N/A</v>
      </c>
    </row>
    <row r="942" spans="1:33" ht="15" x14ac:dyDescent="0.2">
      <c r="A942" t="s">
        <v>74</v>
      </c>
      <c r="B942" t="s">
        <v>219</v>
      </c>
      <c r="C942" t="s">
        <v>276</v>
      </c>
      <c r="D942" t="s">
        <v>517</v>
      </c>
      <c r="E942" t="s">
        <v>277</v>
      </c>
      <c r="F942" t="s">
        <v>64</v>
      </c>
      <c r="G942" t="s">
        <v>2323</v>
      </c>
      <c r="H942" t="s">
        <v>74</v>
      </c>
      <c r="J942" t="s">
        <v>2249</v>
      </c>
      <c r="K942">
        <v>0.25</v>
      </c>
      <c r="L942">
        <v>0.25</v>
      </c>
      <c r="M942">
        <v>0.25</v>
      </c>
      <c r="N942">
        <v>0.25</v>
      </c>
      <c r="O942" t="s">
        <v>107</v>
      </c>
      <c r="P942" s="10">
        <v>254949.5</v>
      </c>
      <c r="Q942" s="10" t="e">
        <f>#N/A</f>
        <v>#N/A</v>
      </c>
      <c r="R942" s="10" t="e">
        <f>#N/A</f>
        <v>#N/A</v>
      </c>
      <c r="S942" s="10" t="e">
        <f>#N/A</f>
        <v>#N/A</v>
      </c>
      <c r="T942" t="s">
        <v>59</v>
      </c>
      <c r="U942" t="s">
        <v>58</v>
      </c>
      <c r="V942">
        <v>56</v>
      </c>
      <c r="W942">
        <v>48</v>
      </c>
      <c r="X942">
        <v>52</v>
      </c>
      <c r="Y942" t="s">
        <v>512</v>
      </c>
      <c r="Z942" t="s">
        <v>57</v>
      </c>
      <c r="AA942">
        <v>100</v>
      </c>
      <c r="AB942">
        <v>0</v>
      </c>
      <c r="AC942">
        <v>63737.375</v>
      </c>
      <c r="AD942">
        <v>63737.375</v>
      </c>
      <c r="AE942">
        <v>63737.375</v>
      </c>
      <c r="AF942">
        <v>63737.375</v>
      </c>
      <c r="AG942" t="e">
        <f>#N/A</f>
        <v>#N/A</v>
      </c>
    </row>
    <row r="943" spans="1:33" ht="15" x14ac:dyDescent="0.2">
      <c r="A943" t="s">
        <v>48</v>
      </c>
      <c r="B943" t="s">
        <v>48</v>
      </c>
      <c r="C943" t="s">
        <v>2324</v>
      </c>
      <c r="D943" t="s">
        <v>70</v>
      </c>
      <c r="E943" t="s">
        <v>170</v>
      </c>
      <c r="F943" t="s">
        <v>64</v>
      </c>
      <c r="G943" t="s">
        <v>2325</v>
      </c>
      <c r="H943" t="s">
        <v>48</v>
      </c>
      <c r="I943" t="s">
        <v>54</v>
      </c>
      <c r="J943" t="s">
        <v>2326</v>
      </c>
      <c r="K943">
        <v>1</v>
      </c>
      <c r="L943">
        <v>0</v>
      </c>
      <c r="M943">
        <v>0</v>
      </c>
      <c r="N943">
        <v>0</v>
      </c>
      <c r="O943" t="s">
        <v>67</v>
      </c>
      <c r="P943" s="10">
        <v>89665</v>
      </c>
      <c r="Q943" s="11">
        <v>89665</v>
      </c>
      <c r="R943" s="10">
        <v>0</v>
      </c>
      <c r="S943" s="10">
        <v>89665</v>
      </c>
      <c r="T943" t="s">
        <v>57</v>
      </c>
      <c r="U943" t="s">
        <v>58</v>
      </c>
      <c r="V943">
        <v>48</v>
      </c>
      <c r="W943">
        <v>56</v>
      </c>
      <c r="X943">
        <v>52</v>
      </c>
      <c r="Y943" t="s">
        <v>48</v>
      </c>
      <c r="AA943">
        <v>0</v>
      </c>
      <c r="AB943">
        <v>0</v>
      </c>
      <c r="AC943">
        <v>89665</v>
      </c>
      <c r="AD943">
        <v>0</v>
      </c>
      <c r="AE943">
        <v>0</v>
      </c>
      <c r="AF943">
        <v>0</v>
      </c>
      <c r="AG943" t="e">
        <f>#N/A</f>
        <v>#N/A</v>
      </c>
    </row>
    <row r="944" spans="1:33" ht="15" x14ac:dyDescent="0.2">
      <c r="A944" t="s">
        <v>48</v>
      </c>
      <c r="B944" t="s">
        <v>48</v>
      </c>
      <c r="C944" t="s">
        <v>2327</v>
      </c>
      <c r="D944" t="s">
        <v>70</v>
      </c>
      <c r="E944" t="s">
        <v>170</v>
      </c>
      <c r="F944" t="s">
        <v>64</v>
      </c>
      <c r="G944" t="s">
        <v>2328</v>
      </c>
      <c r="H944" t="s">
        <v>48</v>
      </c>
      <c r="I944" t="s">
        <v>54</v>
      </c>
      <c r="J944" t="s">
        <v>2329</v>
      </c>
      <c r="K944">
        <v>1</v>
      </c>
      <c r="L944">
        <v>0</v>
      </c>
      <c r="M944">
        <v>0</v>
      </c>
      <c r="N944">
        <v>0</v>
      </c>
      <c r="O944" t="s">
        <v>67</v>
      </c>
      <c r="P944" s="10">
        <v>14860</v>
      </c>
      <c r="Q944" s="11">
        <v>14860</v>
      </c>
      <c r="R944" s="10">
        <v>0</v>
      </c>
      <c r="S944" s="10">
        <v>14860</v>
      </c>
      <c r="T944" t="s">
        <v>57</v>
      </c>
      <c r="U944" t="s">
        <v>58</v>
      </c>
      <c r="V944">
        <v>52</v>
      </c>
      <c r="W944">
        <v>52</v>
      </c>
      <c r="X944">
        <v>52</v>
      </c>
      <c r="Y944" t="s">
        <v>48</v>
      </c>
      <c r="AA944">
        <v>0</v>
      </c>
      <c r="AB944">
        <v>0</v>
      </c>
      <c r="AC944">
        <v>14860</v>
      </c>
      <c r="AD944">
        <v>0</v>
      </c>
      <c r="AE944">
        <v>0</v>
      </c>
      <c r="AF944">
        <v>0</v>
      </c>
      <c r="AG944" t="e">
        <f>#N/A</f>
        <v>#N/A</v>
      </c>
    </row>
    <row r="945" spans="1:33" ht="15" x14ac:dyDescent="0.2">
      <c r="A945" t="s">
        <v>48</v>
      </c>
      <c r="B945" t="s">
        <v>48</v>
      </c>
      <c r="C945" t="s">
        <v>2330</v>
      </c>
      <c r="D945" t="s">
        <v>48</v>
      </c>
      <c r="E945" t="e">
        <f>#N/A</f>
        <v>#N/A</v>
      </c>
      <c r="F945" t="s">
        <v>64</v>
      </c>
      <c r="G945" t="s">
        <v>2331</v>
      </c>
      <c r="H945" t="s">
        <v>48</v>
      </c>
      <c r="I945" t="s">
        <v>845</v>
      </c>
      <c r="J945" t="s">
        <v>2332</v>
      </c>
      <c r="K945">
        <v>0</v>
      </c>
      <c r="L945">
        <v>0</v>
      </c>
      <c r="M945">
        <v>1</v>
      </c>
      <c r="N945">
        <v>0</v>
      </c>
      <c r="O945" t="s">
        <v>120</v>
      </c>
      <c r="P945" s="10">
        <v>690180.86</v>
      </c>
      <c r="Q945" s="10">
        <v>690180.86</v>
      </c>
      <c r="R945" s="10">
        <v>0</v>
      </c>
      <c r="S945" s="10">
        <v>690180.86</v>
      </c>
      <c r="T945" t="s">
        <v>57</v>
      </c>
      <c r="U945" t="s">
        <v>58</v>
      </c>
      <c r="V945">
        <v>56</v>
      </c>
      <c r="W945">
        <v>48</v>
      </c>
      <c r="X945">
        <v>52</v>
      </c>
      <c r="Y945" t="s">
        <v>48</v>
      </c>
      <c r="AA945">
        <v>0</v>
      </c>
      <c r="AB945">
        <v>0</v>
      </c>
      <c r="AC945">
        <v>0</v>
      </c>
      <c r="AD945">
        <v>0</v>
      </c>
      <c r="AE945">
        <v>690180.86</v>
      </c>
      <c r="AF945">
        <v>0</v>
      </c>
      <c r="AG945" t="e">
        <f>#N/A</f>
        <v>#N/A</v>
      </c>
    </row>
    <row r="946" spans="1:33" ht="15" x14ac:dyDescent="0.2">
      <c r="A946" t="s">
        <v>48</v>
      </c>
      <c r="B946" t="s">
        <v>48</v>
      </c>
      <c r="C946" t="s">
        <v>2333</v>
      </c>
      <c r="D946" t="s">
        <v>110</v>
      </c>
      <c r="E946" t="s">
        <v>988</v>
      </c>
      <c r="F946" t="s">
        <v>64</v>
      </c>
      <c r="G946" t="s">
        <v>2334</v>
      </c>
      <c r="H946" t="s">
        <v>48</v>
      </c>
      <c r="I946" t="s">
        <v>54</v>
      </c>
      <c r="J946" t="s">
        <v>2335</v>
      </c>
      <c r="K946">
        <v>0</v>
      </c>
      <c r="L946">
        <v>0</v>
      </c>
      <c r="M946">
        <v>1</v>
      </c>
      <c r="N946">
        <v>0</v>
      </c>
      <c r="O946" t="s">
        <v>120</v>
      </c>
      <c r="P946" s="10">
        <v>32926.910000000003</v>
      </c>
      <c r="Q946" s="11">
        <v>32926.910000000003</v>
      </c>
      <c r="R946" s="10">
        <v>0</v>
      </c>
      <c r="S946" s="10">
        <v>32926.910000000003</v>
      </c>
      <c r="T946" t="s">
        <v>57</v>
      </c>
      <c r="U946" t="s">
        <v>58</v>
      </c>
      <c r="V946">
        <v>48</v>
      </c>
      <c r="W946">
        <v>56</v>
      </c>
      <c r="X946">
        <v>52</v>
      </c>
      <c r="Y946" t="s">
        <v>48</v>
      </c>
      <c r="AA946">
        <v>0</v>
      </c>
      <c r="AB946">
        <v>0</v>
      </c>
      <c r="AC946">
        <v>0</v>
      </c>
      <c r="AD946">
        <v>0</v>
      </c>
      <c r="AE946">
        <v>32926.910000000003</v>
      </c>
      <c r="AF946">
        <v>0</v>
      </c>
      <c r="AG946" t="e">
        <f>#N/A</f>
        <v>#N/A</v>
      </c>
    </row>
    <row r="947" spans="1:33" ht="15" x14ac:dyDescent="0.2">
      <c r="A947" t="s">
        <v>60</v>
      </c>
      <c r="B947" t="s">
        <v>60</v>
      </c>
      <c r="C947" t="s">
        <v>632</v>
      </c>
      <c r="D947" t="s">
        <v>633</v>
      </c>
      <c r="E947" t="s">
        <v>634</v>
      </c>
      <c r="F947" t="s">
        <v>64</v>
      </c>
      <c r="G947" t="s">
        <v>2336</v>
      </c>
      <c r="H947" t="s">
        <v>60</v>
      </c>
      <c r="J947" t="s">
        <v>2337</v>
      </c>
      <c r="K947">
        <v>0.8</v>
      </c>
      <c r="L947">
        <v>0</v>
      </c>
      <c r="M947">
        <v>0.1</v>
      </c>
      <c r="N947">
        <v>0.1</v>
      </c>
      <c r="O947" t="s">
        <v>67</v>
      </c>
      <c r="P947" s="10">
        <v>68830</v>
      </c>
      <c r="Q947" s="10" t="e">
        <f>#N/A</f>
        <v>#N/A</v>
      </c>
      <c r="R947" s="10" t="e">
        <f>#N/A</f>
        <v>#N/A</v>
      </c>
      <c r="S947" s="10" t="e">
        <f>#N/A</f>
        <v>#N/A</v>
      </c>
      <c r="T947" t="s">
        <v>59</v>
      </c>
      <c r="U947" t="s">
        <v>58</v>
      </c>
      <c r="V947">
        <v>60</v>
      </c>
      <c r="W947">
        <v>44</v>
      </c>
      <c r="X947">
        <v>52</v>
      </c>
      <c r="Y947" t="s">
        <v>512</v>
      </c>
      <c r="Z947" t="s">
        <v>57</v>
      </c>
      <c r="AA947">
        <v>100</v>
      </c>
      <c r="AB947">
        <v>0</v>
      </c>
      <c r="AC947">
        <v>55064</v>
      </c>
      <c r="AD947">
        <v>0</v>
      </c>
      <c r="AE947">
        <v>6883</v>
      </c>
      <c r="AF947">
        <v>6883</v>
      </c>
      <c r="AG947" t="e">
        <f>#N/A</f>
        <v>#N/A</v>
      </c>
    </row>
    <row r="948" spans="1:33" ht="15" x14ac:dyDescent="0.2">
      <c r="A948" t="s">
        <v>60</v>
      </c>
      <c r="B948" t="s">
        <v>60</v>
      </c>
      <c r="C948" t="s">
        <v>1007</v>
      </c>
      <c r="D948" t="s">
        <v>1008</v>
      </c>
      <c r="E948" t="s">
        <v>1009</v>
      </c>
      <c r="F948" t="s">
        <v>64</v>
      </c>
      <c r="G948" t="s">
        <v>2338</v>
      </c>
      <c r="H948" t="s">
        <v>60</v>
      </c>
      <c r="J948" t="s">
        <v>2339</v>
      </c>
      <c r="K948">
        <v>1</v>
      </c>
      <c r="L948">
        <v>0</v>
      </c>
      <c r="M948">
        <v>0</v>
      </c>
      <c r="N948">
        <v>0</v>
      </c>
      <c r="O948" t="s">
        <v>67</v>
      </c>
      <c r="P948" s="10">
        <v>87200</v>
      </c>
      <c r="Q948" s="10" t="e">
        <f>#N/A</f>
        <v>#N/A</v>
      </c>
      <c r="R948" s="10" t="e">
        <f>#N/A</f>
        <v>#N/A</v>
      </c>
      <c r="S948" s="10" t="e">
        <f>#N/A</f>
        <v>#N/A</v>
      </c>
      <c r="T948" t="s">
        <v>57</v>
      </c>
      <c r="U948" t="s">
        <v>58</v>
      </c>
      <c r="V948">
        <v>52</v>
      </c>
      <c r="W948">
        <v>52</v>
      </c>
      <c r="X948">
        <v>52</v>
      </c>
      <c r="Y948" t="s">
        <v>512</v>
      </c>
      <c r="Z948" t="s">
        <v>57</v>
      </c>
      <c r="AA948">
        <v>0</v>
      </c>
      <c r="AB948">
        <v>100</v>
      </c>
      <c r="AC948">
        <v>87200</v>
      </c>
      <c r="AD948">
        <v>0</v>
      </c>
      <c r="AE948">
        <v>0</v>
      </c>
      <c r="AF948">
        <v>0</v>
      </c>
      <c r="AG948" t="e">
        <f>#N/A</f>
        <v>#N/A</v>
      </c>
    </row>
    <row r="949" spans="1:33" ht="15" x14ac:dyDescent="0.2">
      <c r="A949" t="s">
        <v>60</v>
      </c>
      <c r="B949" t="s">
        <v>60</v>
      </c>
      <c r="C949" t="s">
        <v>180</v>
      </c>
      <c r="D949" t="s">
        <v>903</v>
      </c>
      <c r="E949" t="s">
        <v>181</v>
      </c>
      <c r="F949" t="s">
        <v>64</v>
      </c>
      <c r="G949" t="s">
        <v>2340</v>
      </c>
      <c r="H949" t="s">
        <v>60</v>
      </c>
      <c r="J949" t="s">
        <v>2341</v>
      </c>
      <c r="K949">
        <v>0.7</v>
      </c>
      <c r="L949">
        <v>0.15</v>
      </c>
      <c r="M949">
        <v>0</v>
      </c>
      <c r="N949">
        <v>0.15</v>
      </c>
      <c r="O949" t="s">
        <v>67</v>
      </c>
      <c r="P949" s="10">
        <v>115864</v>
      </c>
      <c r="Q949" s="10" t="e">
        <f>#N/A</f>
        <v>#N/A</v>
      </c>
      <c r="R949" s="10" t="e">
        <f>#N/A</f>
        <v>#N/A</v>
      </c>
      <c r="S949" s="10" t="e">
        <f>#N/A</f>
        <v>#N/A</v>
      </c>
      <c r="T949" t="s">
        <v>57</v>
      </c>
      <c r="U949" t="s">
        <v>58</v>
      </c>
      <c r="V949">
        <v>48</v>
      </c>
      <c r="W949">
        <v>56</v>
      </c>
      <c r="X949">
        <v>52</v>
      </c>
      <c r="Y949" t="s">
        <v>512</v>
      </c>
      <c r="Z949" t="s">
        <v>57</v>
      </c>
      <c r="AA949">
        <v>0</v>
      </c>
      <c r="AB949">
        <v>100</v>
      </c>
      <c r="AC949">
        <v>81104.800000000003</v>
      </c>
      <c r="AD949">
        <v>17379.599999999999</v>
      </c>
      <c r="AE949">
        <v>0</v>
      </c>
      <c r="AF949">
        <v>17379.599999999999</v>
      </c>
      <c r="AG949" t="e">
        <f>#N/A</f>
        <v>#N/A</v>
      </c>
    </row>
    <row r="950" spans="1:33" ht="15" x14ac:dyDescent="0.2">
      <c r="A950" t="s">
        <v>148</v>
      </c>
      <c r="B950" t="s">
        <v>148</v>
      </c>
      <c r="C950" t="s">
        <v>671</v>
      </c>
      <c r="D950" t="s">
        <v>672</v>
      </c>
      <c r="E950" t="s">
        <v>673</v>
      </c>
      <c r="F950" t="s">
        <v>64</v>
      </c>
      <c r="G950" t="s">
        <v>2342</v>
      </c>
      <c r="H950" t="s">
        <v>148</v>
      </c>
      <c r="J950" t="s">
        <v>2343</v>
      </c>
      <c r="K950">
        <v>0</v>
      </c>
      <c r="L950">
        <v>0.2</v>
      </c>
      <c r="M950">
        <v>0.8</v>
      </c>
      <c r="N950">
        <v>0</v>
      </c>
      <c r="O950" t="s">
        <v>120</v>
      </c>
      <c r="P950" s="10">
        <v>309070</v>
      </c>
      <c r="Q950" s="10">
        <v>309070</v>
      </c>
      <c r="R950" s="10">
        <v>6181.4</v>
      </c>
      <c r="S950" s="10">
        <v>315251.40000000002</v>
      </c>
      <c r="T950" t="s">
        <v>59</v>
      </c>
      <c r="U950" t="s">
        <v>58</v>
      </c>
      <c r="V950">
        <v>48</v>
      </c>
      <c r="W950">
        <v>56</v>
      </c>
      <c r="X950">
        <v>52</v>
      </c>
      <c r="Y950" t="s">
        <v>512</v>
      </c>
      <c r="Z950" t="s">
        <v>57</v>
      </c>
      <c r="AA950">
        <v>100</v>
      </c>
      <c r="AB950">
        <v>0</v>
      </c>
      <c r="AC950">
        <v>0</v>
      </c>
      <c r="AD950">
        <v>61814</v>
      </c>
      <c r="AE950">
        <v>247256</v>
      </c>
      <c r="AF950">
        <v>0</v>
      </c>
      <c r="AG950" t="s">
        <v>2342</v>
      </c>
    </row>
    <row r="951" spans="1:33" ht="15" x14ac:dyDescent="0.2">
      <c r="A951" t="s">
        <v>148</v>
      </c>
      <c r="B951" t="s">
        <v>148</v>
      </c>
      <c r="C951" t="s">
        <v>332</v>
      </c>
      <c r="D951" t="s">
        <v>333</v>
      </c>
      <c r="E951" t="s">
        <v>334</v>
      </c>
      <c r="F951" t="s">
        <v>64</v>
      </c>
      <c r="G951" t="s">
        <v>2344</v>
      </c>
      <c r="H951" t="s">
        <v>148</v>
      </c>
      <c r="J951" t="s">
        <v>2345</v>
      </c>
      <c r="K951">
        <v>0</v>
      </c>
      <c r="L951">
        <v>0</v>
      </c>
      <c r="M951">
        <v>1</v>
      </c>
      <c r="N951">
        <v>0</v>
      </c>
      <c r="O951" t="s">
        <v>120</v>
      </c>
      <c r="P951" s="10">
        <v>56708</v>
      </c>
      <c r="Q951" s="10">
        <v>56708</v>
      </c>
      <c r="R951" s="10">
        <v>1134.1600000000001</v>
      </c>
      <c r="S951" s="10">
        <v>57842.16</v>
      </c>
      <c r="T951" t="s">
        <v>57</v>
      </c>
      <c r="U951" t="s">
        <v>58</v>
      </c>
      <c r="V951">
        <v>52</v>
      </c>
      <c r="W951">
        <v>52</v>
      </c>
      <c r="X951">
        <v>52</v>
      </c>
      <c r="Y951" t="s">
        <v>512</v>
      </c>
      <c r="Z951" t="s">
        <v>57</v>
      </c>
      <c r="AA951">
        <v>0</v>
      </c>
      <c r="AB951">
        <v>100</v>
      </c>
      <c r="AC951">
        <v>0</v>
      </c>
      <c r="AD951">
        <v>0</v>
      </c>
      <c r="AE951">
        <v>56708</v>
      </c>
      <c r="AF951">
        <v>0</v>
      </c>
      <c r="AG951" t="s">
        <v>2344</v>
      </c>
    </row>
    <row r="952" spans="1:33" ht="15" x14ac:dyDescent="0.2">
      <c r="A952" t="s">
        <v>148</v>
      </c>
      <c r="B952" t="s">
        <v>148</v>
      </c>
      <c r="C952" t="s">
        <v>213</v>
      </c>
      <c r="D952" t="s">
        <v>882</v>
      </c>
      <c r="E952" t="s">
        <v>214</v>
      </c>
      <c r="F952" t="s">
        <v>52</v>
      </c>
      <c r="G952" t="s">
        <v>2346</v>
      </c>
      <c r="H952" t="s">
        <v>148</v>
      </c>
      <c r="J952" t="s">
        <v>2347</v>
      </c>
      <c r="K952">
        <v>0.31</v>
      </c>
      <c r="L952">
        <v>0.32</v>
      </c>
      <c r="M952">
        <v>0.13</v>
      </c>
      <c r="N952">
        <v>0.24</v>
      </c>
      <c r="O952" t="s">
        <v>56</v>
      </c>
      <c r="P952" s="10">
        <v>177550</v>
      </c>
      <c r="Q952" s="10">
        <v>177550</v>
      </c>
      <c r="R952" s="10">
        <v>3551</v>
      </c>
      <c r="S952" s="10">
        <v>181101</v>
      </c>
      <c r="T952" t="s">
        <v>59</v>
      </c>
      <c r="U952" t="s">
        <v>58</v>
      </c>
      <c r="V952">
        <v>52</v>
      </c>
      <c r="W952">
        <v>52</v>
      </c>
      <c r="X952">
        <v>52</v>
      </c>
      <c r="Y952" t="s">
        <v>254</v>
      </c>
      <c r="Z952" t="s">
        <v>59</v>
      </c>
      <c r="AA952">
        <v>100</v>
      </c>
      <c r="AB952">
        <v>0</v>
      </c>
      <c r="AC952">
        <v>55040.5</v>
      </c>
      <c r="AD952">
        <v>56816</v>
      </c>
      <c r="AE952">
        <v>23081.5</v>
      </c>
      <c r="AF952">
        <v>42612</v>
      </c>
      <c r="AG952" t="s">
        <v>2346</v>
      </c>
    </row>
    <row r="953" spans="1:33" ht="15" x14ac:dyDescent="0.2">
      <c r="A953" t="s">
        <v>148</v>
      </c>
      <c r="B953" t="s">
        <v>148</v>
      </c>
      <c r="C953" t="s">
        <v>1035</v>
      </c>
      <c r="D953" t="s">
        <v>1036</v>
      </c>
      <c r="E953" t="s">
        <v>1037</v>
      </c>
      <c r="F953" t="s">
        <v>64</v>
      </c>
      <c r="G953" t="s">
        <v>2348</v>
      </c>
      <c r="H953" t="s">
        <v>148</v>
      </c>
      <c r="J953" t="s">
        <v>2345</v>
      </c>
      <c r="K953">
        <v>0</v>
      </c>
      <c r="L953">
        <v>0</v>
      </c>
      <c r="M953">
        <v>1</v>
      </c>
      <c r="N953">
        <v>0</v>
      </c>
      <c r="O953" t="s">
        <v>120</v>
      </c>
      <c r="P953" s="10">
        <v>88136</v>
      </c>
      <c r="Q953" s="10">
        <v>88136</v>
      </c>
      <c r="R953" s="10">
        <v>1762.72</v>
      </c>
      <c r="S953" s="10">
        <v>89898.72</v>
      </c>
      <c r="T953" t="s">
        <v>59</v>
      </c>
      <c r="U953" t="s">
        <v>58</v>
      </c>
      <c r="V953">
        <v>52</v>
      </c>
      <c r="W953">
        <v>52</v>
      </c>
      <c r="X953">
        <v>52</v>
      </c>
      <c r="Y953" t="s">
        <v>254</v>
      </c>
      <c r="Z953" t="s">
        <v>59</v>
      </c>
      <c r="AA953">
        <v>100</v>
      </c>
      <c r="AB953">
        <v>0</v>
      </c>
      <c r="AC953">
        <v>0</v>
      </c>
      <c r="AD953">
        <v>0</v>
      </c>
      <c r="AE953">
        <v>88136</v>
      </c>
      <c r="AF953">
        <v>0</v>
      </c>
      <c r="AG953" t="s">
        <v>2348</v>
      </c>
    </row>
    <row r="954" spans="1:33" ht="15" x14ac:dyDescent="0.2">
      <c r="A954" t="s">
        <v>148</v>
      </c>
      <c r="B954" t="s">
        <v>148</v>
      </c>
      <c r="C954" t="s">
        <v>184</v>
      </c>
      <c r="D954" t="s">
        <v>1040</v>
      </c>
      <c r="E954" t="s">
        <v>185</v>
      </c>
      <c r="F954" t="s">
        <v>64</v>
      </c>
      <c r="G954" t="s">
        <v>2349</v>
      </c>
      <c r="H954" t="s">
        <v>148</v>
      </c>
      <c r="J954" t="s">
        <v>2350</v>
      </c>
      <c r="K954">
        <v>0</v>
      </c>
      <c r="L954">
        <v>0.4</v>
      </c>
      <c r="M954">
        <v>0</v>
      </c>
      <c r="N954">
        <v>0.6</v>
      </c>
      <c r="O954" t="s">
        <v>114</v>
      </c>
      <c r="P954" s="10">
        <v>378000</v>
      </c>
      <c r="Q954" s="10">
        <v>378000</v>
      </c>
      <c r="R954" s="10">
        <v>7560</v>
      </c>
      <c r="S954" s="10">
        <v>385560</v>
      </c>
      <c r="T954" t="s">
        <v>59</v>
      </c>
      <c r="U954" t="s">
        <v>58</v>
      </c>
      <c r="V954">
        <v>52</v>
      </c>
      <c r="W954">
        <v>52</v>
      </c>
      <c r="X954">
        <v>52</v>
      </c>
      <c r="Y954" t="s">
        <v>254</v>
      </c>
      <c r="Z954" t="s">
        <v>59</v>
      </c>
      <c r="AA954">
        <v>100</v>
      </c>
      <c r="AB954">
        <v>0</v>
      </c>
      <c r="AC954">
        <v>0</v>
      </c>
      <c r="AD954">
        <v>151200</v>
      </c>
      <c r="AE954">
        <v>0</v>
      </c>
      <c r="AF954">
        <v>226800</v>
      </c>
      <c r="AG954" t="s">
        <v>2349</v>
      </c>
    </row>
    <row r="955" spans="1:33" ht="15" x14ac:dyDescent="0.2">
      <c r="A955" t="s">
        <v>148</v>
      </c>
      <c r="B955" t="s">
        <v>148</v>
      </c>
      <c r="C955" t="s">
        <v>1043</v>
      </c>
      <c r="D955" t="s">
        <v>1044</v>
      </c>
      <c r="E955" t="s">
        <v>1045</v>
      </c>
      <c r="F955" t="s">
        <v>64</v>
      </c>
      <c r="G955" t="s">
        <v>2351</v>
      </c>
      <c r="H955" t="s">
        <v>148</v>
      </c>
      <c r="J955" t="s">
        <v>2352</v>
      </c>
      <c r="K955">
        <v>0.4</v>
      </c>
      <c r="L955">
        <v>0.2</v>
      </c>
      <c r="M955">
        <v>0.2</v>
      </c>
      <c r="N955">
        <v>0.2</v>
      </c>
      <c r="O955" t="s">
        <v>67</v>
      </c>
      <c r="P955" s="10">
        <v>260870</v>
      </c>
      <c r="Q955" s="10">
        <v>260870</v>
      </c>
      <c r="R955" s="10">
        <v>5217</v>
      </c>
      <c r="S955" s="10">
        <v>266087</v>
      </c>
      <c r="T955" t="s">
        <v>59</v>
      </c>
      <c r="U955" t="s">
        <v>58</v>
      </c>
      <c r="V955">
        <v>56</v>
      </c>
      <c r="W955">
        <v>48</v>
      </c>
      <c r="X955">
        <v>52</v>
      </c>
      <c r="Y955" t="s">
        <v>512</v>
      </c>
      <c r="Z955" t="s">
        <v>57</v>
      </c>
      <c r="AA955">
        <v>100</v>
      </c>
      <c r="AB955">
        <v>0</v>
      </c>
      <c r="AC955">
        <v>104348</v>
      </c>
      <c r="AD955">
        <v>52174</v>
      </c>
      <c r="AE955">
        <v>52174</v>
      </c>
      <c r="AF955">
        <v>52174</v>
      </c>
      <c r="AG955" t="s">
        <v>2351</v>
      </c>
    </row>
    <row r="956" spans="1:33" ht="15" x14ac:dyDescent="0.2">
      <c r="A956" t="s">
        <v>148</v>
      </c>
      <c r="B956" t="s">
        <v>148</v>
      </c>
      <c r="C956" t="s">
        <v>700</v>
      </c>
      <c r="D956" t="s">
        <v>701</v>
      </c>
      <c r="E956" t="s">
        <v>702</v>
      </c>
      <c r="F956" t="s">
        <v>64</v>
      </c>
      <c r="G956" t="s">
        <v>2353</v>
      </c>
      <c r="H956" t="s">
        <v>148</v>
      </c>
      <c r="J956" t="s">
        <v>2354</v>
      </c>
      <c r="K956">
        <v>0</v>
      </c>
      <c r="L956">
        <v>0.5</v>
      </c>
      <c r="M956">
        <v>0.5</v>
      </c>
      <c r="N956">
        <v>0</v>
      </c>
      <c r="O956" t="s">
        <v>107</v>
      </c>
      <c r="P956" s="10">
        <v>328879</v>
      </c>
      <c r="Q956" s="10">
        <v>328879</v>
      </c>
      <c r="R956" s="10">
        <v>6577.58</v>
      </c>
      <c r="S956" s="10">
        <v>335456.58</v>
      </c>
      <c r="T956" t="s">
        <v>57</v>
      </c>
      <c r="U956" t="s">
        <v>58</v>
      </c>
      <c r="V956">
        <v>60</v>
      </c>
      <c r="W956">
        <v>44</v>
      </c>
      <c r="X956">
        <v>52</v>
      </c>
      <c r="Y956" t="s">
        <v>512</v>
      </c>
      <c r="Z956" t="s">
        <v>57</v>
      </c>
      <c r="AA956">
        <v>0</v>
      </c>
      <c r="AB956">
        <v>100</v>
      </c>
      <c r="AC956">
        <v>0</v>
      </c>
      <c r="AD956">
        <v>164439.5</v>
      </c>
      <c r="AE956">
        <v>164439.5</v>
      </c>
      <c r="AF956">
        <v>0</v>
      </c>
      <c r="AG956" t="s">
        <v>2353</v>
      </c>
    </row>
    <row r="957" spans="1:33" ht="15" x14ac:dyDescent="0.2">
      <c r="A957" t="s">
        <v>48</v>
      </c>
      <c r="B957" t="s">
        <v>48</v>
      </c>
      <c r="C957" t="s">
        <v>1437</v>
      </c>
      <c r="D957" t="s">
        <v>70</v>
      </c>
      <c r="E957" t="s">
        <v>170</v>
      </c>
      <c r="F957" t="s">
        <v>64</v>
      </c>
      <c r="G957" t="s">
        <v>2355</v>
      </c>
      <c r="H957" t="s">
        <v>48</v>
      </c>
      <c r="I957" t="s">
        <v>54</v>
      </c>
      <c r="J957" t="s">
        <v>2356</v>
      </c>
      <c r="K957">
        <v>1</v>
      </c>
      <c r="L957">
        <v>0</v>
      </c>
      <c r="M957">
        <v>0</v>
      </c>
      <c r="N957">
        <v>0</v>
      </c>
      <c r="O957" t="s">
        <v>67</v>
      </c>
      <c r="P957" s="10">
        <v>200000</v>
      </c>
      <c r="Q957" s="11">
        <v>200000</v>
      </c>
      <c r="R957" s="10">
        <v>0</v>
      </c>
      <c r="S957" s="10">
        <v>200000</v>
      </c>
      <c r="T957" t="s">
        <v>57</v>
      </c>
      <c r="U957" t="s">
        <v>58</v>
      </c>
      <c r="V957">
        <v>52</v>
      </c>
      <c r="W957">
        <v>50</v>
      </c>
      <c r="X957">
        <v>51</v>
      </c>
      <c r="Y957" t="s">
        <v>48</v>
      </c>
      <c r="Z957" t="s">
        <v>57</v>
      </c>
      <c r="AA957">
        <v>0</v>
      </c>
      <c r="AB957">
        <v>0</v>
      </c>
      <c r="AC957">
        <v>200000</v>
      </c>
      <c r="AD957">
        <v>0</v>
      </c>
      <c r="AE957">
        <v>0</v>
      </c>
      <c r="AF957">
        <v>0</v>
      </c>
      <c r="AG957" t="e">
        <f>#N/A</f>
        <v>#N/A</v>
      </c>
    </row>
    <row r="958" spans="1:33" ht="15" x14ac:dyDescent="0.2">
      <c r="A958" t="s">
        <v>60</v>
      </c>
      <c r="B958" t="s">
        <v>60</v>
      </c>
      <c r="C958" t="s">
        <v>270</v>
      </c>
      <c r="D958" t="s">
        <v>1136</v>
      </c>
      <c r="E958" t="s">
        <v>271</v>
      </c>
      <c r="F958" t="s">
        <v>64</v>
      </c>
      <c r="G958" t="s">
        <v>2357</v>
      </c>
      <c r="H958" t="s">
        <v>60</v>
      </c>
      <c r="J958" t="s">
        <v>2358</v>
      </c>
      <c r="K958">
        <v>1</v>
      </c>
      <c r="L958">
        <v>0</v>
      </c>
      <c r="M958">
        <v>0</v>
      </c>
      <c r="N958">
        <v>0</v>
      </c>
      <c r="O958" t="s">
        <v>67</v>
      </c>
      <c r="P958" s="10">
        <v>153300</v>
      </c>
      <c r="Q958" s="10" t="e">
        <f>#N/A</f>
        <v>#N/A</v>
      </c>
      <c r="R958" s="10" t="e">
        <f>#N/A</f>
        <v>#N/A</v>
      </c>
      <c r="S958" s="10" t="e">
        <f>#N/A</f>
        <v>#N/A</v>
      </c>
      <c r="T958" t="s">
        <v>59</v>
      </c>
      <c r="U958" t="s">
        <v>58</v>
      </c>
      <c r="V958">
        <v>56</v>
      </c>
      <c r="W958">
        <v>45</v>
      </c>
      <c r="X958">
        <v>50.5</v>
      </c>
      <c r="Y958" t="s">
        <v>512</v>
      </c>
      <c r="Z958" t="s">
        <v>57</v>
      </c>
      <c r="AA958">
        <v>100</v>
      </c>
      <c r="AB958">
        <v>0</v>
      </c>
      <c r="AC958">
        <v>153300</v>
      </c>
      <c r="AD958">
        <v>0</v>
      </c>
      <c r="AE958">
        <v>0</v>
      </c>
      <c r="AF958">
        <v>0</v>
      </c>
      <c r="AG958" t="e">
        <f>#N/A</f>
        <v>#N/A</v>
      </c>
    </row>
    <row r="959" spans="1:33" ht="15" x14ac:dyDescent="0.2">
      <c r="A959" t="s">
        <v>74</v>
      </c>
      <c r="B959" t="s">
        <v>139</v>
      </c>
      <c r="C959" t="s">
        <v>1543</v>
      </c>
      <c r="D959" t="s">
        <v>1544</v>
      </c>
      <c r="E959" t="s">
        <v>1545</v>
      </c>
      <c r="F959" t="s">
        <v>64</v>
      </c>
      <c r="G959" t="s">
        <v>2359</v>
      </c>
      <c r="H959" t="s">
        <v>74</v>
      </c>
      <c r="J959" t="s">
        <v>2360</v>
      </c>
      <c r="K959">
        <v>0</v>
      </c>
      <c r="L959">
        <v>0</v>
      </c>
      <c r="M959">
        <v>0</v>
      </c>
      <c r="N959">
        <v>1</v>
      </c>
      <c r="O959" t="s">
        <v>114</v>
      </c>
      <c r="P959" s="10">
        <v>500000</v>
      </c>
      <c r="Q959" s="10" t="e">
        <f>#N/A</f>
        <v>#N/A</v>
      </c>
      <c r="R959" s="10" t="e">
        <f>#N/A</f>
        <v>#N/A</v>
      </c>
      <c r="S959" s="10" t="e">
        <f>#N/A</f>
        <v>#N/A</v>
      </c>
      <c r="T959" t="s">
        <v>57</v>
      </c>
      <c r="U959" t="s">
        <v>58</v>
      </c>
      <c r="V959">
        <v>48</v>
      </c>
      <c r="W959">
        <v>52</v>
      </c>
      <c r="X959">
        <v>50</v>
      </c>
      <c r="Y959" t="s">
        <v>512</v>
      </c>
      <c r="Z959" t="s">
        <v>57</v>
      </c>
      <c r="AA959">
        <v>0</v>
      </c>
      <c r="AB959">
        <v>100</v>
      </c>
      <c r="AC959">
        <v>0</v>
      </c>
      <c r="AD959">
        <v>0</v>
      </c>
      <c r="AE959">
        <v>0</v>
      </c>
      <c r="AF959">
        <v>500000</v>
      </c>
      <c r="AG959" t="e">
        <f>#N/A</f>
        <v>#N/A</v>
      </c>
    </row>
    <row r="960" spans="1:33" ht="15" x14ac:dyDescent="0.2">
      <c r="A960" t="s">
        <v>74</v>
      </c>
      <c r="B960" t="s">
        <v>93</v>
      </c>
      <c r="C960" t="s">
        <v>395</v>
      </c>
      <c r="D960" t="s">
        <v>396</v>
      </c>
      <c r="E960" t="s">
        <v>397</v>
      </c>
      <c r="F960" t="s">
        <v>64</v>
      </c>
      <c r="G960" t="s">
        <v>2361</v>
      </c>
      <c r="H960" t="s">
        <v>74</v>
      </c>
      <c r="J960" t="s">
        <v>2362</v>
      </c>
      <c r="K960">
        <v>0.85</v>
      </c>
      <c r="L960">
        <v>0</v>
      </c>
      <c r="M960">
        <v>0.15</v>
      </c>
      <c r="N960">
        <v>0</v>
      </c>
      <c r="O960" t="s">
        <v>67</v>
      </c>
      <c r="P960" s="10">
        <v>721445</v>
      </c>
      <c r="Q960" s="10" t="e">
        <f>#N/A</f>
        <v>#N/A</v>
      </c>
      <c r="R960" s="10" t="e">
        <f>#N/A</f>
        <v>#N/A</v>
      </c>
      <c r="S960" s="10" t="e">
        <f>#N/A</f>
        <v>#N/A</v>
      </c>
      <c r="T960" t="s">
        <v>59</v>
      </c>
      <c r="U960" t="s">
        <v>58</v>
      </c>
      <c r="V960">
        <v>52</v>
      </c>
      <c r="W960">
        <v>48</v>
      </c>
      <c r="X960">
        <v>50</v>
      </c>
      <c r="Y960" t="s">
        <v>512</v>
      </c>
      <c r="Z960" t="s">
        <v>57</v>
      </c>
      <c r="AA960">
        <v>100</v>
      </c>
      <c r="AB960">
        <v>0</v>
      </c>
      <c r="AC960">
        <v>613228.25</v>
      </c>
      <c r="AD960">
        <v>0</v>
      </c>
      <c r="AE960">
        <v>108216.75</v>
      </c>
      <c r="AF960">
        <v>0</v>
      </c>
      <c r="AG960" t="e">
        <f>#N/A</f>
        <v>#N/A</v>
      </c>
    </row>
    <row r="961" spans="1:33" ht="15" x14ac:dyDescent="0.2">
      <c r="A961" t="s">
        <v>74</v>
      </c>
      <c r="B961" t="s">
        <v>75</v>
      </c>
      <c r="C961" t="s">
        <v>753</v>
      </c>
      <c r="D961" t="s">
        <v>754</v>
      </c>
      <c r="E961" t="s">
        <v>755</v>
      </c>
      <c r="F961" t="s">
        <v>64</v>
      </c>
      <c r="G961" t="s">
        <v>2363</v>
      </c>
      <c r="H961" t="s">
        <v>74</v>
      </c>
      <c r="J961" t="s">
        <v>2364</v>
      </c>
      <c r="K961">
        <v>0</v>
      </c>
      <c r="L961">
        <v>0.33</v>
      </c>
      <c r="M961">
        <v>0.33</v>
      </c>
      <c r="N961">
        <v>0.33</v>
      </c>
      <c r="O961" t="s">
        <v>107</v>
      </c>
      <c r="P961" s="10">
        <v>733531</v>
      </c>
      <c r="Q961" s="10" t="e">
        <f>#N/A</f>
        <v>#N/A</v>
      </c>
      <c r="R961" s="10" t="e">
        <f>#N/A</f>
        <v>#N/A</v>
      </c>
      <c r="S961" s="10" t="e">
        <f>#N/A</f>
        <v>#N/A</v>
      </c>
      <c r="T961" t="s">
        <v>57</v>
      </c>
      <c r="U961" t="s">
        <v>58</v>
      </c>
      <c r="V961">
        <v>48</v>
      </c>
      <c r="W961">
        <v>52</v>
      </c>
      <c r="X961">
        <v>50</v>
      </c>
      <c r="Y961" t="s">
        <v>512</v>
      </c>
      <c r="Z961" t="s">
        <v>57</v>
      </c>
      <c r="AA961">
        <v>0</v>
      </c>
      <c r="AB961">
        <v>100</v>
      </c>
      <c r="AC961">
        <v>0</v>
      </c>
      <c r="AD961">
        <v>242065.23</v>
      </c>
      <c r="AE961">
        <v>242065.23</v>
      </c>
      <c r="AF961">
        <v>242065.23</v>
      </c>
      <c r="AG961" t="e">
        <f>#N/A</f>
        <v>#N/A</v>
      </c>
    </row>
    <row r="962" spans="1:33" ht="15" x14ac:dyDescent="0.2">
      <c r="A962" t="s">
        <v>74</v>
      </c>
      <c r="B962" t="s">
        <v>219</v>
      </c>
      <c r="C962" t="s">
        <v>220</v>
      </c>
      <c r="D962" t="s">
        <v>504</v>
      </c>
      <c r="E962" t="s">
        <v>221</v>
      </c>
      <c r="F962" t="s">
        <v>64</v>
      </c>
      <c r="G962" t="s">
        <v>2365</v>
      </c>
      <c r="H962" t="s">
        <v>74</v>
      </c>
      <c r="J962" t="s">
        <v>2360</v>
      </c>
      <c r="K962">
        <v>0</v>
      </c>
      <c r="L962">
        <v>0</v>
      </c>
      <c r="M962">
        <v>0</v>
      </c>
      <c r="N962">
        <v>1</v>
      </c>
      <c r="O962" t="s">
        <v>114</v>
      </c>
      <c r="P962" s="10">
        <v>472306</v>
      </c>
      <c r="Q962" s="10" t="e">
        <f>#N/A</f>
        <v>#N/A</v>
      </c>
      <c r="R962" s="10" t="e">
        <f>#N/A</f>
        <v>#N/A</v>
      </c>
      <c r="S962" s="10" t="e">
        <f>#N/A</f>
        <v>#N/A</v>
      </c>
      <c r="T962" t="s">
        <v>59</v>
      </c>
      <c r="U962" t="s">
        <v>58</v>
      </c>
      <c r="V962">
        <v>48</v>
      </c>
      <c r="W962">
        <v>52</v>
      </c>
      <c r="X962">
        <v>50</v>
      </c>
      <c r="Y962" t="s">
        <v>512</v>
      </c>
      <c r="Z962" t="s">
        <v>57</v>
      </c>
      <c r="AA962">
        <v>100</v>
      </c>
      <c r="AB962">
        <v>0</v>
      </c>
      <c r="AC962">
        <v>0</v>
      </c>
      <c r="AD962">
        <v>0</v>
      </c>
      <c r="AE962">
        <v>0</v>
      </c>
      <c r="AF962">
        <v>472306</v>
      </c>
      <c r="AG962" t="e">
        <f>#N/A</f>
        <v>#N/A</v>
      </c>
    </row>
    <row r="963" spans="1:33" ht="15" x14ac:dyDescent="0.2">
      <c r="A963" t="s">
        <v>74</v>
      </c>
      <c r="B963" t="s">
        <v>102</v>
      </c>
      <c r="C963" t="s">
        <v>162</v>
      </c>
      <c r="D963" t="s">
        <v>556</v>
      </c>
      <c r="E963" t="s">
        <v>163</v>
      </c>
      <c r="F963" t="s">
        <v>64</v>
      </c>
      <c r="G963" t="s">
        <v>2366</v>
      </c>
      <c r="H963" t="s">
        <v>74</v>
      </c>
      <c r="J963" t="s">
        <v>2367</v>
      </c>
      <c r="K963">
        <v>0.11</v>
      </c>
      <c r="L963">
        <v>0.04</v>
      </c>
      <c r="M963">
        <v>0.24</v>
      </c>
      <c r="N963">
        <v>0.19</v>
      </c>
      <c r="O963" t="s">
        <v>120</v>
      </c>
      <c r="P963" s="10">
        <v>525039</v>
      </c>
      <c r="Q963" s="10" t="e">
        <f>#N/A</f>
        <v>#N/A</v>
      </c>
      <c r="R963" s="10" t="e">
        <f>#N/A</f>
        <v>#N/A</v>
      </c>
      <c r="S963" s="10" t="e">
        <f>#N/A</f>
        <v>#N/A</v>
      </c>
      <c r="T963" t="s">
        <v>59</v>
      </c>
      <c r="U963" t="s">
        <v>58</v>
      </c>
      <c r="V963">
        <v>56</v>
      </c>
      <c r="W963">
        <v>44</v>
      </c>
      <c r="X963">
        <v>50</v>
      </c>
      <c r="Y963" t="s">
        <v>512</v>
      </c>
      <c r="Z963" t="s">
        <v>57</v>
      </c>
      <c r="AA963">
        <v>76</v>
      </c>
      <c r="AB963">
        <v>24</v>
      </c>
      <c r="AC963">
        <v>57754.29</v>
      </c>
      <c r="AD963">
        <v>21001.56</v>
      </c>
      <c r="AE963">
        <v>126009.36</v>
      </c>
      <c r="AF963">
        <v>99757.41</v>
      </c>
      <c r="AG963" t="e">
        <f>#N/A</f>
        <v>#N/A</v>
      </c>
    </row>
    <row r="964" spans="1:33" ht="15" x14ac:dyDescent="0.2">
      <c r="A964" t="s">
        <v>74</v>
      </c>
      <c r="B964" t="s">
        <v>157</v>
      </c>
      <c r="C964" t="s">
        <v>1209</v>
      </c>
      <c r="D964" t="s">
        <v>1210</v>
      </c>
      <c r="E964" t="s">
        <v>1211</v>
      </c>
      <c r="F964" t="s">
        <v>64</v>
      </c>
      <c r="G964" t="s">
        <v>2368</v>
      </c>
      <c r="H964" t="s">
        <v>74</v>
      </c>
      <c r="J964" t="s">
        <v>2369</v>
      </c>
      <c r="K964">
        <v>0.48</v>
      </c>
      <c r="L964">
        <v>0.1</v>
      </c>
      <c r="M964">
        <v>0.25</v>
      </c>
      <c r="N964">
        <v>0.17</v>
      </c>
      <c r="O964" t="s">
        <v>67</v>
      </c>
      <c r="P964" s="10">
        <v>423400</v>
      </c>
      <c r="Q964" s="10" t="e">
        <f>#N/A</f>
        <v>#N/A</v>
      </c>
      <c r="R964" s="10" t="e">
        <f>#N/A</f>
        <v>#N/A</v>
      </c>
      <c r="S964" s="10" t="e">
        <f>#N/A</f>
        <v>#N/A</v>
      </c>
      <c r="T964" t="s">
        <v>59</v>
      </c>
      <c r="U964" t="s">
        <v>58</v>
      </c>
      <c r="V964">
        <v>48</v>
      </c>
      <c r="W964">
        <v>52</v>
      </c>
      <c r="X964">
        <v>50</v>
      </c>
      <c r="Y964" t="s">
        <v>512</v>
      </c>
      <c r="Z964" t="s">
        <v>57</v>
      </c>
      <c r="AA964">
        <v>73</v>
      </c>
      <c r="AB964">
        <v>27</v>
      </c>
      <c r="AC964">
        <v>203232</v>
      </c>
      <c r="AD964">
        <v>42340</v>
      </c>
      <c r="AE964">
        <v>105850</v>
      </c>
      <c r="AF964">
        <v>71978</v>
      </c>
      <c r="AG964" t="e">
        <f>#N/A</f>
        <v>#N/A</v>
      </c>
    </row>
    <row r="965" spans="1:33" ht="15" x14ac:dyDescent="0.2">
      <c r="A965" t="s">
        <v>74</v>
      </c>
      <c r="B965" t="s">
        <v>85</v>
      </c>
      <c r="C965" t="s">
        <v>408</v>
      </c>
      <c r="D965" t="s">
        <v>409</v>
      </c>
      <c r="E965" t="s">
        <v>410</v>
      </c>
      <c r="F965" t="s">
        <v>64</v>
      </c>
      <c r="G965" t="s">
        <v>2370</v>
      </c>
      <c r="H965" t="s">
        <v>74</v>
      </c>
      <c r="J965" t="s">
        <v>2371</v>
      </c>
      <c r="K965">
        <v>0</v>
      </c>
      <c r="L965">
        <v>0</v>
      </c>
      <c r="M965">
        <v>0</v>
      </c>
      <c r="N965">
        <v>1</v>
      </c>
      <c r="O965" t="s">
        <v>114</v>
      </c>
      <c r="P965" s="10">
        <v>304000</v>
      </c>
      <c r="Q965" s="10" t="e">
        <f>#N/A</f>
        <v>#N/A</v>
      </c>
      <c r="R965" s="10" t="e">
        <f>#N/A</f>
        <v>#N/A</v>
      </c>
      <c r="S965" s="10" t="e">
        <f>#N/A</f>
        <v>#N/A</v>
      </c>
      <c r="T965" t="s">
        <v>59</v>
      </c>
      <c r="U965" t="s">
        <v>58</v>
      </c>
      <c r="V965">
        <v>56</v>
      </c>
      <c r="W965">
        <v>44</v>
      </c>
      <c r="X965">
        <v>50</v>
      </c>
      <c r="Y965" t="s">
        <v>512</v>
      </c>
      <c r="Z965" t="s">
        <v>57</v>
      </c>
      <c r="AA965">
        <v>100</v>
      </c>
      <c r="AB965">
        <v>0</v>
      </c>
      <c r="AC965">
        <v>0</v>
      </c>
      <c r="AD965">
        <v>0</v>
      </c>
      <c r="AE965">
        <v>0</v>
      </c>
      <c r="AF965">
        <v>304000</v>
      </c>
      <c r="AG965" t="e">
        <f>#N/A</f>
        <v>#N/A</v>
      </c>
    </row>
    <row r="966" spans="1:33" ht="15" x14ac:dyDescent="0.2">
      <c r="A966" t="s">
        <v>74</v>
      </c>
      <c r="B966" t="s">
        <v>219</v>
      </c>
      <c r="C966" t="s">
        <v>276</v>
      </c>
      <c r="D966" t="s">
        <v>517</v>
      </c>
      <c r="E966" t="s">
        <v>277</v>
      </c>
      <c r="F966" t="s">
        <v>64</v>
      </c>
      <c r="G966" t="s">
        <v>2372</v>
      </c>
      <c r="H966" t="s">
        <v>74</v>
      </c>
      <c r="J966" t="s">
        <v>2373</v>
      </c>
      <c r="K966">
        <v>0</v>
      </c>
      <c r="L966">
        <v>0</v>
      </c>
      <c r="M966">
        <v>0</v>
      </c>
      <c r="N966">
        <v>1</v>
      </c>
      <c r="O966" t="s">
        <v>107</v>
      </c>
      <c r="P966" s="10">
        <v>2250000</v>
      </c>
      <c r="Q966" s="10" t="e">
        <f>#N/A</f>
        <v>#N/A</v>
      </c>
      <c r="R966" s="10" t="e">
        <f>#N/A</f>
        <v>#N/A</v>
      </c>
      <c r="S966" s="10" t="e">
        <f>#N/A</f>
        <v>#N/A</v>
      </c>
      <c r="T966" t="s">
        <v>59</v>
      </c>
      <c r="U966" t="s">
        <v>58</v>
      </c>
      <c r="V966">
        <v>52</v>
      </c>
      <c r="W966">
        <v>48</v>
      </c>
      <c r="X966">
        <v>50</v>
      </c>
      <c r="Y966" t="s">
        <v>512</v>
      </c>
      <c r="Z966" t="s">
        <v>57</v>
      </c>
      <c r="AA966">
        <v>65</v>
      </c>
      <c r="AB966">
        <v>35</v>
      </c>
      <c r="AC966">
        <v>0</v>
      </c>
      <c r="AD966">
        <v>0</v>
      </c>
      <c r="AE966">
        <v>0</v>
      </c>
      <c r="AF966">
        <v>2250000</v>
      </c>
      <c r="AG966" t="e">
        <f>#N/A</f>
        <v>#N/A</v>
      </c>
    </row>
    <row r="967" spans="1:33" ht="15" x14ac:dyDescent="0.2">
      <c r="A967" t="s">
        <v>74</v>
      </c>
      <c r="B967" t="s">
        <v>85</v>
      </c>
      <c r="C967" t="s">
        <v>98</v>
      </c>
      <c r="D967" t="s">
        <v>686</v>
      </c>
      <c r="E967" t="s">
        <v>99</v>
      </c>
      <c r="F967" t="s">
        <v>64</v>
      </c>
      <c r="G967" t="s">
        <v>2374</v>
      </c>
      <c r="H967" t="s">
        <v>74</v>
      </c>
      <c r="J967" t="s">
        <v>1092</v>
      </c>
      <c r="K967">
        <v>0.05</v>
      </c>
      <c r="L967">
        <v>0.3</v>
      </c>
      <c r="M967">
        <v>0.25</v>
      </c>
      <c r="N967">
        <v>0.4</v>
      </c>
      <c r="O967" t="s">
        <v>114</v>
      </c>
      <c r="P967" s="10">
        <v>685300</v>
      </c>
      <c r="Q967" s="10" t="e">
        <f>#N/A</f>
        <v>#N/A</v>
      </c>
      <c r="R967" s="10" t="e">
        <f>#N/A</f>
        <v>#N/A</v>
      </c>
      <c r="S967" s="10" t="e">
        <f>#N/A</f>
        <v>#N/A</v>
      </c>
      <c r="T967" t="s">
        <v>59</v>
      </c>
      <c r="U967" t="s">
        <v>58</v>
      </c>
      <c r="V967">
        <v>52</v>
      </c>
      <c r="W967">
        <v>48</v>
      </c>
      <c r="X967">
        <v>50</v>
      </c>
      <c r="Y967" t="s">
        <v>512</v>
      </c>
      <c r="Z967" t="s">
        <v>57</v>
      </c>
      <c r="AA967">
        <v>70</v>
      </c>
      <c r="AB967">
        <v>30</v>
      </c>
      <c r="AC967">
        <v>34265</v>
      </c>
      <c r="AD967">
        <v>205590</v>
      </c>
      <c r="AE967">
        <v>171325</v>
      </c>
      <c r="AF967">
        <v>274120</v>
      </c>
      <c r="AG967" t="e">
        <f>#N/A</f>
        <v>#N/A</v>
      </c>
    </row>
    <row r="968" spans="1:33" ht="15" x14ac:dyDescent="0.2">
      <c r="A968" t="s">
        <v>48</v>
      </c>
      <c r="B968" t="s">
        <v>48</v>
      </c>
      <c r="C968" t="s">
        <v>1446</v>
      </c>
      <c r="D968" t="s">
        <v>70</v>
      </c>
      <c r="E968" t="s">
        <v>170</v>
      </c>
      <c r="F968" t="s">
        <v>64</v>
      </c>
      <c r="G968" t="s">
        <v>2375</v>
      </c>
      <c r="H968" t="s">
        <v>48</v>
      </c>
      <c r="I968" t="s">
        <v>54</v>
      </c>
      <c r="J968" t="s">
        <v>2376</v>
      </c>
      <c r="K968">
        <v>0</v>
      </c>
      <c r="L968">
        <v>0</v>
      </c>
      <c r="M968">
        <v>0</v>
      </c>
      <c r="N968">
        <v>1</v>
      </c>
      <c r="O968" t="s">
        <v>114</v>
      </c>
      <c r="P968" s="10">
        <v>329774</v>
      </c>
      <c r="Q968" s="11">
        <v>329774</v>
      </c>
      <c r="R968" s="10">
        <v>0</v>
      </c>
      <c r="S968" s="10">
        <v>329774</v>
      </c>
      <c r="T968" t="s">
        <v>57</v>
      </c>
      <c r="U968" t="s">
        <v>58</v>
      </c>
      <c r="V968">
        <v>52</v>
      </c>
      <c r="W968">
        <v>48</v>
      </c>
      <c r="X968">
        <v>50</v>
      </c>
      <c r="Y968" t="s">
        <v>48</v>
      </c>
      <c r="AA968">
        <v>0</v>
      </c>
      <c r="AB968">
        <v>0</v>
      </c>
      <c r="AC968">
        <v>0</v>
      </c>
      <c r="AD968">
        <v>0</v>
      </c>
      <c r="AE968">
        <v>0</v>
      </c>
      <c r="AF968">
        <v>329774</v>
      </c>
      <c r="AG968" t="e">
        <f>#N/A</f>
        <v>#N/A</v>
      </c>
    </row>
    <row r="969" spans="1:33" ht="15" x14ac:dyDescent="0.2">
      <c r="A969" t="s">
        <v>60</v>
      </c>
      <c r="B969" t="s">
        <v>60</v>
      </c>
      <c r="C969" t="s">
        <v>259</v>
      </c>
      <c r="D969" t="s">
        <v>1129</v>
      </c>
      <c r="E969" t="s">
        <v>260</v>
      </c>
      <c r="F969" t="s">
        <v>64</v>
      </c>
      <c r="G969" t="s">
        <v>2377</v>
      </c>
      <c r="H969" t="s">
        <v>60</v>
      </c>
      <c r="J969" t="s">
        <v>2378</v>
      </c>
      <c r="K969">
        <v>1</v>
      </c>
      <c r="L969">
        <v>0</v>
      </c>
      <c r="M969">
        <v>0</v>
      </c>
      <c r="N969">
        <v>0</v>
      </c>
      <c r="O969" t="s">
        <v>67</v>
      </c>
      <c r="P969" s="10">
        <v>500000</v>
      </c>
      <c r="Q969" s="10" t="e">
        <f>#N/A</f>
        <v>#N/A</v>
      </c>
      <c r="R969" s="10" t="e">
        <f>#N/A</f>
        <v>#N/A</v>
      </c>
      <c r="S969" s="10" t="e">
        <f>#N/A</f>
        <v>#N/A</v>
      </c>
      <c r="T969" t="s">
        <v>59</v>
      </c>
      <c r="U969" t="s">
        <v>58</v>
      </c>
      <c r="V969">
        <v>52</v>
      </c>
      <c r="W969">
        <v>48</v>
      </c>
      <c r="X969">
        <v>50</v>
      </c>
      <c r="Y969" t="s">
        <v>512</v>
      </c>
      <c r="Z969" t="s">
        <v>57</v>
      </c>
      <c r="AA969">
        <v>100</v>
      </c>
      <c r="AB969">
        <v>0</v>
      </c>
      <c r="AC969">
        <v>500000</v>
      </c>
      <c r="AD969">
        <v>0</v>
      </c>
      <c r="AE969">
        <v>0</v>
      </c>
      <c r="AF969">
        <v>0</v>
      </c>
      <c r="AG969" t="e">
        <f>#N/A</f>
        <v>#N/A</v>
      </c>
    </row>
    <row r="970" spans="1:33" ht="15" x14ac:dyDescent="0.2">
      <c r="A970" t="s">
        <v>60</v>
      </c>
      <c r="B970" t="s">
        <v>60</v>
      </c>
      <c r="C970" t="s">
        <v>259</v>
      </c>
      <c r="D970" t="s">
        <v>1129</v>
      </c>
      <c r="E970" t="s">
        <v>260</v>
      </c>
      <c r="F970" t="s">
        <v>64</v>
      </c>
      <c r="G970" t="s">
        <v>2379</v>
      </c>
      <c r="H970" t="s">
        <v>60</v>
      </c>
      <c r="J970" t="s">
        <v>2380</v>
      </c>
      <c r="K970">
        <v>1</v>
      </c>
      <c r="L970">
        <v>0</v>
      </c>
      <c r="M970">
        <v>0</v>
      </c>
      <c r="N970">
        <v>0</v>
      </c>
      <c r="O970" t="s">
        <v>67</v>
      </c>
      <c r="P970" s="10">
        <v>376000</v>
      </c>
      <c r="Q970" s="10" t="e">
        <f>#N/A</f>
        <v>#N/A</v>
      </c>
      <c r="R970" s="10" t="e">
        <f>#N/A</f>
        <v>#N/A</v>
      </c>
      <c r="S970" s="10" t="e">
        <f>#N/A</f>
        <v>#N/A</v>
      </c>
      <c r="T970" t="s">
        <v>59</v>
      </c>
      <c r="U970" t="s">
        <v>58</v>
      </c>
      <c r="V970">
        <v>52</v>
      </c>
      <c r="W970">
        <v>48</v>
      </c>
      <c r="X970">
        <v>50</v>
      </c>
      <c r="Y970" t="s">
        <v>512</v>
      </c>
      <c r="Z970" t="s">
        <v>57</v>
      </c>
      <c r="AA970">
        <v>100</v>
      </c>
      <c r="AB970">
        <v>0</v>
      </c>
      <c r="AC970">
        <v>376000</v>
      </c>
      <c r="AD970">
        <v>0</v>
      </c>
      <c r="AE970">
        <v>0</v>
      </c>
      <c r="AF970">
        <v>0</v>
      </c>
      <c r="AG970" t="e">
        <f>#N/A</f>
        <v>#N/A</v>
      </c>
    </row>
    <row r="971" spans="1:33" ht="15" x14ac:dyDescent="0.2">
      <c r="A971" t="s">
        <v>148</v>
      </c>
      <c r="B971" t="s">
        <v>148</v>
      </c>
      <c r="C971" t="s">
        <v>671</v>
      </c>
      <c r="D971" t="s">
        <v>672</v>
      </c>
      <c r="E971" t="s">
        <v>673</v>
      </c>
      <c r="F971" t="s">
        <v>64</v>
      </c>
      <c r="G971" t="s">
        <v>2381</v>
      </c>
      <c r="H971" t="s">
        <v>148</v>
      </c>
      <c r="J971" t="s">
        <v>2382</v>
      </c>
      <c r="K971">
        <v>0</v>
      </c>
      <c r="L971">
        <v>0.4</v>
      </c>
      <c r="M971">
        <v>0.6</v>
      </c>
      <c r="N971">
        <v>0</v>
      </c>
      <c r="O971" t="s">
        <v>120</v>
      </c>
      <c r="P971" s="10">
        <v>334440</v>
      </c>
      <c r="Q971" s="10">
        <v>334440</v>
      </c>
      <c r="R971" s="10">
        <v>6688.8</v>
      </c>
      <c r="S971" s="10">
        <v>341128.8</v>
      </c>
      <c r="T971" t="s">
        <v>59</v>
      </c>
      <c r="U971" t="s">
        <v>58</v>
      </c>
      <c r="V971">
        <v>44</v>
      </c>
      <c r="W971">
        <v>56</v>
      </c>
      <c r="X971">
        <v>50</v>
      </c>
      <c r="Y971" t="s">
        <v>512</v>
      </c>
      <c r="Z971" t="s">
        <v>57</v>
      </c>
      <c r="AA971">
        <v>100</v>
      </c>
      <c r="AB971">
        <v>0</v>
      </c>
      <c r="AC971">
        <v>0</v>
      </c>
      <c r="AD971">
        <v>133776</v>
      </c>
      <c r="AE971">
        <v>200664</v>
      </c>
      <c r="AF971">
        <v>0</v>
      </c>
      <c r="AG971" t="e">
        <f>#N/A</f>
        <v>#N/A</v>
      </c>
    </row>
    <row r="972" spans="1:33" ht="15" x14ac:dyDescent="0.2">
      <c r="A972" t="s">
        <v>148</v>
      </c>
      <c r="B972" t="s">
        <v>148</v>
      </c>
      <c r="C972" t="s">
        <v>651</v>
      </c>
      <c r="D972" t="s">
        <v>652</v>
      </c>
      <c r="E972" t="s">
        <v>653</v>
      </c>
      <c r="F972" t="s">
        <v>64</v>
      </c>
      <c r="G972" t="s">
        <v>2383</v>
      </c>
      <c r="H972" t="s">
        <v>148</v>
      </c>
      <c r="J972" t="s">
        <v>2384</v>
      </c>
      <c r="K972">
        <v>0.25</v>
      </c>
      <c r="L972">
        <v>0.25</v>
      </c>
      <c r="M972">
        <v>0.25</v>
      </c>
      <c r="N972">
        <v>0.25</v>
      </c>
      <c r="O972" t="s">
        <v>107</v>
      </c>
      <c r="P972" s="10">
        <v>182050</v>
      </c>
      <c r="Q972" s="10">
        <v>182050</v>
      </c>
      <c r="R972" s="10">
        <v>3641</v>
      </c>
      <c r="S972" s="10">
        <v>185691</v>
      </c>
      <c r="T972" t="s">
        <v>59</v>
      </c>
      <c r="U972" t="s">
        <v>58</v>
      </c>
      <c r="V972">
        <v>52</v>
      </c>
      <c r="W972">
        <v>48</v>
      </c>
      <c r="X972">
        <v>50</v>
      </c>
      <c r="Y972" t="s">
        <v>512</v>
      </c>
      <c r="Z972" t="s">
        <v>57</v>
      </c>
      <c r="AA972">
        <v>100</v>
      </c>
      <c r="AB972">
        <v>0</v>
      </c>
      <c r="AC972">
        <v>45512.5</v>
      </c>
      <c r="AD972">
        <v>45512.5</v>
      </c>
      <c r="AE972">
        <v>45512.5</v>
      </c>
      <c r="AF972">
        <v>45512.5</v>
      </c>
      <c r="AG972" t="e">
        <f>#N/A</f>
        <v>#N/A</v>
      </c>
    </row>
    <row r="973" spans="1:33" ht="15" x14ac:dyDescent="0.2">
      <c r="A973" t="s">
        <v>74</v>
      </c>
      <c r="B973" t="s">
        <v>93</v>
      </c>
      <c r="C973" t="s">
        <v>395</v>
      </c>
      <c r="D973" t="s">
        <v>396</v>
      </c>
      <c r="E973" t="s">
        <v>397</v>
      </c>
      <c r="F973" t="s">
        <v>52</v>
      </c>
      <c r="G973" t="s">
        <v>2385</v>
      </c>
      <c r="H973" t="s">
        <v>74</v>
      </c>
      <c r="J973" t="s">
        <v>2386</v>
      </c>
      <c r="K973">
        <v>0</v>
      </c>
      <c r="L973">
        <v>1</v>
      </c>
      <c r="M973">
        <v>0</v>
      </c>
      <c r="N973">
        <v>0</v>
      </c>
      <c r="O973" t="s">
        <v>56</v>
      </c>
      <c r="P973" s="10">
        <v>581920</v>
      </c>
      <c r="Q973" s="10" t="e">
        <f>#N/A</f>
        <v>#N/A</v>
      </c>
      <c r="R973" s="10" t="e">
        <f>#N/A</f>
        <v>#N/A</v>
      </c>
      <c r="S973" s="10" t="e">
        <f>#N/A</f>
        <v>#N/A</v>
      </c>
      <c r="T973" t="s">
        <v>59</v>
      </c>
      <c r="U973" t="s">
        <v>58</v>
      </c>
      <c r="V973">
        <v>55</v>
      </c>
      <c r="W973">
        <v>44</v>
      </c>
      <c r="X973">
        <v>49.5</v>
      </c>
      <c r="Y973" t="s">
        <v>512</v>
      </c>
      <c r="Z973" t="s">
        <v>57</v>
      </c>
      <c r="AA973">
        <v>100</v>
      </c>
      <c r="AB973">
        <v>0</v>
      </c>
      <c r="AC973">
        <v>0</v>
      </c>
      <c r="AD973">
        <v>581920</v>
      </c>
      <c r="AE973">
        <v>0</v>
      </c>
      <c r="AF973">
        <v>0</v>
      </c>
      <c r="AG973" t="e">
        <f>#N/A</f>
        <v>#N/A</v>
      </c>
    </row>
    <row r="974" spans="1:33" ht="15" x14ac:dyDescent="0.2">
      <c r="A974" t="s">
        <v>60</v>
      </c>
      <c r="B974" t="s">
        <v>60</v>
      </c>
      <c r="C974" t="s">
        <v>854</v>
      </c>
      <c r="D974" t="s">
        <v>855</v>
      </c>
      <c r="E974" t="s">
        <v>856</v>
      </c>
      <c r="F974" t="s">
        <v>52</v>
      </c>
      <c r="G974" t="s">
        <v>2387</v>
      </c>
      <c r="H974" t="s">
        <v>60</v>
      </c>
      <c r="J974" t="s">
        <v>2388</v>
      </c>
      <c r="K974">
        <v>0</v>
      </c>
      <c r="L974">
        <v>0.8</v>
      </c>
      <c r="M974">
        <v>0.2</v>
      </c>
      <c r="N974">
        <v>0</v>
      </c>
      <c r="O974" t="s">
        <v>56</v>
      </c>
      <c r="P974" s="10">
        <v>580000</v>
      </c>
      <c r="Q974" s="10" t="e">
        <f>#N/A</f>
        <v>#N/A</v>
      </c>
      <c r="R974" s="10" t="e">
        <f>#N/A</f>
        <v>#N/A</v>
      </c>
      <c r="S974" s="10" t="e">
        <f>#N/A</f>
        <v>#N/A</v>
      </c>
      <c r="T974" t="s">
        <v>59</v>
      </c>
      <c r="U974" t="s">
        <v>58</v>
      </c>
      <c r="V974">
        <v>55</v>
      </c>
      <c r="W974">
        <v>44</v>
      </c>
      <c r="X974">
        <v>49.5</v>
      </c>
      <c r="Y974" t="s">
        <v>512</v>
      </c>
      <c r="Z974" t="s">
        <v>57</v>
      </c>
      <c r="AA974">
        <v>100</v>
      </c>
      <c r="AB974">
        <v>0</v>
      </c>
      <c r="AC974">
        <v>0</v>
      </c>
      <c r="AD974">
        <v>464000</v>
      </c>
      <c r="AE974">
        <v>116000</v>
      </c>
      <c r="AF974">
        <v>0</v>
      </c>
      <c r="AG974" t="e">
        <f>#N/A</f>
        <v>#N/A</v>
      </c>
    </row>
    <row r="975" spans="1:33" ht="15" x14ac:dyDescent="0.2">
      <c r="A975" t="s">
        <v>74</v>
      </c>
      <c r="B975" t="s">
        <v>219</v>
      </c>
      <c r="C975" t="s">
        <v>276</v>
      </c>
      <c r="D975" t="s">
        <v>517</v>
      </c>
      <c r="E975" t="s">
        <v>277</v>
      </c>
      <c r="F975" t="s">
        <v>64</v>
      </c>
      <c r="G975" t="s">
        <v>2389</v>
      </c>
      <c r="H975" t="s">
        <v>74</v>
      </c>
      <c r="J975" t="s">
        <v>2390</v>
      </c>
      <c r="K975">
        <v>0.15</v>
      </c>
      <c r="L975">
        <v>0.1</v>
      </c>
      <c r="M975">
        <v>0</v>
      </c>
      <c r="N975">
        <v>0.75</v>
      </c>
      <c r="O975" t="s">
        <v>114</v>
      </c>
      <c r="P975" s="10">
        <v>254949.5</v>
      </c>
      <c r="Q975" s="10" t="e">
        <f>#N/A</f>
        <v>#N/A</v>
      </c>
      <c r="R975" s="10" t="e">
        <f>#N/A</f>
        <v>#N/A</v>
      </c>
      <c r="S975" s="10" t="e">
        <f>#N/A</f>
        <v>#N/A</v>
      </c>
      <c r="T975" t="s">
        <v>59</v>
      </c>
      <c r="U975" t="s">
        <v>58</v>
      </c>
      <c r="V975">
        <v>48</v>
      </c>
      <c r="W975">
        <v>50</v>
      </c>
      <c r="X975">
        <v>49</v>
      </c>
      <c r="Y975" t="s">
        <v>512</v>
      </c>
      <c r="Z975" t="s">
        <v>57</v>
      </c>
      <c r="AA975">
        <v>100</v>
      </c>
      <c r="AB975">
        <v>0</v>
      </c>
      <c r="AC975">
        <v>38242.425000000003</v>
      </c>
      <c r="AD975">
        <v>25494.95</v>
      </c>
      <c r="AE975">
        <v>0</v>
      </c>
      <c r="AF975">
        <v>191212.125</v>
      </c>
      <c r="AG975" t="e">
        <f>#N/A</f>
        <v>#N/A</v>
      </c>
    </row>
    <row r="976" spans="1:33" ht="15" x14ac:dyDescent="0.2">
      <c r="A976" t="s">
        <v>48</v>
      </c>
      <c r="B976" t="s">
        <v>48</v>
      </c>
      <c r="C976" t="s">
        <v>1584</v>
      </c>
      <c r="D976" t="s">
        <v>70</v>
      </c>
      <c r="E976" t="s">
        <v>170</v>
      </c>
      <c r="F976" t="s">
        <v>64</v>
      </c>
      <c r="G976" t="s">
        <v>2391</v>
      </c>
      <c r="H976" t="s">
        <v>48</v>
      </c>
      <c r="I976" t="s">
        <v>54</v>
      </c>
      <c r="J976" t="s">
        <v>2392</v>
      </c>
      <c r="K976">
        <v>1</v>
      </c>
      <c r="L976">
        <v>0</v>
      </c>
      <c r="M976">
        <v>0</v>
      </c>
      <c r="N976">
        <v>0</v>
      </c>
      <c r="O976" t="s">
        <v>67</v>
      </c>
      <c r="P976" s="10">
        <v>16473</v>
      </c>
      <c r="Q976" s="11">
        <v>16473</v>
      </c>
      <c r="R976" s="10">
        <v>0</v>
      </c>
      <c r="S976" s="10">
        <v>16473</v>
      </c>
      <c r="T976" t="s">
        <v>57</v>
      </c>
      <c r="U976" t="s">
        <v>58</v>
      </c>
      <c r="V976">
        <v>48</v>
      </c>
      <c r="W976">
        <v>50</v>
      </c>
      <c r="X976">
        <v>49</v>
      </c>
      <c r="Y976" t="s">
        <v>48</v>
      </c>
      <c r="AA976">
        <v>0</v>
      </c>
      <c r="AB976">
        <v>0</v>
      </c>
      <c r="AC976">
        <v>16473</v>
      </c>
      <c r="AD976">
        <v>0</v>
      </c>
      <c r="AE976">
        <v>0</v>
      </c>
      <c r="AF976">
        <v>0</v>
      </c>
      <c r="AG976" t="e">
        <f>#N/A</f>
        <v>#N/A</v>
      </c>
    </row>
    <row r="977" spans="1:33" ht="15" x14ac:dyDescent="0.2">
      <c r="A977" t="s">
        <v>74</v>
      </c>
      <c r="B977" t="s">
        <v>93</v>
      </c>
      <c r="C977" t="s">
        <v>248</v>
      </c>
      <c r="D977" t="s">
        <v>405</v>
      </c>
      <c r="E977" t="s">
        <v>249</v>
      </c>
      <c r="F977" t="s">
        <v>52</v>
      </c>
      <c r="G977" t="s">
        <v>2393</v>
      </c>
      <c r="H977" t="s">
        <v>74</v>
      </c>
      <c r="J977" t="s">
        <v>2394</v>
      </c>
      <c r="K977">
        <v>0</v>
      </c>
      <c r="L977">
        <v>1</v>
      </c>
      <c r="M977">
        <v>0</v>
      </c>
      <c r="N977">
        <v>0</v>
      </c>
      <c r="O977" t="s">
        <v>56</v>
      </c>
      <c r="P977" s="10">
        <v>56236</v>
      </c>
      <c r="Q977" s="10" t="e">
        <f>#N/A</f>
        <v>#N/A</v>
      </c>
      <c r="R977" s="10" t="e">
        <f>#N/A</f>
        <v>#N/A</v>
      </c>
      <c r="S977" s="10" t="e">
        <f>#N/A</f>
        <v>#N/A</v>
      </c>
      <c r="T977" t="s">
        <v>59</v>
      </c>
      <c r="U977" t="s">
        <v>58</v>
      </c>
      <c r="V977">
        <v>45</v>
      </c>
      <c r="W977">
        <v>52</v>
      </c>
      <c r="X977">
        <v>48.5</v>
      </c>
      <c r="Y977" t="s">
        <v>512</v>
      </c>
      <c r="Z977" t="s">
        <v>57</v>
      </c>
      <c r="AA977">
        <v>60</v>
      </c>
      <c r="AB977">
        <v>40</v>
      </c>
      <c r="AC977">
        <v>0</v>
      </c>
      <c r="AD977">
        <v>56236</v>
      </c>
      <c r="AE977">
        <v>0</v>
      </c>
      <c r="AF977">
        <v>0</v>
      </c>
      <c r="AG977" t="e">
        <f>#N/A</f>
        <v>#N/A</v>
      </c>
    </row>
    <row r="978" spans="1:33" ht="15" x14ac:dyDescent="0.2">
      <c r="A978" t="s">
        <v>74</v>
      </c>
      <c r="B978" t="s">
        <v>108</v>
      </c>
      <c r="C978" t="s">
        <v>244</v>
      </c>
      <c r="D978" t="s">
        <v>305</v>
      </c>
      <c r="E978" t="s">
        <v>245</v>
      </c>
      <c r="F978" t="s">
        <v>64</v>
      </c>
      <c r="G978" t="s">
        <v>2395</v>
      </c>
      <c r="H978" t="s">
        <v>74</v>
      </c>
      <c r="J978" t="s">
        <v>2396</v>
      </c>
      <c r="K978">
        <v>0.12</v>
      </c>
      <c r="L978">
        <v>0.12</v>
      </c>
      <c r="M978">
        <v>0.5</v>
      </c>
      <c r="N978">
        <v>0.26</v>
      </c>
      <c r="O978" t="s">
        <v>120</v>
      </c>
      <c r="P978" s="10">
        <v>735000</v>
      </c>
      <c r="Q978" s="10" t="e">
        <f>#N/A</f>
        <v>#N/A</v>
      </c>
      <c r="R978" s="10" t="e">
        <f>#N/A</f>
        <v>#N/A</v>
      </c>
      <c r="S978" s="10" t="e">
        <f>#N/A</f>
        <v>#N/A</v>
      </c>
      <c r="T978" t="s">
        <v>59</v>
      </c>
      <c r="U978" t="s">
        <v>58</v>
      </c>
      <c r="V978">
        <v>52</v>
      </c>
      <c r="W978">
        <v>44</v>
      </c>
      <c r="X978">
        <v>48</v>
      </c>
      <c r="Y978" t="s">
        <v>512</v>
      </c>
      <c r="Z978" t="s">
        <v>57</v>
      </c>
      <c r="AA978">
        <v>100</v>
      </c>
      <c r="AB978">
        <v>0</v>
      </c>
      <c r="AC978">
        <v>88200</v>
      </c>
      <c r="AD978">
        <v>88200</v>
      </c>
      <c r="AE978">
        <v>367500</v>
      </c>
      <c r="AF978">
        <v>191100</v>
      </c>
      <c r="AG978" t="e">
        <f>#N/A</f>
        <v>#N/A</v>
      </c>
    </row>
    <row r="979" spans="1:33" ht="15" x14ac:dyDescent="0.2">
      <c r="A979" t="s">
        <v>74</v>
      </c>
      <c r="B979" t="s">
        <v>93</v>
      </c>
      <c r="C979" t="s">
        <v>314</v>
      </c>
      <c r="D979" t="s">
        <v>315</v>
      </c>
      <c r="E979" t="s">
        <v>316</v>
      </c>
      <c r="F979" t="s">
        <v>64</v>
      </c>
      <c r="G979" t="s">
        <v>2397</v>
      </c>
      <c r="H979" t="s">
        <v>74</v>
      </c>
      <c r="J979" t="s">
        <v>2398</v>
      </c>
      <c r="K979">
        <v>0</v>
      </c>
      <c r="L979">
        <v>0</v>
      </c>
      <c r="M979">
        <v>0.6</v>
      </c>
      <c r="N979">
        <v>0.4</v>
      </c>
      <c r="O979" t="s">
        <v>120</v>
      </c>
      <c r="P979" s="10">
        <v>100000</v>
      </c>
      <c r="Q979" s="10" t="e">
        <f>#N/A</f>
        <v>#N/A</v>
      </c>
      <c r="R979" s="10" t="e">
        <f>#N/A</f>
        <v>#N/A</v>
      </c>
      <c r="S979" s="10" t="e">
        <f>#N/A</f>
        <v>#N/A</v>
      </c>
      <c r="T979" t="s">
        <v>59</v>
      </c>
      <c r="U979" t="s">
        <v>58</v>
      </c>
      <c r="V979">
        <v>56</v>
      </c>
      <c r="W979">
        <v>40</v>
      </c>
      <c r="X979">
        <v>48</v>
      </c>
      <c r="Y979" t="s">
        <v>512</v>
      </c>
      <c r="Z979" t="s">
        <v>57</v>
      </c>
      <c r="AA979">
        <v>100</v>
      </c>
      <c r="AB979">
        <v>0</v>
      </c>
      <c r="AC979">
        <v>0</v>
      </c>
      <c r="AD979">
        <v>0</v>
      </c>
      <c r="AE979">
        <v>60000</v>
      </c>
      <c r="AF979">
        <v>40000</v>
      </c>
      <c r="AG979" t="e">
        <f>#N/A</f>
        <v>#N/A</v>
      </c>
    </row>
    <row r="980" spans="1:33" ht="15" x14ac:dyDescent="0.2">
      <c r="A980" t="s">
        <v>74</v>
      </c>
      <c r="B980" t="s">
        <v>219</v>
      </c>
      <c r="C980" t="s">
        <v>768</v>
      </c>
      <c r="D980" t="s">
        <v>769</v>
      </c>
      <c r="E980" t="s">
        <v>770</v>
      </c>
      <c r="F980" t="s">
        <v>64</v>
      </c>
      <c r="G980" t="s">
        <v>2399</v>
      </c>
      <c r="H980" t="s">
        <v>74</v>
      </c>
      <c r="J980" t="s">
        <v>2400</v>
      </c>
      <c r="K980">
        <v>0.48</v>
      </c>
      <c r="L980">
        <v>0.23</v>
      </c>
      <c r="M980">
        <v>0.28999999999999998</v>
      </c>
      <c r="N980">
        <v>0</v>
      </c>
      <c r="O980" t="s">
        <v>67</v>
      </c>
      <c r="P980" s="10">
        <v>287664</v>
      </c>
      <c r="Q980" s="10" t="e">
        <f>#N/A</f>
        <v>#N/A</v>
      </c>
      <c r="R980" s="10" t="e">
        <f>#N/A</f>
        <v>#N/A</v>
      </c>
      <c r="S980" s="10" t="e">
        <f>#N/A</f>
        <v>#N/A</v>
      </c>
      <c r="T980" t="s">
        <v>59</v>
      </c>
      <c r="U980" t="s">
        <v>58</v>
      </c>
      <c r="V980">
        <v>52</v>
      </c>
      <c r="W980">
        <v>44</v>
      </c>
      <c r="X980">
        <v>48</v>
      </c>
      <c r="Y980" t="s">
        <v>512</v>
      </c>
      <c r="Z980" t="s">
        <v>57</v>
      </c>
      <c r="AA980">
        <v>100</v>
      </c>
      <c r="AB980">
        <v>0</v>
      </c>
      <c r="AC980">
        <v>138078.72</v>
      </c>
      <c r="AD980">
        <v>66162.720000000001</v>
      </c>
      <c r="AE980">
        <v>83422.559999999998</v>
      </c>
      <c r="AF980">
        <v>0</v>
      </c>
      <c r="AG980" t="e">
        <f>#N/A</f>
        <v>#N/A</v>
      </c>
    </row>
    <row r="981" spans="1:33" ht="15" x14ac:dyDescent="0.2">
      <c r="A981" t="s">
        <v>74</v>
      </c>
      <c r="B981" t="s">
        <v>85</v>
      </c>
      <c r="C981" t="s">
        <v>605</v>
      </c>
      <c r="D981" t="s">
        <v>606</v>
      </c>
      <c r="E981" t="s">
        <v>607</v>
      </c>
      <c r="F981" t="s">
        <v>64</v>
      </c>
      <c r="G981" t="s">
        <v>2401</v>
      </c>
      <c r="H981" t="s">
        <v>74</v>
      </c>
      <c r="J981" t="s">
        <v>2402</v>
      </c>
      <c r="K981">
        <v>1</v>
      </c>
      <c r="L981">
        <v>0</v>
      </c>
      <c r="M981">
        <v>0</v>
      </c>
      <c r="N981">
        <v>0</v>
      </c>
      <c r="O981" t="s">
        <v>67</v>
      </c>
      <c r="P981" s="10">
        <v>64325</v>
      </c>
      <c r="Q981" s="10" t="e">
        <f>#N/A</f>
        <v>#N/A</v>
      </c>
      <c r="R981" s="10" t="e">
        <f>#N/A</f>
        <v>#N/A</v>
      </c>
      <c r="S981" s="10" t="e">
        <f>#N/A</f>
        <v>#N/A</v>
      </c>
      <c r="T981" t="s">
        <v>57</v>
      </c>
      <c r="U981" t="s">
        <v>58</v>
      </c>
      <c r="V981">
        <v>52</v>
      </c>
      <c r="W981">
        <v>44</v>
      </c>
      <c r="X981">
        <v>48</v>
      </c>
      <c r="Y981" t="s">
        <v>512</v>
      </c>
      <c r="Z981" t="s">
        <v>57</v>
      </c>
      <c r="AA981">
        <v>0</v>
      </c>
      <c r="AB981">
        <v>100</v>
      </c>
      <c r="AC981">
        <v>64325</v>
      </c>
      <c r="AD981">
        <v>0</v>
      </c>
      <c r="AE981">
        <v>0</v>
      </c>
      <c r="AF981">
        <v>0</v>
      </c>
      <c r="AG981" t="e">
        <f>#N/A</f>
        <v>#N/A</v>
      </c>
    </row>
    <row r="982" spans="1:33" ht="15" x14ac:dyDescent="0.2">
      <c r="A982" t="s">
        <v>74</v>
      </c>
      <c r="B982" t="s">
        <v>108</v>
      </c>
      <c r="C982" t="s">
        <v>144</v>
      </c>
      <c r="D982" t="s">
        <v>509</v>
      </c>
      <c r="E982" t="s">
        <v>145</v>
      </c>
      <c r="F982" t="s">
        <v>64</v>
      </c>
      <c r="G982" t="s">
        <v>2403</v>
      </c>
      <c r="H982" t="s">
        <v>74</v>
      </c>
      <c r="J982" t="s">
        <v>2404</v>
      </c>
      <c r="K982">
        <v>0.17</v>
      </c>
      <c r="L982">
        <v>0.08</v>
      </c>
      <c r="M982">
        <v>0.45</v>
      </c>
      <c r="N982">
        <v>0.31</v>
      </c>
      <c r="O982" t="s">
        <v>120</v>
      </c>
      <c r="P982" s="10">
        <v>735000</v>
      </c>
      <c r="Q982" s="10" t="e">
        <f>#N/A</f>
        <v>#N/A</v>
      </c>
      <c r="R982" s="10" t="e">
        <f>#N/A</f>
        <v>#N/A</v>
      </c>
      <c r="S982" s="10" t="e">
        <f>#N/A</f>
        <v>#N/A</v>
      </c>
      <c r="T982" t="s">
        <v>57</v>
      </c>
      <c r="U982" t="s">
        <v>58</v>
      </c>
      <c r="V982">
        <v>52</v>
      </c>
      <c r="W982">
        <v>44</v>
      </c>
      <c r="X982">
        <v>48</v>
      </c>
      <c r="Y982" t="s">
        <v>512</v>
      </c>
      <c r="Z982" t="s">
        <v>57</v>
      </c>
      <c r="AA982">
        <v>0</v>
      </c>
      <c r="AB982">
        <v>100</v>
      </c>
      <c r="AC982">
        <v>124950</v>
      </c>
      <c r="AD982">
        <v>58800</v>
      </c>
      <c r="AE982">
        <v>330750</v>
      </c>
      <c r="AF982">
        <v>227850</v>
      </c>
      <c r="AG982" t="e">
        <f>#N/A</f>
        <v>#N/A</v>
      </c>
    </row>
    <row r="983" spans="1:33" ht="15" x14ac:dyDescent="0.2">
      <c r="A983" t="s">
        <v>48</v>
      </c>
      <c r="B983" t="s">
        <v>48</v>
      </c>
      <c r="C983" t="s">
        <v>991</v>
      </c>
      <c r="D983" t="s">
        <v>48</v>
      </c>
      <c r="E983" t="e">
        <f>#N/A</f>
        <v>#N/A</v>
      </c>
      <c r="F983" t="s">
        <v>64</v>
      </c>
      <c r="G983" t="s">
        <v>2405</v>
      </c>
      <c r="H983" t="s">
        <v>48</v>
      </c>
      <c r="I983" t="s">
        <v>54</v>
      </c>
      <c r="J983" t="s">
        <v>2406</v>
      </c>
      <c r="K983">
        <v>0.2</v>
      </c>
      <c r="L983">
        <v>0.2</v>
      </c>
      <c r="M983">
        <v>0.4</v>
      </c>
      <c r="N983">
        <v>0.2</v>
      </c>
      <c r="O983" t="s">
        <v>120</v>
      </c>
      <c r="P983" s="10">
        <v>354686</v>
      </c>
      <c r="Q983" s="11">
        <v>354686</v>
      </c>
      <c r="R983" s="10">
        <v>0</v>
      </c>
      <c r="S983" s="10">
        <v>354686</v>
      </c>
      <c r="T983" t="s">
        <v>57</v>
      </c>
      <c r="U983" t="s">
        <v>58</v>
      </c>
      <c r="V983">
        <v>48</v>
      </c>
      <c r="W983">
        <v>48</v>
      </c>
      <c r="X983">
        <v>48</v>
      </c>
      <c r="Y983" t="s">
        <v>48</v>
      </c>
      <c r="AA983">
        <v>0</v>
      </c>
      <c r="AB983">
        <v>0</v>
      </c>
      <c r="AC983">
        <v>70937.2</v>
      </c>
      <c r="AD983">
        <v>70937.2</v>
      </c>
      <c r="AE983">
        <v>141874.4</v>
      </c>
      <c r="AF983">
        <v>70937.2</v>
      </c>
      <c r="AG983" t="e">
        <f>#N/A</f>
        <v>#N/A</v>
      </c>
    </row>
    <row r="984" spans="1:33" ht="15" x14ac:dyDescent="0.2">
      <c r="A984" t="s">
        <v>48</v>
      </c>
      <c r="B984" t="s">
        <v>48</v>
      </c>
      <c r="C984" t="s">
        <v>2407</v>
      </c>
      <c r="D984" t="s">
        <v>70</v>
      </c>
      <c r="E984" t="s">
        <v>170</v>
      </c>
      <c r="F984" t="s">
        <v>64</v>
      </c>
      <c r="G984" t="s">
        <v>2408</v>
      </c>
      <c r="H984" t="s">
        <v>48</v>
      </c>
      <c r="I984" t="s">
        <v>54</v>
      </c>
      <c r="J984" t="s">
        <v>2409</v>
      </c>
      <c r="K984">
        <v>0.33300000000000002</v>
      </c>
      <c r="L984">
        <v>0.33300000000000002</v>
      </c>
      <c r="M984">
        <v>0.33300000000000002</v>
      </c>
      <c r="N984">
        <v>0</v>
      </c>
      <c r="O984" t="s">
        <v>107</v>
      </c>
      <c r="P984" s="10">
        <v>335849.92</v>
      </c>
      <c r="Q984" s="11">
        <v>335849.92</v>
      </c>
      <c r="R984" s="10">
        <v>0</v>
      </c>
      <c r="S984" s="10">
        <v>335849.92</v>
      </c>
      <c r="T984" t="s">
        <v>57</v>
      </c>
      <c r="U984" t="s">
        <v>58</v>
      </c>
      <c r="V984">
        <v>48</v>
      </c>
      <c r="W984">
        <v>48</v>
      </c>
      <c r="X984">
        <v>48</v>
      </c>
      <c r="Y984" t="s">
        <v>48</v>
      </c>
      <c r="AA984">
        <v>0</v>
      </c>
      <c r="AB984">
        <v>0</v>
      </c>
      <c r="AC984">
        <v>111838.02336000001</v>
      </c>
      <c r="AD984">
        <v>111838.02336000001</v>
      </c>
      <c r="AE984">
        <v>111838.02336000001</v>
      </c>
      <c r="AF984">
        <v>0</v>
      </c>
      <c r="AG984" t="e">
        <f>#N/A</f>
        <v>#N/A</v>
      </c>
    </row>
    <row r="985" spans="1:33" ht="15" x14ac:dyDescent="0.2">
      <c r="A985" t="s">
        <v>48</v>
      </c>
      <c r="B985" t="s">
        <v>48</v>
      </c>
      <c r="C985" t="s">
        <v>2042</v>
      </c>
      <c r="D985" t="s">
        <v>174</v>
      </c>
      <c r="E985" t="s">
        <v>1527</v>
      </c>
      <c r="F985" t="s">
        <v>64</v>
      </c>
      <c r="G985" t="s">
        <v>2410</v>
      </c>
      <c r="H985" t="s">
        <v>48</v>
      </c>
      <c r="I985" t="s">
        <v>54</v>
      </c>
      <c r="J985" t="s">
        <v>2411</v>
      </c>
      <c r="K985">
        <v>0</v>
      </c>
      <c r="L985">
        <v>0.27900000000000003</v>
      </c>
      <c r="M985">
        <v>0.72099999999999997</v>
      </c>
      <c r="N985">
        <v>0</v>
      </c>
      <c r="O985" t="s">
        <v>120</v>
      </c>
      <c r="P985" s="10">
        <v>628488</v>
      </c>
      <c r="Q985" s="11">
        <v>628488</v>
      </c>
      <c r="R985" s="10">
        <v>0</v>
      </c>
      <c r="S985" s="10">
        <v>628488</v>
      </c>
      <c r="T985" t="s">
        <v>57</v>
      </c>
      <c r="U985" t="s">
        <v>58</v>
      </c>
      <c r="V985">
        <v>40</v>
      </c>
      <c r="W985">
        <v>56</v>
      </c>
      <c r="X985">
        <v>48</v>
      </c>
      <c r="Y985" t="s">
        <v>48</v>
      </c>
      <c r="AA985">
        <v>0</v>
      </c>
      <c r="AB985">
        <v>0</v>
      </c>
      <c r="AC985">
        <v>0</v>
      </c>
      <c r="AD985">
        <v>175348.152</v>
      </c>
      <c r="AE985">
        <v>453139.848</v>
      </c>
      <c r="AF985">
        <v>0</v>
      </c>
      <c r="AG985" t="e">
        <f>#N/A</f>
        <v>#N/A</v>
      </c>
    </row>
    <row r="986" spans="1:33" ht="15" x14ac:dyDescent="0.2">
      <c r="A986" t="s">
        <v>48</v>
      </c>
      <c r="B986" t="s">
        <v>48</v>
      </c>
      <c r="C986" t="s">
        <v>1515</v>
      </c>
      <c r="D986" t="s">
        <v>48</v>
      </c>
      <c r="E986" t="e">
        <f>#N/A</f>
        <v>#N/A</v>
      </c>
      <c r="F986" t="s">
        <v>64</v>
      </c>
      <c r="G986" t="s">
        <v>2412</v>
      </c>
      <c r="H986" t="s">
        <v>48</v>
      </c>
      <c r="I986" t="s">
        <v>54</v>
      </c>
      <c r="J986" t="s">
        <v>2413</v>
      </c>
      <c r="K986">
        <v>0</v>
      </c>
      <c r="L986">
        <v>0.5</v>
      </c>
      <c r="M986">
        <v>0.5</v>
      </c>
      <c r="N986">
        <v>0</v>
      </c>
      <c r="O986" t="s">
        <v>107</v>
      </c>
      <c r="P986" s="10">
        <v>943455.26</v>
      </c>
      <c r="Q986" s="11">
        <v>943455.26</v>
      </c>
      <c r="R986" s="10">
        <v>0</v>
      </c>
      <c r="S986" s="10">
        <v>943455.26</v>
      </c>
      <c r="T986" t="s">
        <v>57</v>
      </c>
      <c r="U986" t="s">
        <v>58</v>
      </c>
      <c r="V986">
        <v>48</v>
      </c>
      <c r="W986">
        <v>48</v>
      </c>
      <c r="X986">
        <v>48</v>
      </c>
      <c r="Y986" t="s">
        <v>48</v>
      </c>
      <c r="AA986">
        <v>0</v>
      </c>
      <c r="AB986">
        <v>0</v>
      </c>
      <c r="AC986">
        <v>0</v>
      </c>
      <c r="AD986">
        <v>471727.63</v>
      </c>
      <c r="AE986">
        <v>471727.63</v>
      </c>
      <c r="AF986">
        <v>0</v>
      </c>
      <c r="AG986" t="e">
        <f>#N/A</f>
        <v>#N/A</v>
      </c>
    </row>
    <row r="987" spans="1:33" ht="15" x14ac:dyDescent="0.2">
      <c r="A987" t="s">
        <v>60</v>
      </c>
      <c r="B987" t="s">
        <v>60</v>
      </c>
      <c r="C987" t="s">
        <v>270</v>
      </c>
      <c r="D987" t="s">
        <v>1136</v>
      </c>
      <c r="E987" t="s">
        <v>271</v>
      </c>
      <c r="F987" t="s">
        <v>64</v>
      </c>
      <c r="G987" t="s">
        <v>2414</v>
      </c>
      <c r="H987" t="s">
        <v>60</v>
      </c>
      <c r="J987" t="s">
        <v>2415</v>
      </c>
      <c r="K987">
        <v>0</v>
      </c>
      <c r="L987">
        <v>0</v>
      </c>
      <c r="M987">
        <v>1</v>
      </c>
      <c r="N987">
        <v>0</v>
      </c>
      <c r="O987" t="s">
        <v>120</v>
      </c>
      <c r="P987" s="10">
        <v>18842.3</v>
      </c>
      <c r="Q987" s="10" t="e">
        <f>#N/A</f>
        <v>#N/A</v>
      </c>
      <c r="R987" s="10" t="e">
        <f>#N/A</f>
        <v>#N/A</v>
      </c>
      <c r="S987" s="10" t="e">
        <f>#N/A</f>
        <v>#N/A</v>
      </c>
      <c r="T987" t="s">
        <v>59</v>
      </c>
      <c r="U987" t="s">
        <v>58</v>
      </c>
      <c r="V987">
        <v>48</v>
      </c>
      <c r="W987">
        <v>48</v>
      </c>
      <c r="X987">
        <v>48</v>
      </c>
      <c r="Y987" t="s">
        <v>512</v>
      </c>
      <c r="Z987" t="s">
        <v>57</v>
      </c>
      <c r="AA987">
        <v>100</v>
      </c>
      <c r="AB987">
        <v>0</v>
      </c>
      <c r="AC987">
        <v>0</v>
      </c>
      <c r="AD987">
        <v>0</v>
      </c>
      <c r="AE987">
        <v>18842.3</v>
      </c>
      <c r="AF987">
        <v>0</v>
      </c>
      <c r="AG987" t="e">
        <f>#N/A</f>
        <v>#N/A</v>
      </c>
    </row>
    <row r="988" spans="1:33" ht="15" x14ac:dyDescent="0.2">
      <c r="A988" t="s">
        <v>148</v>
      </c>
      <c r="B988" t="s">
        <v>148</v>
      </c>
      <c r="C988" t="s">
        <v>651</v>
      </c>
      <c r="D988" t="s">
        <v>652</v>
      </c>
      <c r="E988" t="s">
        <v>653</v>
      </c>
      <c r="F988" t="s">
        <v>64</v>
      </c>
      <c r="G988" t="s">
        <v>2416</v>
      </c>
      <c r="H988" t="s">
        <v>148</v>
      </c>
      <c r="J988" t="s">
        <v>2417</v>
      </c>
      <c r="K988">
        <v>0.4</v>
      </c>
      <c r="L988">
        <v>0.2</v>
      </c>
      <c r="M988">
        <v>0.3</v>
      </c>
      <c r="N988">
        <v>0.1</v>
      </c>
      <c r="O988" t="s">
        <v>67</v>
      </c>
      <c r="P988" s="10">
        <v>150000</v>
      </c>
      <c r="Q988" s="10">
        <v>148302</v>
      </c>
      <c r="R988" s="10">
        <v>2966</v>
      </c>
      <c r="S988" s="10">
        <v>151268</v>
      </c>
      <c r="T988" t="s">
        <v>59</v>
      </c>
      <c r="U988" t="s">
        <v>58</v>
      </c>
      <c r="V988">
        <v>44</v>
      </c>
      <c r="W988">
        <v>52</v>
      </c>
      <c r="X988">
        <v>48</v>
      </c>
      <c r="Y988" t="s">
        <v>512</v>
      </c>
      <c r="Z988" t="s">
        <v>57</v>
      </c>
      <c r="AA988">
        <v>100</v>
      </c>
      <c r="AB988">
        <v>0</v>
      </c>
      <c r="AC988">
        <v>60000</v>
      </c>
      <c r="AD988">
        <v>30000</v>
      </c>
      <c r="AE988">
        <v>45000</v>
      </c>
      <c r="AF988">
        <v>15000</v>
      </c>
      <c r="AG988" t="e">
        <f>#N/A</f>
        <v>#N/A</v>
      </c>
    </row>
    <row r="989" spans="1:33" ht="15" x14ac:dyDescent="0.2">
      <c r="A989" t="s">
        <v>148</v>
      </c>
      <c r="B989" t="s">
        <v>148</v>
      </c>
      <c r="C989" t="s">
        <v>535</v>
      </c>
      <c r="D989" t="s">
        <v>536</v>
      </c>
      <c r="E989" t="s">
        <v>537</v>
      </c>
      <c r="F989" t="s">
        <v>64</v>
      </c>
      <c r="G989" t="s">
        <v>2418</v>
      </c>
      <c r="H989" t="s">
        <v>148</v>
      </c>
      <c r="J989" t="s">
        <v>2419</v>
      </c>
      <c r="K989">
        <v>0.4</v>
      </c>
      <c r="L989">
        <v>0</v>
      </c>
      <c r="M989">
        <v>0</v>
      </c>
      <c r="N989">
        <v>0.6</v>
      </c>
      <c r="O989" t="s">
        <v>114</v>
      </c>
      <c r="P989" s="10">
        <v>327044.94</v>
      </c>
      <c r="Q989" s="10">
        <v>327044.94</v>
      </c>
      <c r="R989" s="10">
        <v>4334.01</v>
      </c>
      <c r="S989" s="10">
        <v>331378.95</v>
      </c>
      <c r="T989" t="s">
        <v>59</v>
      </c>
      <c r="U989" t="s">
        <v>58</v>
      </c>
      <c r="V989">
        <v>44</v>
      </c>
      <c r="W989">
        <v>52</v>
      </c>
      <c r="X989">
        <v>48</v>
      </c>
      <c r="Y989" t="s">
        <v>512</v>
      </c>
      <c r="Z989" t="s">
        <v>57</v>
      </c>
      <c r="AA989">
        <v>100</v>
      </c>
      <c r="AB989">
        <v>0</v>
      </c>
      <c r="AC989">
        <v>130817.976</v>
      </c>
      <c r="AD989">
        <v>0</v>
      </c>
      <c r="AE989">
        <v>0</v>
      </c>
      <c r="AF989">
        <v>196226.96400000001</v>
      </c>
      <c r="AG989" t="e">
        <f>#N/A</f>
        <v>#N/A</v>
      </c>
    </row>
    <row r="990" spans="1:33" ht="15" x14ac:dyDescent="0.2">
      <c r="A990" t="s">
        <v>148</v>
      </c>
      <c r="B990" t="s">
        <v>148</v>
      </c>
      <c r="C990" t="s">
        <v>1028</v>
      </c>
      <c r="D990" t="s">
        <v>1029</v>
      </c>
      <c r="E990" t="s">
        <v>1030</v>
      </c>
      <c r="F990" t="s">
        <v>64</v>
      </c>
      <c r="G990" t="s">
        <v>2420</v>
      </c>
      <c r="H990" t="s">
        <v>148</v>
      </c>
      <c r="J990" t="s">
        <v>2421</v>
      </c>
      <c r="K990">
        <v>0.5</v>
      </c>
      <c r="L990">
        <v>0</v>
      </c>
      <c r="M990">
        <v>0</v>
      </c>
      <c r="N990">
        <v>0.5</v>
      </c>
      <c r="O990" t="s">
        <v>107</v>
      </c>
      <c r="P990" s="10">
        <v>75842</v>
      </c>
      <c r="Q990" s="10">
        <v>75842</v>
      </c>
      <c r="R990" s="10">
        <v>1517</v>
      </c>
      <c r="S990" s="10">
        <v>77359</v>
      </c>
      <c r="T990" t="s">
        <v>59</v>
      </c>
      <c r="U990" t="s">
        <v>58</v>
      </c>
      <c r="V990">
        <v>48</v>
      </c>
      <c r="W990">
        <v>48</v>
      </c>
      <c r="X990">
        <v>48</v>
      </c>
      <c r="Y990" t="s">
        <v>512</v>
      </c>
      <c r="Z990" t="s">
        <v>57</v>
      </c>
      <c r="AA990">
        <v>100</v>
      </c>
      <c r="AB990">
        <v>0</v>
      </c>
      <c r="AC990">
        <v>37921</v>
      </c>
      <c r="AD990">
        <v>0</v>
      </c>
      <c r="AE990">
        <v>0</v>
      </c>
      <c r="AF990">
        <v>37921</v>
      </c>
      <c r="AG990" t="e">
        <f>#N/A</f>
        <v>#N/A</v>
      </c>
    </row>
    <row r="991" spans="1:33" ht="15" x14ac:dyDescent="0.2">
      <c r="A991" t="s">
        <v>148</v>
      </c>
      <c r="B991" t="s">
        <v>148</v>
      </c>
      <c r="C991" t="s">
        <v>1035</v>
      </c>
      <c r="D991" t="s">
        <v>1036</v>
      </c>
      <c r="E991" t="s">
        <v>1037</v>
      </c>
      <c r="F991" t="s">
        <v>64</v>
      </c>
      <c r="G991" t="s">
        <v>2422</v>
      </c>
      <c r="H991" t="s">
        <v>148</v>
      </c>
      <c r="J991" t="s">
        <v>2423</v>
      </c>
      <c r="K991">
        <v>0.7</v>
      </c>
      <c r="L991">
        <v>0</v>
      </c>
      <c r="M991">
        <v>0.17</v>
      </c>
      <c r="N991">
        <v>0.13</v>
      </c>
      <c r="O991" t="s">
        <v>67</v>
      </c>
      <c r="P991" s="10">
        <v>613265.34</v>
      </c>
      <c r="Q991" s="10">
        <v>613265.30000000005</v>
      </c>
      <c r="R991" s="10">
        <v>12265.31</v>
      </c>
      <c r="S991" s="10">
        <v>625530.6100000001</v>
      </c>
      <c r="T991" t="s">
        <v>59</v>
      </c>
      <c r="U991" t="s">
        <v>58</v>
      </c>
      <c r="V991">
        <v>48</v>
      </c>
      <c r="W991">
        <v>48</v>
      </c>
      <c r="X991">
        <v>48</v>
      </c>
      <c r="Y991" t="s">
        <v>512</v>
      </c>
      <c r="Z991" t="s">
        <v>57</v>
      </c>
      <c r="AA991">
        <v>100</v>
      </c>
      <c r="AB991">
        <v>0</v>
      </c>
      <c r="AC991">
        <v>429285.73800000001</v>
      </c>
      <c r="AD991">
        <v>0</v>
      </c>
      <c r="AE991">
        <v>104255.1078</v>
      </c>
      <c r="AF991">
        <v>79724.494200000001</v>
      </c>
      <c r="AG991" t="e">
        <f>#N/A</f>
        <v>#N/A</v>
      </c>
    </row>
    <row r="992" spans="1:33" ht="15" x14ac:dyDescent="0.2">
      <c r="A992" t="s">
        <v>148</v>
      </c>
      <c r="B992" t="s">
        <v>148</v>
      </c>
      <c r="C992" t="s">
        <v>1028</v>
      </c>
      <c r="D992" t="s">
        <v>1029</v>
      </c>
      <c r="E992" t="s">
        <v>1030</v>
      </c>
      <c r="F992" t="s">
        <v>64</v>
      </c>
      <c r="G992" t="s">
        <v>2424</v>
      </c>
      <c r="H992" t="s">
        <v>148</v>
      </c>
      <c r="J992" t="s">
        <v>2425</v>
      </c>
      <c r="K992">
        <v>1</v>
      </c>
      <c r="L992">
        <v>0</v>
      </c>
      <c r="M992">
        <v>0</v>
      </c>
      <c r="N992">
        <v>0</v>
      </c>
      <c r="O992" t="s">
        <v>67</v>
      </c>
      <c r="P992" s="10">
        <v>292035</v>
      </c>
      <c r="Q992" s="10">
        <v>292035</v>
      </c>
      <c r="R992" s="10">
        <v>5841</v>
      </c>
      <c r="S992" s="10">
        <v>297876</v>
      </c>
      <c r="T992" t="s">
        <v>59</v>
      </c>
      <c r="U992" t="s">
        <v>58</v>
      </c>
      <c r="V992">
        <v>40</v>
      </c>
      <c r="W992">
        <v>55</v>
      </c>
      <c r="X992">
        <v>47.5</v>
      </c>
      <c r="Y992" t="s">
        <v>512</v>
      </c>
      <c r="Z992" t="s">
        <v>57</v>
      </c>
      <c r="AA992">
        <v>100</v>
      </c>
      <c r="AB992">
        <v>0</v>
      </c>
      <c r="AC992">
        <v>292035</v>
      </c>
      <c r="AD992">
        <v>0</v>
      </c>
      <c r="AE992">
        <v>0</v>
      </c>
      <c r="AF992">
        <v>0</v>
      </c>
      <c r="AG992" t="e">
        <f>#N/A</f>
        <v>#N/A</v>
      </c>
    </row>
    <row r="993" spans="1:33" ht="15" x14ac:dyDescent="0.2">
      <c r="A993" t="s">
        <v>148</v>
      </c>
      <c r="B993" t="s">
        <v>148</v>
      </c>
      <c r="C993" t="s">
        <v>1028</v>
      </c>
      <c r="D993" t="s">
        <v>1029</v>
      </c>
      <c r="E993" t="s">
        <v>1030</v>
      </c>
      <c r="F993" t="s">
        <v>64</v>
      </c>
      <c r="G993" t="s">
        <v>2426</v>
      </c>
      <c r="H993" t="s">
        <v>148</v>
      </c>
      <c r="J993" t="s">
        <v>2427</v>
      </c>
      <c r="K993">
        <v>0.5</v>
      </c>
      <c r="L993">
        <v>0.25</v>
      </c>
      <c r="M993">
        <v>0.25</v>
      </c>
      <c r="N993">
        <v>0.5</v>
      </c>
      <c r="O993" t="s">
        <v>107</v>
      </c>
      <c r="P993" s="10">
        <v>49620</v>
      </c>
      <c r="Q993" s="10">
        <v>49620</v>
      </c>
      <c r="R993" s="10">
        <v>992</v>
      </c>
      <c r="S993" s="10">
        <v>50612</v>
      </c>
      <c r="T993" t="s">
        <v>59</v>
      </c>
      <c r="U993" t="s">
        <v>58</v>
      </c>
      <c r="V993">
        <v>60</v>
      </c>
      <c r="W993">
        <v>35</v>
      </c>
      <c r="X993">
        <v>47.5</v>
      </c>
      <c r="Y993" t="s">
        <v>512</v>
      </c>
      <c r="Z993" t="s">
        <v>57</v>
      </c>
      <c r="AA993">
        <v>100</v>
      </c>
      <c r="AB993">
        <v>0</v>
      </c>
      <c r="AC993">
        <v>24810</v>
      </c>
      <c r="AD993">
        <v>12405</v>
      </c>
      <c r="AE993">
        <v>12405</v>
      </c>
      <c r="AF993">
        <v>24810</v>
      </c>
      <c r="AG993" t="e">
        <f>#N/A</f>
        <v>#N/A</v>
      </c>
    </row>
    <row r="994" spans="1:33" ht="15" x14ac:dyDescent="0.2">
      <c r="A994" t="s">
        <v>74</v>
      </c>
      <c r="B994" t="s">
        <v>139</v>
      </c>
      <c r="C994" t="s">
        <v>1543</v>
      </c>
      <c r="D994" t="s">
        <v>1544</v>
      </c>
      <c r="E994" t="s">
        <v>1545</v>
      </c>
      <c r="F994" t="s">
        <v>64</v>
      </c>
      <c r="G994" t="s">
        <v>2428</v>
      </c>
      <c r="H994" t="s">
        <v>74</v>
      </c>
      <c r="J994" t="s">
        <v>2429</v>
      </c>
      <c r="K994">
        <v>0.9</v>
      </c>
      <c r="L994">
        <v>0</v>
      </c>
      <c r="M994">
        <v>0.1</v>
      </c>
      <c r="N994">
        <v>0</v>
      </c>
      <c r="O994" t="s">
        <v>67</v>
      </c>
      <c r="P994" s="10">
        <v>567655</v>
      </c>
      <c r="Q994" s="10" t="e">
        <f>#N/A</f>
        <v>#N/A</v>
      </c>
      <c r="R994" s="10" t="e">
        <f>#N/A</f>
        <v>#N/A</v>
      </c>
      <c r="S994" s="10" t="e">
        <f>#N/A</f>
        <v>#N/A</v>
      </c>
      <c r="T994" t="s">
        <v>57</v>
      </c>
      <c r="U994" t="s">
        <v>58</v>
      </c>
      <c r="V994">
        <v>44</v>
      </c>
      <c r="W994">
        <v>50</v>
      </c>
      <c r="X994">
        <v>47</v>
      </c>
      <c r="Y994" t="s">
        <v>512</v>
      </c>
      <c r="Z994" t="s">
        <v>57</v>
      </c>
      <c r="AA994">
        <v>0</v>
      </c>
      <c r="AB994">
        <v>100</v>
      </c>
      <c r="AC994">
        <v>510889.5</v>
      </c>
      <c r="AD994">
        <v>0</v>
      </c>
      <c r="AE994">
        <v>56765.5</v>
      </c>
      <c r="AF994">
        <v>0</v>
      </c>
      <c r="AG994" t="e">
        <f>#N/A</f>
        <v>#N/A</v>
      </c>
    </row>
    <row r="995" spans="1:33" ht="15" x14ac:dyDescent="0.2">
      <c r="A995" t="s">
        <v>74</v>
      </c>
      <c r="B995" t="s">
        <v>75</v>
      </c>
      <c r="C995" t="s">
        <v>80</v>
      </c>
      <c r="D995" t="s">
        <v>371</v>
      </c>
      <c r="E995" t="s">
        <v>81</v>
      </c>
      <c r="F995" t="s">
        <v>52</v>
      </c>
      <c r="G995" t="s">
        <v>2430</v>
      </c>
      <c r="H995" t="s">
        <v>74</v>
      </c>
      <c r="J995" t="s">
        <v>2431</v>
      </c>
      <c r="K995">
        <v>0</v>
      </c>
      <c r="L995">
        <v>1</v>
      </c>
      <c r="M995">
        <v>0</v>
      </c>
      <c r="N995">
        <v>0</v>
      </c>
      <c r="O995" t="s">
        <v>56</v>
      </c>
      <c r="P995" s="10">
        <v>51556.5</v>
      </c>
      <c r="Q995" s="10" t="e">
        <f>#N/A</f>
        <v>#N/A</v>
      </c>
      <c r="R995" s="10" t="e">
        <f>#N/A</f>
        <v>#N/A</v>
      </c>
      <c r="S995" s="10" t="e">
        <f>#N/A</f>
        <v>#N/A</v>
      </c>
      <c r="T995" t="s">
        <v>57</v>
      </c>
      <c r="U995" t="s">
        <v>58</v>
      </c>
      <c r="V995">
        <v>50</v>
      </c>
      <c r="W995">
        <v>44</v>
      </c>
      <c r="X995">
        <v>47</v>
      </c>
      <c r="Y995" t="s">
        <v>512</v>
      </c>
      <c r="Z995" t="s">
        <v>57</v>
      </c>
      <c r="AA995">
        <v>0</v>
      </c>
      <c r="AB995">
        <v>100</v>
      </c>
      <c r="AC995">
        <v>0</v>
      </c>
      <c r="AD995">
        <v>51556.5</v>
      </c>
      <c r="AE995">
        <v>0</v>
      </c>
      <c r="AF995">
        <v>0</v>
      </c>
      <c r="AG995" t="e">
        <f>#N/A</f>
        <v>#N/A</v>
      </c>
    </row>
    <row r="996" spans="1:33" ht="15" x14ac:dyDescent="0.2">
      <c r="A996" t="s">
        <v>74</v>
      </c>
      <c r="B996" t="s">
        <v>108</v>
      </c>
      <c r="C996" t="s">
        <v>144</v>
      </c>
      <c r="D996" t="s">
        <v>509</v>
      </c>
      <c r="E996" t="s">
        <v>145</v>
      </c>
      <c r="F996" t="s">
        <v>52</v>
      </c>
      <c r="G996" t="s">
        <v>2432</v>
      </c>
      <c r="H996" t="s">
        <v>74</v>
      </c>
      <c r="J996" t="s">
        <v>2433</v>
      </c>
      <c r="K996">
        <v>0.15</v>
      </c>
      <c r="L996">
        <v>0.7</v>
      </c>
      <c r="M996">
        <v>0.15</v>
      </c>
      <c r="N996">
        <v>0</v>
      </c>
      <c r="O996" t="s">
        <v>56</v>
      </c>
      <c r="P996" s="10">
        <v>750000</v>
      </c>
      <c r="Q996" s="10" t="e">
        <f>#N/A</f>
        <v>#N/A</v>
      </c>
      <c r="R996" s="10" t="e">
        <f>#N/A</f>
        <v>#N/A</v>
      </c>
      <c r="S996" s="10" t="e">
        <f>#N/A</f>
        <v>#N/A</v>
      </c>
      <c r="T996" t="s">
        <v>57</v>
      </c>
      <c r="U996" t="s">
        <v>58</v>
      </c>
      <c r="V996">
        <v>50</v>
      </c>
      <c r="W996">
        <v>44</v>
      </c>
      <c r="X996">
        <v>47</v>
      </c>
      <c r="Y996" t="s">
        <v>512</v>
      </c>
      <c r="Z996" t="s">
        <v>57</v>
      </c>
      <c r="AA996">
        <v>0</v>
      </c>
      <c r="AB996">
        <v>100</v>
      </c>
      <c r="AC996">
        <v>112500</v>
      </c>
      <c r="AD996">
        <v>525000</v>
      </c>
      <c r="AE996">
        <v>112500</v>
      </c>
      <c r="AF996">
        <v>0</v>
      </c>
      <c r="AG996" t="e">
        <f>#N/A</f>
        <v>#N/A</v>
      </c>
    </row>
    <row r="997" spans="1:33" ht="15" x14ac:dyDescent="0.2">
      <c r="A997" t="s">
        <v>48</v>
      </c>
      <c r="B997" t="s">
        <v>48</v>
      </c>
      <c r="C997" t="s">
        <v>2434</v>
      </c>
      <c r="D997" t="s">
        <v>48</v>
      </c>
      <c r="E997" t="e">
        <f>#N/A</f>
        <v>#N/A</v>
      </c>
      <c r="F997" t="s">
        <v>64</v>
      </c>
      <c r="G997" t="s">
        <v>2435</v>
      </c>
      <c r="H997" t="s">
        <v>48</v>
      </c>
      <c r="I997" t="s">
        <v>845</v>
      </c>
      <c r="J997" t="s">
        <v>2436</v>
      </c>
      <c r="K997">
        <v>1</v>
      </c>
      <c r="L997">
        <v>0</v>
      </c>
      <c r="M997">
        <v>0</v>
      </c>
      <c r="N997">
        <v>0</v>
      </c>
      <c r="O997" t="s">
        <v>67</v>
      </c>
      <c r="P997" s="10">
        <v>508069</v>
      </c>
      <c r="Q997" s="10">
        <v>508069</v>
      </c>
      <c r="R997" s="10">
        <v>0</v>
      </c>
      <c r="S997" s="10">
        <v>508069</v>
      </c>
      <c r="T997" t="s">
        <v>57</v>
      </c>
      <c r="U997" t="s">
        <v>58</v>
      </c>
      <c r="V997">
        <v>48</v>
      </c>
      <c r="W997">
        <v>45</v>
      </c>
      <c r="X997">
        <v>46.5</v>
      </c>
      <c r="Y997" t="s">
        <v>48</v>
      </c>
      <c r="AA997">
        <v>0</v>
      </c>
      <c r="AB997">
        <v>0</v>
      </c>
      <c r="AC997">
        <v>508069</v>
      </c>
      <c r="AD997">
        <v>0</v>
      </c>
      <c r="AE997">
        <v>0</v>
      </c>
      <c r="AF997">
        <v>0</v>
      </c>
      <c r="AG997" t="e">
        <f>#N/A</f>
        <v>#N/A</v>
      </c>
    </row>
    <row r="998" spans="1:33" ht="15" x14ac:dyDescent="0.2">
      <c r="A998" t="s">
        <v>74</v>
      </c>
      <c r="B998" t="s">
        <v>139</v>
      </c>
      <c r="C998" t="s">
        <v>232</v>
      </c>
      <c r="D998" t="s">
        <v>921</v>
      </c>
      <c r="E998" t="s">
        <v>233</v>
      </c>
      <c r="F998" t="s">
        <v>64</v>
      </c>
      <c r="G998" t="s">
        <v>2437</v>
      </c>
      <c r="H998" t="s">
        <v>74</v>
      </c>
      <c r="J998" t="s">
        <v>2438</v>
      </c>
      <c r="K998">
        <v>0</v>
      </c>
      <c r="L998">
        <v>0.25</v>
      </c>
      <c r="M998">
        <v>0.25</v>
      </c>
      <c r="N998">
        <v>0.5</v>
      </c>
      <c r="O998" t="s">
        <v>114</v>
      </c>
      <c r="P998" s="10">
        <v>99000</v>
      </c>
      <c r="Q998" s="10" t="e">
        <f>#N/A</f>
        <v>#N/A</v>
      </c>
      <c r="R998" s="10" t="e">
        <f>#N/A</f>
        <v>#N/A</v>
      </c>
      <c r="S998" s="10" t="e">
        <f>#N/A</f>
        <v>#N/A</v>
      </c>
      <c r="T998" t="s">
        <v>59</v>
      </c>
      <c r="U998" t="s">
        <v>58</v>
      </c>
      <c r="V998">
        <v>48</v>
      </c>
      <c r="W998">
        <v>44</v>
      </c>
      <c r="X998">
        <v>46</v>
      </c>
      <c r="Y998" t="s">
        <v>512</v>
      </c>
      <c r="Z998" t="s">
        <v>57</v>
      </c>
      <c r="AA998">
        <v>100</v>
      </c>
      <c r="AB998">
        <v>0</v>
      </c>
      <c r="AC998">
        <v>0</v>
      </c>
      <c r="AD998">
        <v>24750</v>
      </c>
      <c r="AE998">
        <v>24750</v>
      </c>
      <c r="AF998">
        <v>49500</v>
      </c>
      <c r="AG998" t="e">
        <f>#N/A</f>
        <v>#N/A</v>
      </c>
    </row>
    <row r="999" spans="1:33" ht="15" x14ac:dyDescent="0.2">
      <c r="A999" t="s">
        <v>74</v>
      </c>
      <c r="B999" t="s">
        <v>93</v>
      </c>
      <c r="C999" t="s">
        <v>424</v>
      </c>
      <c r="D999" t="s">
        <v>425</v>
      </c>
      <c r="E999" t="s">
        <v>426</v>
      </c>
      <c r="F999" t="s">
        <v>64</v>
      </c>
      <c r="G999" t="s">
        <v>2439</v>
      </c>
      <c r="H999" t="s">
        <v>74</v>
      </c>
      <c r="J999" t="s">
        <v>2440</v>
      </c>
      <c r="K999">
        <v>0</v>
      </c>
      <c r="L999">
        <v>0.5</v>
      </c>
      <c r="M999">
        <v>0.5</v>
      </c>
      <c r="N999">
        <v>0</v>
      </c>
      <c r="O999" t="s">
        <v>107</v>
      </c>
      <c r="P999" s="10">
        <v>171168</v>
      </c>
      <c r="Q999" s="10" t="e">
        <f>#N/A</f>
        <v>#N/A</v>
      </c>
      <c r="R999" s="10" t="e">
        <f>#N/A</f>
        <v>#N/A</v>
      </c>
      <c r="S999" s="10" t="e">
        <f>#N/A</f>
        <v>#N/A</v>
      </c>
      <c r="T999" t="s">
        <v>59</v>
      </c>
      <c r="U999" t="s">
        <v>58</v>
      </c>
      <c r="V999">
        <v>44</v>
      </c>
      <c r="W999">
        <v>48</v>
      </c>
      <c r="X999">
        <v>46</v>
      </c>
      <c r="Y999" t="s">
        <v>512</v>
      </c>
      <c r="Z999" t="s">
        <v>57</v>
      </c>
      <c r="AA999">
        <v>100</v>
      </c>
      <c r="AB999">
        <v>0</v>
      </c>
      <c r="AC999">
        <v>0</v>
      </c>
      <c r="AD999">
        <v>85584</v>
      </c>
      <c r="AE999">
        <v>85584</v>
      </c>
      <c r="AF999">
        <v>0</v>
      </c>
      <c r="AG999" t="e">
        <f>#N/A</f>
        <v>#N/A</v>
      </c>
    </row>
    <row r="1000" spans="1:33" ht="15" x14ac:dyDescent="0.2">
      <c r="A1000" t="s">
        <v>74</v>
      </c>
      <c r="B1000" t="s">
        <v>93</v>
      </c>
      <c r="C1000" t="s">
        <v>476</v>
      </c>
      <c r="D1000" t="s">
        <v>477</v>
      </c>
      <c r="E1000" t="s">
        <v>478</v>
      </c>
      <c r="F1000" t="s">
        <v>52</v>
      </c>
      <c r="G1000" t="s">
        <v>2441</v>
      </c>
      <c r="H1000" t="s">
        <v>74</v>
      </c>
      <c r="J1000" t="s">
        <v>2442</v>
      </c>
      <c r="K1000">
        <v>0</v>
      </c>
      <c r="L1000">
        <v>1</v>
      </c>
      <c r="M1000">
        <v>0</v>
      </c>
      <c r="N1000">
        <v>0</v>
      </c>
      <c r="O1000" t="s">
        <v>56</v>
      </c>
      <c r="P1000" s="10">
        <v>149613.66</v>
      </c>
      <c r="Q1000" s="10" t="e">
        <f>#N/A</f>
        <v>#N/A</v>
      </c>
      <c r="R1000" s="10" t="e">
        <f>#N/A</f>
        <v>#N/A</v>
      </c>
      <c r="S1000" s="10" t="e">
        <f>#N/A</f>
        <v>#N/A</v>
      </c>
      <c r="T1000" t="s">
        <v>59</v>
      </c>
      <c r="U1000" t="s">
        <v>58</v>
      </c>
      <c r="V1000">
        <v>40</v>
      </c>
      <c r="W1000">
        <v>52</v>
      </c>
      <c r="X1000">
        <v>46</v>
      </c>
      <c r="Y1000" t="s">
        <v>512</v>
      </c>
      <c r="Z1000" t="s">
        <v>57</v>
      </c>
      <c r="AA1000">
        <v>100</v>
      </c>
      <c r="AB1000">
        <v>0</v>
      </c>
      <c r="AC1000">
        <v>0</v>
      </c>
      <c r="AD1000">
        <v>149613.66</v>
      </c>
      <c r="AE1000">
        <v>0</v>
      </c>
      <c r="AF1000">
        <v>0</v>
      </c>
      <c r="AG1000" t="e">
        <f>#N/A</f>
        <v>#N/A</v>
      </c>
    </row>
    <row r="1001" spans="1:33" ht="15" x14ac:dyDescent="0.2">
      <c r="A1001" t="s">
        <v>74</v>
      </c>
      <c r="B1001" t="s">
        <v>157</v>
      </c>
      <c r="C1001" t="s">
        <v>1209</v>
      </c>
      <c r="D1001" t="s">
        <v>1210</v>
      </c>
      <c r="E1001" t="s">
        <v>1211</v>
      </c>
      <c r="F1001" t="s">
        <v>64</v>
      </c>
      <c r="G1001" t="s">
        <v>2443</v>
      </c>
      <c r="H1001" t="s">
        <v>74</v>
      </c>
      <c r="J1001" t="s">
        <v>2444</v>
      </c>
      <c r="K1001">
        <v>0.5</v>
      </c>
      <c r="L1001">
        <v>0</v>
      </c>
      <c r="M1001">
        <v>0.5</v>
      </c>
      <c r="N1001">
        <v>0</v>
      </c>
      <c r="O1001" t="s">
        <v>107</v>
      </c>
      <c r="P1001" s="10">
        <v>30000</v>
      </c>
      <c r="Q1001" s="10" t="e">
        <f>#N/A</f>
        <v>#N/A</v>
      </c>
      <c r="R1001" s="10" t="e">
        <f>#N/A</f>
        <v>#N/A</v>
      </c>
      <c r="S1001" s="10" t="e">
        <f>#N/A</f>
        <v>#N/A</v>
      </c>
      <c r="T1001" t="s">
        <v>59</v>
      </c>
      <c r="U1001" t="s">
        <v>58</v>
      </c>
      <c r="V1001">
        <v>52</v>
      </c>
      <c r="W1001">
        <v>40</v>
      </c>
      <c r="X1001">
        <v>46</v>
      </c>
      <c r="Y1001" t="s">
        <v>512</v>
      </c>
      <c r="Z1001" t="s">
        <v>57</v>
      </c>
      <c r="AA1001">
        <v>100</v>
      </c>
      <c r="AB1001">
        <v>0</v>
      </c>
      <c r="AC1001">
        <v>15000</v>
      </c>
      <c r="AD1001">
        <v>0</v>
      </c>
      <c r="AE1001">
        <v>15000</v>
      </c>
      <c r="AF1001">
        <v>0</v>
      </c>
      <c r="AG1001" t="e">
        <f>#N/A</f>
        <v>#N/A</v>
      </c>
    </row>
    <row r="1002" spans="1:33" ht="15" x14ac:dyDescent="0.2">
      <c r="A1002" t="s">
        <v>74</v>
      </c>
      <c r="B1002" t="s">
        <v>85</v>
      </c>
      <c r="C1002" t="s">
        <v>98</v>
      </c>
      <c r="D1002" t="s">
        <v>686</v>
      </c>
      <c r="E1002" t="s">
        <v>99</v>
      </c>
      <c r="F1002" t="s">
        <v>64</v>
      </c>
      <c r="G1002" t="s">
        <v>2445</v>
      </c>
      <c r="H1002" t="s">
        <v>74</v>
      </c>
      <c r="J1002" t="s">
        <v>2446</v>
      </c>
      <c r="K1002">
        <v>0.05</v>
      </c>
      <c r="L1002">
        <v>0.05</v>
      </c>
      <c r="M1002">
        <v>0.2</v>
      </c>
      <c r="N1002">
        <v>0.7</v>
      </c>
      <c r="O1002" t="s">
        <v>114</v>
      </c>
      <c r="P1002" s="10">
        <v>250000</v>
      </c>
      <c r="Q1002" s="10" t="e">
        <f>#N/A</f>
        <v>#N/A</v>
      </c>
      <c r="R1002" s="10" t="e">
        <f>#N/A</f>
        <v>#N/A</v>
      </c>
      <c r="S1002" s="10" t="e">
        <f>#N/A</f>
        <v>#N/A</v>
      </c>
      <c r="T1002" t="s">
        <v>57</v>
      </c>
      <c r="U1002" t="s">
        <v>58</v>
      </c>
      <c r="V1002">
        <v>44</v>
      </c>
      <c r="W1002">
        <v>48</v>
      </c>
      <c r="X1002">
        <v>46</v>
      </c>
      <c r="Y1002" t="s">
        <v>512</v>
      </c>
      <c r="Z1002" t="s">
        <v>57</v>
      </c>
      <c r="AA1002">
        <v>0</v>
      </c>
      <c r="AB1002">
        <v>100</v>
      </c>
      <c r="AC1002">
        <v>12500</v>
      </c>
      <c r="AD1002">
        <v>12500</v>
      </c>
      <c r="AE1002">
        <v>50000</v>
      </c>
      <c r="AF1002">
        <v>175000</v>
      </c>
      <c r="AG1002" t="e">
        <f>#N/A</f>
        <v>#N/A</v>
      </c>
    </row>
    <row r="1003" spans="1:33" ht="15" x14ac:dyDescent="0.2">
      <c r="A1003" t="s">
        <v>48</v>
      </c>
      <c r="B1003" t="s">
        <v>48</v>
      </c>
      <c r="C1003" t="s">
        <v>2447</v>
      </c>
      <c r="D1003" t="s">
        <v>70</v>
      </c>
      <c r="E1003" t="s">
        <v>170</v>
      </c>
      <c r="F1003" t="s">
        <v>64</v>
      </c>
      <c r="G1003" t="s">
        <v>2448</v>
      </c>
      <c r="H1003" t="s">
        <v>48</v>
      </c>
      <c r="I1003" t="s">
        <v>54</v>
      </c>
      <c r="J1003" t="s">
        <v>2449</v>
      </c>
      <c r="K1003">
        <v>1</v>
      </c>
      <c r="L1003">
        <v>0</v>
      </c>
      <c r="M1003">
        <v>0</v>
      </c>
      <c r="N1003">
        <v>0</v>
      </c>
      <c r="O1003" t="s">
        <v>67</v>
      </c>
      <c r="P1003" s="10">
        <v>107033.75</v>
      </c>
      <c r="Q1003" s="11">
        <v>107033.75</v>
      </c>
      <c r="R1003" s="10">
        <v>0</v>
      </c>
      <c r="S1003" s="10">
        <v>107033.75</v>
      </c>
      <c r="T1003" t="s">
        <v>57</v>
      </c>
      <c r="U1003" t="s">
        <v>58</v>
      </c>
      <c r="V1003">
        <v>40</v>
      </c>
      <c r="W1003">
        <v>52</v>
      </c>
      <c r="X1003">
        <v>46</v>
      </c>
      <c r="Y1003" t="s">
        <v>48</v>
      </c>
      <c r="Z1003" t="s">
        <v>59</v>
      </c>
      <c r="AA1003">
        <v>0</v>
      </c>
      <c r="AB1003">
        <v>0</v>
      </c>
      <c r="AC1003">
        <v>107033.75</v>
      </c>
      <c r="AD1003">
        <v>0</v>
      </c>
      <c r="AE1003">
        <v>0</v>
      </c>
      <c r="AF1003">
        <v>0</v>
      </c>
      <c r="AG1003" t="e">
        <f>#N/A</f>
        <v>#N/A</v>
      </c>
    </row>
    <row r="1004" spans="1:33" ht="15" x14ac:dyDescent="0.2">
      <c r="A1004" t="s">
        <v>48</v>
      </c>
      <c r="B1004" t="s">
        <v>48</v>
      </c>
      <c r="C1004" t="s">
        <v>2450</v>
      </c>
      <c r="D1004" t="s">
        <v>48</v>
      </c>
      <c r="E1004" t="e">
        <f>#N/A</f>
        <v>#N/A</v>
      </c>
      <c r="F1004" t="s">
        <v>64</v>
      </c>
      <c r="G1004" t="s">
        <v>2451</v>
      </c>
      <c r="H1004" t="s">
        <v>48</v>
      </c>
      <c r="I1004" t="s">
        <v>845</v>
      </c>
      <c r="J1004" t="s">
        <v>2452</v>
      </c>
      <c r="K1004">
        <v>0</v>
      </c>
      <c r="L1004">
        <v>0</v>
      </c>
      <c r="M1004">
        <v>1</v>
      </c>
      <c r="N1004">
        <v>0</v>
      </c>
      <c r="O1004" t="s">
        <v>120</v>
      </c>
      <c r="P1004" s="10">
        <v>1250560</v>
      </c>
      <c r="Q1004" s="10">
        <v>1250560</v>
      </c>
      <c r="R1004" s="10">
        <v>0</v>
      </c>
      <c r="S1004" s="10">
        <v>1250560</v>
      </c>
      <c r="T1004" t="s">
        <v>57</v>
      </c>
      <c r="U1004" t="s">
        <v>58</v>
      </c>
      <c r="V1004">
        <v>44</v>
      </c>
      <c r="W1004">
        <v>48</v>
      </c>
      <c r="X1004">
        <v>46</v>
      </c>
      <c r="Y1004" t="s">
        <v>48</v>
      </c>
      <c r="AA1004">
        <v>0</v>
      </c>
      <c r="AB1004">
        <v>0</v>
      </c>
      <c r="AC1004">
        <v>0</v>
      </c>
      <c r="AD1004">
        <v>0</v>
      </c>
      <c r="AE1004">
        <v>1250560</v>
      </c>
      <c r="AF1004">
        <v>0</v>
      </c>
      <c r="AG1004" t="e">
        <f>#N/A</f>
        <v>#N/A</v>
      </c>
    </row>
    <row r="1005" spans="1:33" ht="15" x14ac:dyDescent="0.2">
      <c r="A1005" t="s">
        <v>48</v>
      </c>
      <c r="B1005" t="s">
        <v>48</v>
      </c>
      <c r="C1005" t="s">
        <v>2407</v>
      </c>
      <c r="D1005" t="s">
        <v>70</v>
      </c>
      <c r="E1005" t="s">
        <v>170</v>
      </c>
      <c r="F1005" t="s">
        <v>64</v>
      </c>
      <c r="G1005" t="s">
        <v>2453</v>
      </c>
      <c r="H1005" t="s">
        <v>48</v>
      </c>
      <c r="I1005" t="s">
        <v>54</v>
      </c>
      <c r="J1005" t="s">
        <v>2454</v>
      </c>
      <c r="K1005">
        <v>0.75</v>
      </c>
      <c r="L1005">
        <v>0</v>
      </c>
      <c r="M1005">
        <v>0.05</v>
      </c>
      <c r="N1005">
        <v>0.2</v>
      </c>
      <c r="O1005" t="s">
        <v>67</v>
      </c>
      <c r="P1005" s="10">
        <v>365676.05</v>
      </c>
      <c r="Q1005" s="11">
        <v>365676.05</v>
      </c>
      <c r="R1005" s="10">
        <v>0</v>
      </c>
      <c r="S1005" s="10">
        <v>365676.05</v>
      </c>
      <c r="T1005" t="s">
        <v>57</v>
      </c>
      <c r="U1005" t="s">
        <v>58</v>
      </c>
      <c r="V1005">
        <v>48</v>
      </c>
      <c r="W1005">
        <v>44</v>
      </c>
      <c r="X1005">
        <v>46</v>
      </c>
      <c r="Y1005" t="s">
        <v>48</v>
      </c>
      <c r="AA1005">
        <v>0</v>
      </c>
      <c r="AB1005">
        <v>0</v>
      </c>
      <c r="AC1005">
        <v>274257.03749999998</v>
      </c>
      <c r="AD1005">
        <v>0</v>
      </c>
      <c r="AE1005">
        <v>18283.802500000002</v>
      </c>
      <c r="AF1005">
        <v>73135.210000000006</v>
      </c>
      <c r="AG1005" t="e">
        <f>#N/A</f>
        <v>#N/A</v>
      </c>
    </row>
    <row r="1006" spans="1:33" ht="15" x14ac:dyDescent="0.2">
      <c r="A1006" t="s">
        <v>48</v>
      </c>
      <c r="B1006" t="s">
        <v>48</v>
      </c>
      <c r="C1006" t="s">
        <v>2455</v>
      </c>
      <c r="D1006" t="s">
        <v>292</v>
      </c>
      <c r="E1006" t="s">
        <v>2456</v>
      </c>
      <c r="F1006" t="s">
        <v>64</v>
      </c>
      <c r="G1006" t="s">
        <v>2457</v>
      </c>
      <c r="H1006" t="s">
        <v>48</v>
      </c>
      <c r="I1006" t="s">
        <v>54</v>
      </c>
      <c r="J1006" t="s">
        <v>2458</v>
      </c>
      <c r="K1006">
        <v>0</v>
      </c>
      <c r="L1006">
        <v>0.2</v>
      </c>
      <c r="M1006">
        <v>0.8</v>
      </c>
      <c r="N1006">
        <v>0</v>
      </c>
      <c r="O1006" t="s">
        <v>120</v>
      </c>
      <c r="P1006" s="10">
        <v>339969</v>
      </c>
      <c r="Q1006" s="11">
        <v>339969</v>
      </c>
      <c r="R1006" s="10">
        <v>0</v>
      </c>
      <c r="S1006" s="10">
        <v>339969</v>
      </c>
      <c r="T1006" t="s">
        <v>57</v>
      </c>
      <c r="U1006" t="s">
        <v>58</v>
      </c>
      <c r="V1006">
        <v>44</v>
      </c>
      <c r="W1006">
        <v>48</v>
      </c>
      <c r="X1006">
        <v>46</v>
      </c>
      <c r="Y1006" t="s">
        <v>48</v>
      </c>
      <c r="AA1006">
        <v>0</v>
      </c>
      <c r="AB1006">
        <v>0</v>
      </c>
      <c r="AC1006">
        <v>0</v>
      </c>
      <c r="AD1006">
        <v>67993.8</v>
      </c>
      <c r="AE1006">
        <v>271975.2</v>
      </c>
      <c r="AF1006">
        <v>0</v>
      </c>
      <c r="AG1006" t="e">
        <f>#N/A</f>
        <v>#N/A</v>
      </c>
    </row>
    <row r="1007" spans="1:33" ht="15" x14ac:dyDescent="0.2">
      <c r="A1007" t="s">
        <v>148</v>
      </c>
      <c r="B1007" t="s">
        <v>148</v>
      </c>
      <c r="C1007" t="s">
        <v>332</v>
      </c>
      <c r="D1007" t="s">
        <v>333</v>
      </c>
      <c r="E1007" t="s">
        <v>334</v>
      </c>
      <c r="F1007" t="s">
        <v>64</v>
      </c>
      <c r="G1007" t="s">
        <v>2459</v>
      </c>
      <c r="H1007" t="s">
        <v>148</v>
      </c>
      <c r="J1007" t="s">
        <v>2354</v>
      </c>
      <c r="K1007">
        <v>0</v>
      </c>
      <c r="L1007">
        <v>0.5</v>
      </c>
      <c r="M1007">
        <v>0.5</v>
      </c>
      <c r="N1007">
        <v>0</v>
      </c>
      <c r="O1007" t="s">
        <v>107</v>
      </c>
      <c r="P1007" s="10">
        <v>328879</v>
      </c>
      <c r="Q1007" s="10">
        <v>328879</v>
      </c>
      <c r="R1007" s="10">
        <v>6577.58</v>
      </c>
      <c r="S1007" s="10">
        <v>335456.58</v>
      </c>
      <c r="T1007" t="s">
        <v>57</v>
      </c>
      <c r="U1007" t="s">
        <v>58</v>
      </c>
      <c r="V1007">
        <v>55</v>
      </c>
      <c r="W1007">
        <v>36</v>
      </c>
      <c r="X1007">
        <v>45.5</v>
      </c>
      <c r="Y1007" t="s">
        <v>512</v>
      </c>
      <c r="Z1007" t="s">
        <v>57</v>
      </c>
      <c r="AA1007">
        <v>0</v>
      </c>
      <c r="AB1007">
        <v>100</v>
      </c>
      <c r="AC1007">
        <v>0</v>
      </c>
      <c r="AD1007">
        <v>164439.5</v>
      </c>
      <c r="AE1007">
        <v>164439.5</v>
      </c>
      <c r="AF1007">
        <v>0</v>
      </c>
      <c r="AG1007" t="e">
        <f>#N/A</f>
        <v>#N/A</v>
      </c>
    </row>
    <row r="1008" spans="1:33" ht="15" x14ac:dyDescent="0.2">
      <c r="A1008" t="s">
        <v>148</v>
      </c>
      <c r="B1008" t="s">
        <v>148</v>
      </c>
      <c r="C1008" t="s">
        <v>1043</v>
      </c>
      <c r="D1008" t="s">
        <v>1044</v>
      </c>
      <c r="E1008" t="s">
        <v>1045</v>
      </c>
      <c r="F1008" t="s">
        <v>64</v>
      </c>
      <c r="G1008" t="s">
        <v>2460</v>
      </c>
      <c r="H1008" t="s">
        <v>148</v>
      </c>
      <c r="J1008" t="s">
        <v>2461</v>
      </c>
      <c r="K1008">
        <v>1</v>
      </c>
      <c r="L1008">
        <v>0</v>
      </c>
      <c r="M1008">
        <v>0</v>
      </c>
      <c r="N1008">
        <v>0</v>
      </c>
      <c r="O1008" t="s">
        <v>67</v>
      </c>
      <c r="P1008" s="10">
        <v>100000</v>
      </c>
      <c r="Q1008" s="10">
        <v>100000</v>
      </c>
      <c r="R1008" s="10">
        <v>2000</v>
      </c>
      <c r="S1008" s="10">
        <v>102000</v>
      </c>
      <c r="T1008" t="s">
        <v>59</v>
      </c>
      <c r="U1008" t="s">
        <v>58</v>
      </c>
      <c r="V1008">
        <v>56</v>
      </c>
      <c r="W1008">
        <v>35</v>
      </c>
      <c r="X1008">
        <v>45.5</v>
      </c>
      <c r="Y1008" t="s">
        <v>512</v>
      </c>
      <c r="Z1008" t="s">
        <v>57</v>
      </c>
      <c r="AA1008">
        <v>100</v>
      </c>
      <c r="AB1008">
        <v>0</v>
      </c>
      <c r="AC1008">
        <v>100000</v>
      </c>
      <c r="AD1008">
        <v>0</v>
      </c>
      <c r="AE1008">
        <v>0</v>
      </c>
      <c r="AF1008">
        <v>0</v>
      </c>
      <c r="AG1008" t="e">
        <f>#N/A</f>
        <v>#N/A</v>
      </c>
    </row>
    <row r="1009" spans="1:33" ht="15" x14ac:dyDescent="0.2">
      <c r="A1009" t="s">
        <v>148</v>
      </c>
      <c r="B1009" t="s">
        <v>148</v>
      </c>
      <c r="C1009" t="s">
        <v>238</v>
      </c>
      <c r="D1009" t="s">
        <v>868</v>
      </c>
      <c r="E1009" t="s">
        <v>239</v>
      </c>
      <c r="F1009" t="s">
        <v>64</v>
      </c>
      <c r="G1009" t="s">
        <v>2462</v>
      </c>
      <c r="H1009" t="s">
        <v>148</v>
      </c>
      <c r="J1009" t="s">
        <v>2463</v>
      </c>
      <c r="K1009">
        <v>0.2</v>
      </c>
      <c r="L1009">
        <v>0.3</v>
      </c>
      <c r="M1009">
        <v>0.4</v>
      </c>
      <c r="N1009">
        <v>0.1</v>
      </c>
      <c r="O1009" t="s">
        <v>120</v>
      </c>
      <c r="P1009" s="10">
        <v>6025</v>
      </c>
      <c r="Q1009" s="10">
        <v>6025</v>
      </c>
      <c r="R1009" s="10">
        <v>120.5</v>
      </c>
      <c r="S1009" s="10">
        <v>6145.5</v>
      </c>
      <c r="T1009" t="s">
        <v>57</v>
      </c>
      <c r="U1009" t="s">
        <v>58</v>
      </c>
      <c r="V1009">
        <v>50</v>
      </c>
      <c r="W1009">
        <v>40</v>
      </c>
      <c r="X1009">
        <v>45</v>
      </c>
      <c r="Y1009" t="s">
        <v>512</v>
      </c>
      <c r="Z1009" t="s">
        <v>57</v>
      </c>
      <c r="AA1009">
        <v>0</v>
      </c>
      <c r="AB1009">
        <v>100</v>
      </c>
      <c r="AC1009">
        <v>1205</v>
      </c>
      <c r="AD1009">
        <v>1807.5</v>
      </c>
      <c r="AE1009">
        <v>2410</v>
      </c>
      <c r="AF1009">
        <v>602.5</v>
      </c>
      <c r="AG1009" t="e">
        <f>#N/A</f>
        <v>#N/A</v>
      </c>
    </row>
    <row r="1010" spans="1:33" ht="15" x14ac:dyDescent="0.2">
      <c r="A1010" t="s">
        <v>60</v>
      </c>
      <c r="B1010" t="s">
        <v>60</v>
      </c>
      <c r="C1010" t="s">
        <v>327</v>
      </c>
      <c r="D1010" t="s">
        <v>328</v>
      </c>
      <c r="E1010" t="s">
        <v>329</v>
      </c>
      <c r="F1010" t="s">
        <v>64</v>
      </c>
      <c r="G1010" t="s">
        <v>2464</v>
      </c>
      <c r="H1010" t="s">
        <v>60</v>
      </c>
      <c r="J1010" t="s">
        <v>2465</v>
      </c>
      <c r="K1010">
        <v>0.33</v>
      </c>
      <c r="L1010">
        <v>0.33</v>
      </c>
      <c r="M1010">
        <v>0.33</v>
      </c>
      <c r="N1010">
        <v>0</v>
      </c>
      <c r="O1010" t="s">
        <v>107</v>
      </c>
      <c r="P1010" s="10">
        <v>62534.68</v>
      </c>
      <c r="Q1010" s="10" t="e">
        <f>#N/A</f>
        <v>#N/A</v>
      </c>
      <c r="R1010" s="10" t="e">
        <f>#N/A</f>
        <v>#N/A</v>
      </c>
      <c r="S1010" s="10" t="e">
        <f>#N/A</f>
        <v>#N/A</v>
      </c>
      <c r="T1010" t="s">
        <v>59</v>
      </c>
      <c r="U1010" t="s">
        <v>58</v>
      </c>
      <c r="V1010">
        <v>44</v>
      </c>
      <c r="W1010">
        <v>45</v>
      </c>
      <c r="X1010">
        <v>44.5</v>
      </c>
      <c r="Y1010" t="s">
        <v>512</v>
      </c>
      <c r="Z1010" t="s">
        <v>57</v>
      </c>
      <c r="AA1010">
        <v>100</v>
      </c>
      <c r="AB1010">
        <v>0</v>
      </c>
      <c r="AC1010">
        <v>20636.4444</v>
      </c>
      <c r="AD1010">
        <v>20636.4444</v>
      </c>
      <c r="AE1010">
        <v>20636.4444</v>
      </c>
      <c r="AF1010">
        <v>0</v>
      </c>
      <c r="AG1010" t="e">
        <f>#N/A</f>
        <v>#N/A</v>
      </c>
    </row>
    <row r="1011" spans="1:33" ht="15" x14ac:dyDescent="0.2">
      <c r="A1011" t="s">
        <v>60</v>
      </c>
      <c r="B1011" t="s">
        <v>60</v>
      </c>
      <c r="C1011" t="s">
        <v>270</v>
      </c>
      <c r="D1011" t="s">
        <v>1136</v>
      </c>
      <c r="E1011" t="s">
        <v>271</v>
      </c>
      <c r="F1011" t="s">
        <v>64</v>
      </c>
      <c r="G1011" t="s">
        <v>2466</v>
      </c>
      <c r="H1011" t="s">
        <v>60</v>
      </c>
      <c r="J1011" t="s">
        <v>2467</v>
      </c>
      <c r="K1011">
        <v>1</v>
      </c>
      <c r="L1011">
        <v>0</v>
      </c>
      <c r="M1011">
        <v>0</v>
      </c>
      <c r="N1011">
        <v>0</v>
      </c>
      <c r="O1011" t="s">
        <v>67</v>
      </c>
      <c r="P1011" s="10">
        <v>18000</v>
      </c>
      <c r="Q1011" s="10" t="e">
        <f>#N/A</f>
        <v>#N/A</v>
      </c>
      <c r="R1011" s="10" t="e">
        <f>#N/A</f>
        <v>#N/A</v>
      </c>
      <c r="S1011" s="10" t="e">
        <f>#N/A</f>
        <v>#N/A</v>
      </c>
      <c r="T1011" t="s">
        <v>59</v>
      </c>
      <c r="U1011" t="s">
        <v>58</v>
      </c>
      <c r="V1011">
        <v>44</v>
      </c>
      <c r="W1011">
        <v>45</v>
      </c>
      <c r="X1011">
        <v>44.5</v>
      </c>
      <c r="Y1011" t="s">
        <v>512</v>
      </c>
      <c r="Z1011" t="s">
        <v>57</v>
      </c>
      <c r="AA1011">
        <v>100</v>
      </c>
      <c r="AB1011">
        <v>0</v>
      </c>
      <c r="AC1011">
        <v>18000</v>
      </c>
      <c r="AD1011">
        <v>0</v>
      </c>
      <c r="AE1011">
        <v>0</v>
      </c>
      <c r="AF1011">
        <v>0</v>
      </c>
      <c r="AG1011" t="e">
        <f>#N/A</f>
        <v>#N/A</v>
      </c>
    </row>
    <row r="1012" spans="1:33" ht="15" x14ac:dyDescent="0.2">
      <c r="A1012" t="s">
        <v>148</v>
      </c>
      <c r="B1012" t="s">
        <v>148</v>
      </c>
      <c r="C1012" t="s">
        <v>656</v>
      </c>
      <c r="D1012" t="s">
        <v>657</v>
      </c>
      <c r="E1012" t="s">
        <v>658</v>
      </c>
      <c r="F1012" t="s">
        <v>52</v>
      </c>
      <c r="G1012" t="s">
        <v>2468</v>
      </c>
      <c r="H1012" t="s">
        <v>148</v>
      </c>
      <c r="J1012" t="s">
        <v>2469</v>
      </c>
      <c r="K1012">
        <v>0</v>
      </c>
      <c r="L1012">
        <v>0.6</v>
      </c>
      <c r="M1012">
        <v>0.4</v>
      </c>
      <c r="N1012">
        <v>0</v>
      </c>
      <c r="O1012" t="s">
        <v>56</v>
      </c>
      <c r="P1012" s="10">
        <v>431130.39</v>
      </c>
      <c r="Q1012" s="10">
        <v>492430.4</v>
      </c>
      <c r="R1012" s="10">
        <v>14772.91</v>
      </c>
      <c r="S1012" s="10">
        <v>507203.31</v>
      </c>
      <c r="T1012" t="s">
        <v>59</v>
      </c>
      <c r="U1012" t="s">
        <v>58</v>
      </c>
      <c r="V1012">
        <v>45</v>
      </c>
      <c r="W1012">
        <v>44</v>
      </c>
      <c r="X1012">
        <v>44.5</v>
      </c>
      <c r="Y1012" t="s">
        <v>512</v>
      </c>
      <c r="Z1012" t="s">
        <v>57</v>
      </c>
      <c r="AA1012">
        <v>100</v>
      </c>
      <c r="AB1012">
        <v>0</v>
      </c>
      <c r="AC1012">
        <v>0</v>
      </c>
      <c r="AD1012">
        <v>258678.234</v>
      </c>
      <c r="AE1012">
        <v>172452.15599999999</v>
      </c>
      <c r="AF1012">
        <v>0</v>
      </c>
      <c r="AG1012" t="e">
        <f>#N/A</f>
        <v>#N/A</v>
      </c>
    </row>
    <row r="1013" spans="1:33" ht="15" x14ac:dyDescent="0.2">
      <c r="A1013" t="s">
        <v>74</v>
      </c>
      <c r="B1013" t="s">
        <v>139</v>
      </c>
      <c r="C1013" t="s">
        <v>140</v>
      </c>
      <c r="D1013" t="s">
        <v>454</v>
      </c>
      <c r="E1013" t="s">
        <v>141</v>
      </c>
      <c r="F1013" t="s">
        <v>64</v>
      </c>
      <c r="G1013" t="s">
        <v>2470</v>
      </c>
      <c r="H1013" t="s">
        <v>74</v>
      </c>
      <c r="J1013" t="s">
        <v>2471</v>
      </c>
      <c r="K1013">
        <v>0.75</v>
      </c>
      <c r="L1013">
        <v>0</v>
      </c>
      <c r="M1013">
        <v>0</v>
      </c>
      <c r="N1013">
        <v>0.25</v>
      </c>
      <c r="O1013" t="s">
        <v>67</v>
      </c>
      <c r="P1013" s="10">
        <v>550000</v>
      </c>
      <c r="Q1013" s="10" t="e">
        <f>#N/A</f>
        <v>#N/A</v>
      </c>
      <c r="R1013" s="10" t="e">
        <f>#N/A</f>
        <v>#N/A</v>
      </c>
      <c r="S1013" s="10" t="e">
        <f>#N/A</f>
        <v>#N/A</v>
      </c>
      <c r="T1013" t="s">
        <v>57</v>
      </c>
      <c r="U1013" t="s">
        <v>58</v>
      </c>
      <c r="V1013">
        <v>44</v>
      </c>
      <c r="W1013">
        <v>44</v>
      </c>
      <c r="X1013">
        <v>44</v>
      </c>
      <c r="Y1013" t="s">
        <v>512</v>
      </c>
      <c r="Z1013" t="s">
        <v>57</v>
      </c>
      <c r="AA1013">
        <v>0</v>
      </c>
      <c r="AB1013">
        <v>100</v>
      </c>
      <c r="AC1013">
        <v>412500</v>
      </c>
      <c r="AD1013">
        <v>0</v>
      </c>
      <c r="AE1013">
        <v>0</v>
      </c>
      <c r="AF1013">
        <v>137500</v>
      </c>
      <c r="AG1013" t="e">
        <f>#N/A</f>
        <v>#N/A</v>
      </c>
    </row>
    <row r="1014" spans="1:33" ht="15" x14ac:dyDescent="0.2">
      <c r="A1014" t="s">
        <v>74</v>
      </c>
      <c r="B1014" t="s">
        <v>219</v>
      </c>
      <c r="C1014" t="s">
        <v>460</v>
      </c>
      <c r="D1014" t="s">
        <v>461</v>
      </c>
      <c r="E1014" t="s">
        <v>462</v>
      </c>
      <c r="F1014" t="s">
        <v>64</v>
      </c>
      <c r="G1014" t="s">
        <v>2472</v>
      </c>
      <c r="H1014" t="s">
        <v>74</v>
      </c>
      <c r="J1014" t="s">
        <v>2473</v>
      </c>
      <c r="K1014">
        <v>0.31</v>
      </c>
      <c r="L1014">
        <v>0.17</v>
      </c>
      <c r="M1014">
        <v>0.32</v>
      </c>
      <c r="N1014">
        <v>0.2</v>
      </c>
      <c r="O1014" t="s">
        <v>120</v>
      </c>
      <c r="P1014" s="10">
        <v>126202</v>
      </c>
      <c r="Q1014" s="10" t="e">
        <f>#N/A</f>
        <v>#N/A</v>
      </c>
      <c r="R1014" s="10" t="e">
        <f>#N/A</f>
        <v>#N/A</v>
      </c>
      <c r="S1014" s="10" t="e">
        <f>#N/A</f>
        <v>#N/A</v>
      </c>
      <c r="T1014" t="s">
        <v>57</v>
      </c>
      <c r="U1014" t="s">
        <v>58</v>
      </c>
      <c r="V1014">
        <v>40</v>
      </c>
      <c r="W1014">
        <v>48</v>
      </c>
      <c r="X1014">
        <v>44</v>
      </c>
      <c r="Y1014" t="s">
        <v>512</v>
      </c>
      <c r="Z1014" t="s">
        <v>57</v>
      </c>
      <c r="AA1014">
        <v>0</v>
      </c>
      <c r="AB1014">
        <v>100</v>
      </c>
      <c r="AC1014">
        <v>39122.620000000003</v>
      </c>
      <c r="AD1014">
        <v>21454.34</v>
      </c>
      <c r="AE1014">
        <v>40384.639999999999</v>
      </c>
      <c r="AF1014">
        <v>25240.400000000001</v>
      </c>
      <c r="AG1014" t="e">
        <f>#N/A</f>
        <v>#N/A</v>
      </c>
    </row>
    <row r="1015" spans="1:33" ht="15" x14ac:dyDescent="0.2">
      <c r="A1015" t="s">
        <v>74</v>
      </c>
      <c r="B1015" t="s">
        <v>139</v>
      </c>
      <c r="C1015" t="s">
        <v>465</v>
      </c>
      <c r="D1015" t="s">
        <v>466</v>
      </c>
      <c r="E1015" t="s">
        <v>467</v>
      </c>
      <c r="F1015" t="s">
        <v>64</v>
      </c>
      <c r="G1015" t="s">
        <v>2474</v>
      </c>
      <c r="H1015" t="s">
        <v>74</v>
      </c>
      <c r="J1015" t="s">
        <v>2438</v>
      </c>
      <c r="K1015">
        <v>0</v>
      </c>
      <c r="L1015">
        <v>0.25</v>
      </c>
      <c r="M1015">
        <v>0.25</v>
      </c>
      <c r="N1015">
        <v>0.5</v>
      </c>
      <c r="O1015" t="s">
        <v>114</v>
      </c>
      <c r="P1015" s="10">
        <v>108616.07</v>
      </c>
      <c r="Q1015" s="10" t="e">
        <f>#N/A</f>
        <v>#N/A</v>
      </c>
      <c r="R1015" s="10" t="e">
        <f>#N/A</f>
        <v>#N/A</v>
      </c>
      <c r="S1015" s="10" t="e">
        <f>#N/A</f>
        <v>#N/A</v>
      </c>
      <c r="T1015" t="s">
        <v>59</v>
      </c>
      <c r="U1015" t="s">
        <v>58</v>
      </c>
      <c r="V1015">
        <v>44</v>
      </c>
      <c r="W1015">
        <v>44</v>
      </c>
      <c r="X1015">
        <v>44</v>
      </c>
      <c r="Y1015" t="s">
        <v>512</v>
      </c>
      <c r="Z1015" t="s">
        <v>57</v>
      </c>
      <c r="AA1015">
        <v>100</v>
      </c>
      <c r="AB1015">
        <v>0</v>
      </c>
      <c r="AC1015">
        <v>0</v>
      </c>
      <c r="AD1015">
        <v>27154.017500000002</v>
      </c>
      <c r="AE1015">
        <v>27154.017500000002</v>
      </c>
      <c r="AF1015">
        <v>54308.035000000003</v>
      </c>
      <c r="AG1015" t="e">
        <f>#N/A</f>
        <v>#N/A</v>
      </c>
    </row>
    <row r="1016" spans="1:33" ht="15" x14ac:dyDescent="0.2">
      <c r="A1016" t="s">
        <v>74</v>
      </c>
      <c r="B1016" t="s">
        <v>102</v>
      </c>
      <c r="C1016" t="s">
        <v>162</v>
      </c>
      <c r="D1016" t="s">
        <v>556</v>
      </c>
      <c r="E1016" t="s">
        <v>163</v>
      </c>
      <c r="F1016" t="s">
        <v>64</v>
      </c>
      <c r="G1016" t="s">
        <v>2475</v>
      </c>
      <c r="H1016" t="s">
        <v>74</v>
      </c>
      <c r="J1016" t="s">
        <v>2476</v>
      </c>
      <c r="K1016">
        <v>0.34</v>
      </c>
      <c r="L1016">
        <v>0</v>
      </c>
      <c r="M1016">
        <v>0.66</v>
      </c>
      <c r="N1016">
        <v>0</v>
      </c>
      <c r="O1016" t="s">
        <v>120</v>
      </c>
      <c r="P1016" s="10">
        <v>58207.75</v>
      </c>
      <c r="Q1016" s="10" t="e">
        <f>#N/A</f>
        <v>#N/A</v>
      </c>
      <c r="R1016" s="10" t="e">
        <f>#N/A</f>
        <v>#N/A</v>
      </c>
      <c r="S1016" s="10" t="e">
        <f>#N/A</f>
        <v>#N/A</v>
      </c>
      <c r="T1016" t="s">
        <v>59</v>
      </c>
      <c r="U1016" t="s">
        <v>58</v>
      </c>
      <c r="V1016">
        <v>40</v>
      </c>
      <c r="W1016">
        <v>48</v>
      </c>
      <c r="X1016">
        <v>44</v>
      </c>
      <c r="Y1016" t="s">
        <v>512</v>
      </c>
      <c r="Z1016" t="s">
        <v>57</v>
      </c>
      <c r="AA1016">
        <v>100</v>
      </c>
      <c r="AB1016">
        <v>0</v>
      </c>
      <c r="AC1016">
        <v>19790.634999999998</v>
      </c>
      <c r="AD1016">
        <v>0</v>
      </c>
      <c r="AE1016">
        <v>38417.114999999998</v>
      </c>
      <c r="AF1016">
        <v>0</v>
      </c>
      <c r="AG1016" t="e">
        <f>#N/A</f>
        <v>#N/A</v>
      </c>
    </row>
    <row r="1017" spans="1:33" ht="15" x14ac:dyDescent="0.2">
      <c r="A1017" t="s">
        <v>74</v>
      </c>
      <c r="B1017" t="s">
        <v>85</v>
      </c>
      <c r="C1017" t="s">
        <v>98</v>
      </c>
      <c r="D1017" t="s">
        <v>686</v>
      </c>
      <c r="E1017" t="s">
        <v>99</v>
      </c>
      <c r="F1017" t="s">
        <v>64</v>
      </c>
      <c r="G1017" t="s">
        <v>2477</v>
      </c>
      <c r="H1017" t="s">
        <v>74</v>
      </c>
      <c r="J1017" t="s">
        <v>2478</v>
      </c>
      <c r="K1017">
        <v>0</v>
      </c>
      <c r="L1017">
        <v>0.5</v>
      </c>
      <c r="M1017">
        <v>0</v>
      </c>
      <c r="N1017">
        <v>0.5</v>
      </c>
      <c r="O1017" t="s">
        <v>107</v>
      </c>
      <c r="P1017" s="10">
        <v>393103</v>
      </c>
      <c r="Q1017" s="10" t="e">
        <f>#N/A</f>
        <v>#N/A</v>
      </c>
      <c r="R1017" s="10" t="e">
        <f>#N/A</f>
        <v>#N/A</v>
      </c>
      <c r="S1017" s="10" t="e">
        <f>#N/A</f>
        <v>#N/A</v>
      </c>
      <c r="T1017" t="s">
        <v>59</v>
      </c>
      <c r="U1017" t="s">
        <v>58</v>
      </c>
      <c r="V1017">
        <v>44</v>
      </c>
      <c r="W1017">
        <v>44</v>
      </c>
      <c r="X1017">
        <v>44</v>
      </c>
      <c r="Y1017" t="s">
        <v>512</v>
      </c>
      <c r="Z1017" t="s">
        <v>57</v>
      </c>
      <c r="AA1017">
        <v>100</v>
      </c>
      <c r="AB1017">
        <v>0</v>
      </c>
      <c r="AC1017">
        <v>0</v>
      </c>
      <c r="AD1017">
        <v>196551.5</v>
      </c>
      <c r="AE1017">
        <v>0</v>
      </c>
      <c r="AF1017">
        <v>196551.5</v>
      </c>
      <c r="AG1017" t="e">
        <f>#N/A</f>
        <v>#N/A</v>
      </c>
    </row>
    <row r="1018" spans="1:33" ht="15" x14ac:dyDescent="0.2">
      <c r="A1018" t="s">
        <v>148</v>
      </c>
      <c r="B1018" t="s">
        <v>148</v>
      </c>
      <c r="C1018" t="s">
        <v>2479</v>
      </c>
      <c r="D1018" t="s">
        <v>2480</v>
      </c>
      <c r="E1018" t="s">
        <v>2481</v>
      </c>
      <c r="F1018" t="s">
        <v>64</v>
      </c>
      <c r="G1018" t="s">
        <v>2482</v>
      </c>
      <c r="H1018" t="s">
        <v>148</v>
      </c>
      <c r="J1018" t="s">
        <v>2483</v>
      </c>
      <c r="K1018">
        <v>0</v>
      </c>
      <c r="L1018">
        <v>0</v>
      </c>
      <c r="M1018">
        <v>0</v>
      </c>
      <c r="N1018">
        <v>1</v>
      </c>
      <c r="O1018" t="s">
        <v>114</v>
      </c>
      <c r="P1018" s="10">
        <v>78000</v>
      </c>
      <c r="Q1018" s="10">
        <v>78000</v>
      </c>
      <c r="R1018" s="10">
        <v>1560</v>
      </c>
      <c r="S1018" s="10">
        <v>79560</v>
      </c>
      <c r="T1018" t="s">
        <v>57</v>
      </c>
      <c r="U1018" t="s">
        <v>58</v>
      </c>
      <c r="V1018">
        <v>40</v>
      </c>
      <c r="W1018">
        <v>48</v>
      </c>
      <c r="X1018">
        <v>44</v>
      </c>
      <c r="Y1018" t="s">
        <v>512</v>
      </c>
      <c r="Z1018" t="s">
        <v>57</v>
      </c>
      <c r="AA1018">
        <v>0</v>
      </c>
      <c r="AB1018">
        <v>100</v>
      </c>
      <c r="AC1018">
        <v>0</v>
      </c>
      <c r="AD1018">
        <v>0</v>
      </c>
      <c r="AE1018">
        <v>0</v>
      </c>
      <c r="AF1018">
        <v>78000</v>
      </c>
      <c r="AG1018" t="e">
        <f>#N/A</f>
        <v>#N/A</v>
      </c>
    </row>
    <row r="1019" spans="1:33" ht="15" x14ac:dyDescent="0.2">
      <c r="A1019" t="s">
        <v>148</v>
      </c>
      <c r="B1019" t="s">
        <v>148</v>
      </c>
      <c r="C1019" t="s">
        <v>656</v>
      </c>
      <c r="D1019" t="s">
        <v>657</v>
      </c>
      <c r="E1019" t="s">
        <v>658</v>
      </c>
      <c r="F1019" t="s">
        <v>52</v>
      </c>
      <c r="G1019" t="s">
        <v>2484</v>
      </c>
      <c r="H1019" t="s">
        <v>148</v>
      </c>
      <c r="J1019" t="s">
        <v>2485</v>
      </c>
      <c r="K1019">
        <v>0.1</v>
      </c>
      <c r="L1019">
        <v>0.55000000000000004</v>
      </c>
      <c r="M1019">
        <v>0.25</v>
      </c>
      <c r="N1019">
        <v>0.1</v>
      </c>
      <c r="O1019" t="s">
        <v>56</v>
      </c>
      <c r="P1019" s="10">
        <v>259854.14</v>
      </c>
      <c r="Q1019" s="10">
        <v>259854.1</v>
      </c>
      <c r="R1019" s="10">
        <v>5197.08</v>
      </c>
      <c r="S1019" s="10">
        <v>265051.18</v>
      </c>
      <c r="T1019" t="s">
        <v>57</v>
      </c>
      <c r="U1019" t="s">
        <v>58</v>
      </c>
      <c r="V1019">
        <v>40</v>
      </c>
      <c r="W1019">
        <v>48</v>
      </c>
      <c r="X1019">
        <v>44</v>
      </c>
      <c r="Y1019" t="s">
        <v>512</v>
      </c>
      <c r="Z1019" t="s">
        <v>57</v>
      </c>
      <c r="AA1019">
        <v>30</v>
      </c>
      <c r="AB1019">
        <v>70</v>
      </c>
      <c r="AC1019">
        <v>25985.414000000001</v>
      </c>
      <c r="AD1019">
        <v>142919.777</v>
      </c>
      <c r="AE1019">
        <v>64963.535000000003</v>
      </c>
      <c r="AF1019">
        <v>25985.414000000001</v>
      </c>
      <c r="AG1019" t="e">
        <f>#N/A</f>
        <v>#N/A</v>
      </c>
    </row>
    <row r="1020" spans="1:33" ht="15" x14ac:dyDescent="0.2">
      <c r="A1020" t="s">
        <v>74</v>
      </c>
      <c r="B1020" t="s">
        <v>219</v>
      </c>
      <c r="C1020" t="s">
        <v>768</v>
      </c>
      <c r="D1020" t="s">
        <v>769</v>
      </c>
      <c r="E1020" t="s">
        <v>770</v>
      </c>
      <c r="F1020" t="s">
        <v>64</v>
      </c>
      <c r="G1020" t="s">
        <v>2486</v>
      </c>
      <c r="H1020" t="s">
        <v>74</v>
      </c>
      <c r="J1020" t="s">
        <v>2487</v>
      </c>
      <c r="K1020">
        <v>0.56999999999999995</v>
      </c>
      <c r="L1020">
        <v>0.06</v>
      </c>
      <c r="M1020">
        <v>0.37</v>
      </c>
      <c r="N1020">
        <v>0</v>
      </c>
      <c r="O1020" t="s">
        <v>67</v>
      </c>
      <c r="P1020" s="10">
        <v>415000</v>
      </c>
      <c r="Q1020" s="10" t="e">
        <f>#N/A</f>
        <v>#N/A</v>
      </c>
      <c r="R1020" s="10" t="e">
        <f>#N/A</f>
        <v>#N/A</v>
      </c>
      <c r="S1020" s="10" t="e">
        <f>#N/A</f>
        <v>#N/A</v>
      </c>
      <c r="T1020" t="s">
        <v>59</v>
      </c>
      <c r="U1020" t="s">
        <v>58</v>
      </c>
      <c r="V1020">
        <v>36</v>
      </c>
      <c r="W1020">
        <v>48</v>
      </c>
      <c r="X1020">
        <v>42</v>
      </c>
      <c r="Y1020" t="s">
        <v>512</v>
      </c>
      <c r="Z1020" t="s">
        <v>57</v>
      </c>
      <c r="AA1020">
        <v>75</v>
      </c>
      <c r="AB1020">
        <v>25</v>
      </c>
      <c r="AC1020">
        <v>236550</v>
      </c>
      <c r="AD1020">
        <v>24900</v>
      </c>
      <c r="AE1020">
        <v>153550</v>
      </c>
      <c r="AF1020">
        <v>0</v>
      </c>
      <c r="AG1020" t="e">
        <f>#N/A</f>
        <v>#N/A</v>
      </c>
    </row>
    <row r="1021" spans="1:33" ht="15" x14ac:dyDescent="0.2">
      <c r="A1021" t="s">
        <v>74</v>
      </c>
      <c r="B1021" t="s">
        <v>219</v>
      </c>
      <c r="C1021" t="s">
        <v>768</v>
      </c>
      <c r="D1021" t="s">
        <v>769</v>
      </c>
      <c r="E1021" t="s">
        <v>770</v>
      </c>
      <c r="F1021" t="s">
        <v>64</v>
      </c>
      <c r="G1021" t="s">
        <v>2488</v>
      </c>
      <c r="H1021" t="s">
        <v>74</v>
      </c>
      <c r="J1021" t="s">
        <v>2489</v>
      </c>
      <c r="K1021">
        <v>1</v>
      </c>
      <c r="L1021">
        <v>0</v>
      </c>
      <c r="M1021">
        <v>0</v>
      </c>
      <c r="N1021">
        <v>0</v>
      </c>
      <c r="O1021" t="s">
        <v>67</v>
      </c>
      <c r="P1021" s="10">
        <v>35000</v>
      </c>
      <c r="Q1021" s="10" t="e">
        <f>#N/A</f>
        <v>#N/A</v>
      </c>
      <c r="R1021" s="10" t="e">
        <f>#N/A</f>
        <v>#N/A</v>
      </c>
      <c r="S1021" s="10" t="e">
        <f>#N/A</f>
        <v>#N/A</v>
      </c>
      <c r="T1021" t="s">
        <v>57</v>
      </c>
      <c r="U1021" t="s">
        <v>58</v>
      </c>
      <c r="V1021">
        <v>44</v>
      </c>
      <c r="W1021">
        <v>40</v>
      </c>
      <c r="X1021">
        <v>42</v>
      </c>
      <c r="Y1021" t="s">
        <v>512</v>
      </c>
      <c r="Z1021" t="s">
        <v>57</v>
      </c>
      <c r="AA1021">
        <v>0</v>
      </c>
      <c r="AB1021">
        <v>100</v>
      </c>
      <c r="AC1021">
        <v>35000</v>
      </c>
      <c r="AD1021">
        <v>0</v>
      </c>
      <c r="AE1021">
        <v>0</v>
      </c>
      <c r="AF1021">
        <v>0</v>
      </c>
      <c r="AG1021" t="e">
        <f>#N/A</f>
        <v>#N/A</v>
      </c>
    </row>
    <row r="1022" spans="1:33" ht="15" x14ac:dyDescent="0.2">
      <c r="A1022" t="s">
        <v>74</v>
      </c>
      <c r="B1022" t="s">
        <v>85</v>
      </c>
      <c r="C1022" t="s">
        <v>605</v>
      </c>
      <c r="D1022" t="s">
        <v>606</v>
      </c>
      <c r="E1022" t="s">
        <v>607</v>
      </c>
      <c r="F1022" t="s">
        <v>64</v>
      </c>
      <c r="G1022" t="s">
        <v>2490</v>
      </c>
      <c r="H1022" t="s">
        <v>74</v>
      </c>
      <c r="J1022" t="s">
        <v>2491</v>
      </c>
      <c r="K1022">
        <v>0</v>
      </c>
      <c r="L1022">
        <v>0</v>
      </c>
      <c r="M1022">
        <v>0</v>
      </c>
      <c r="N1022">
        <v>1</v>
      </c>
      <c r="O1022" t="s">
        <v>114</v>
      </c>
      <c r="P1022" s="10">
        <v>304000</v>
      </c>
      <c r="Q1022" s="10" t="e">
        <f>#N/A</f>
        <v>#N/A</v>
      </c>
      <c r="R1022" s="10" t="e">
        <f>#N/A</f>
        <v>#N/A</v>
      </c>
      <c r="S1022" s="10" t="e">
        <f>#N/A</f>
        <v>#N/A</v>
      </c>
      <c r="T1022" t="s">
        <v>59</v>
      </c>
      <c r="U1022" t="s">
        <v>58</v>
      </c>
      <c r="V1022">
        <v>48</v>
      </c>
      <c r="W1022">
        <v>36</v>
      </c>
      <c r="X1022">
        <v>42</v>
      </c>
      <c r="Y1022" t="s">
        <v>512</v>
      </c>
      <c r="Z1022" t="s">
        <v>57</v>
      </c>
      <c r="AA1022">
        <v>80</v>
      </c>
      <c r="AB1022">
        <v>20</v>
      </c>
      <c r="AC1022">
        <v>0</v>
      </c>
      <c r="AD1022">
        <v>0</v>
      </c>
      <c r="AE1022">
        <v>0</v>
      </c>
      <c r="AF1022">
        <v>304000</v>
      </c>
      <c r="AG1022" t="e">
        <f>#N/A</f>
        <v>#N/A</v>
      </c>
    </row>
    <row r="1023" spans="1:33" ht="15" x14ac:dyDescent="0.2">
      <c r="A1023" t="s">
        <v>60</v>
      </c>
      <c r="B1023" t="s">
        <v>60</v>
      </c>
      <c r="C1023" t="s">
        <v>327</v>
      </c>
      <c r="D1023" t="s">
        <v>328</v>
      </c>
      <c r="E1023" t="s">
        <v>329</v>
      </c>
      <c r="F1023" t="s">
        <v>64</v>
      </c>
      <c r="G1023" t="s">
        <v>2492</v>
      </c>
      <c r="H1023" t="s">
        <v>60</v>
      </c>
      <c r="J1023" t="s">
        <v>2493</v>
      </c>
      <c r="K1023">
        <v>0</v>
      </c>
      <c r="L1023">
        <v>0.5</v>
      </c>
      <c r="M1023">
        <v>0.5</v>
      </c>
      <c r="N1023">
        <v>0</v>
      </c>
      <c r="O1023" t="s">
        <v>107</v>
      </c>
      <c r="P1023" s="10">
        <v>144000</v>
      </c>
      <c r="Q1023" s="10" t="e">
        <f>#N/A</f>
        <v>#N/A</v>
      </c>
      <c r="R1023" s="10" t="e">
        <f>#N/A</f>
        <v>#N/A</v>
      </c>
      <c r="S1023" s="10" t="e">
        <f>#N/A</f>
        <v>#N/A</v>
      </c>
      <c r="T1023" t="s">
        <v>59</v>
      </c>
      <c r="U1023" t="s">
        <v>58</v>
      </c>
      <c r="V1023">
        <v>44</v>
      </c>
      <c r="W1023">
        <v>40</v>
      </c>
      <c r="X1023">
        <v>42</v>
      </c>
      <c r="Y1023" t="s">
        <v>512</v>
      </c>
      <c r="Z1023" t="s">
        <v>57</v>
      </c>
      <c r="AA1023">
        <v>100</v>
      </c>
      <c r="AB1023">
        <v>0</v>
      </c>
      <c r="AC1023">
        <v>0</v>
      </c>
      <c r="AD1023">
        <v>72000</v>
      </c>
      <c r="AE1023">
        <v>72000</v>
      </c>
      <c r="AF1023">
        <v>0</v>
      </c>
      <c r="AG1023" t="e">
        <f>#N/A</f>
        <v>#N/A</v>
      </c>
    </row>
    <row r="1024" spans="1:33" ht="15" x14ac:dyDescent="0.2">
      <c r="A1024" t="s">
        <v>74</v>
      </c>
      <c r="B1024" t="s">
        <v>85</v>
      </c>
      <c r="C1024" t="s">
        <v>263</v>
      </c>
      <c r="D1024" t="s">
        <v>457</v>
      </c>
      <c r="E1024" t="s">
        <v>264</v>
      </c>
      <c r="F1024" t="s">
        <v>64</v>
      </c>
      <c r="G1024" t="s">
        <v>2494</v>
      </c>
      <c r="H1024" t="s">
        <v>74</v>
      </c>
      <c r="J1024" t="s">
        <v>2495</v>
      </c>
      <c r="K1024">
        <v>0.1</v>
      </c>
      <c r="L1024">
        <v>0</v>
      </c>
      <c r="M1024">
        <v>0.9</v>
      </c>
      <c r="N1024">
        <v>0</v>
      </c>
      <c r="O1024" t="s">
        <v>120</v>
      </c>
      <c r="P1024" s="10">
        <v>1074071</v>
      </c>
      <c r="Q1024" s="10" t="e">
        <f>#N/A</f>
        <v>#N/A</v>
      </c>
      <c r="R1024" s="10" t="e">
        <f>#N/A</f>
        <v>#N/A</v>
      </c>
      <c r="S1024" s="10" t="e">
        <f>#N/A</f>
        <v>#N/A</v>
      </c>
      <c r="T1024" t="s">
        <v>59</v>
      </c>
      <c r="U1024" t="s">
        <v>58</v>
      </c>
      <c r="V1024">
        <v>48</v>
      </c>
      <c r="W1024">
        <v>32</v>
      </c>
      <c r="X1024">
        <v>40</v>
      </c>
      <c r="Y1024" t="s">
        <v>512</v>
      </c>
      <c r="Z1024" t="s">
        <v>57</v>
      </c>
      <c r="AA1024">
        <v>100</v>
      </c>
      <c r="AB1024">
        <v>0</v>
      </c>
      <c r="AC1024">
        <v>107407.1</v>
      </c>
      <c r="AD1024">
        <v>0</v>
      </c>
      <c r="AE1024">
        <v>966663.9</v>
      </c>
      <c r="AF1024">
        <v>0</v>
      </c>
      <c r="AG1024" t="e">
        <f>#N/A</f>
        <v>#N/A</v>
      </c>
    </row>
    <row r="1025" spans="1:33" ht="15" x14ac:dyDescent="0.2">
      <c r="A1025" t="s">
        <v>74</v>
      </c>
      <c r="B1025" t="s">
        <v>157</v>
      </c>
      <c r="C1025" t="s">
        <v>1209</v>
      </c>
      <c r="D1025" t="s">
        <v>1210</v>
      </c>
      <c r="E1025" t="s">
        <v>1211</v>
      </c>
      <c r="F1025" t="s">
        <v>64</v>
      </c>
      <c r="G1025" t="s">
        <v>2496</v>
      </c>
      <c r="H1025" t="s">
        <v>74</v>
      </c>
      <c r="J1025" t="s">
        <v>2497</v>
      </c>
      <c r="K1025">
        <v>0.1</v>
      </c>
      <c r="L1025">
        <v>0.1</v>
      </c>
      <c r="M1025">
        <v>0.4</v>
      </c>
      <c r="N1025">
        <v>0.4</v>
      </c>
      <c r="O1025" t="s">
        <v>107</v>
      </c>
      <c r="P1025" s="10">
        <v>50000</v>
      </c>
      <c r="Q1025" s="10" t="e">
        <f>#N/A</f>
        <v>#N/A</v>
      </c>
      <c r="R1025" s="10" t="e">
        <f>#N/A</f>
        <v>#N/A</v>
      </c>
      <c r="S1025" s="10" t="e">
        <f>#N/A</f>
        <v>#N/A</v>
      </c>
      <c r="T1025" t="s">
        <v>59</v>
      </c>
      <c r="U1025" t="s">
        <v>58</v>
      </c>
      <c r="V1025">
        <v>36</v>
      </c>
      <c r="W1025">
        <v>44</v>
      </c>
      <c r="X1025">
        <v>40</v>
      </c>
      <c r="Y1025" t="s">
        <v>512</v>
      </c>
      <c r="Z1025" t="s">
        <v>57</v>
      </c>
      <c r="AA1025">
        <v>90</v>
      </c>
      <c r="AB1025">
        <v>10</v>
      </c>
      <c r="AC1025">
        <v>5000</v>
      </c>
      <c r="AD1025">
        <v>5000</v>
      </c>
      <c r="AE1025">
        <v>20000</v>
      </c>
      <c r="AF1025">
        <v>20000</v>
      </c>
      <c r="AG1025" t="e">
        <f>#N/A</f>
        <v>#N/A</v>
      </c>
    </row>
    <row r="1026" spans="1:33" ht="15" x14ac:dyDescent="0.2">
      <c r="A1026" t="s">
        <v>74</v>
      </c>
      <c r="B1026" t="s">
        <v>108</v>
      </c>
      <c r="C1026" t="s">
        <v>144</v>
      </c>
      <c r="D1026" t="s">
        <v>509</v>
      </c>
      <c r="E1026" t="s">
        <v>145</v>
      </c>
      <c r="F1026" t="s">
        <v>64</v>
      </c>
      <c r="G1026" t="s">
        <v>2498</v>
      </c>
      <c r="H1026" t="s">
        <v>74</v>
      </c>
      <c r="J1026" t="s">
        <v>2499</v>
      </c>
      <c r="K1026">
        <v>0.2</v>
      </c>
      <c r="L1026">
        <v>0.2</v>
      </c>
      <c r="M1026">
        <v>0.3</v>
      </c>
      <c r="N1026">
        <v>0.3</v>
      </c>
      <c r="O1026" t="s">
        <v>107</v>
      </c>
      <c r="P1026" s="10">
        <v>600000</v>
      </c>
      <c r="Q1026" s="10" t="e">
        <f>#N/A</f>
        <v>#N/A</v>
      </c>
      <c r="R1026" s="10" t="e">
        <f>#N/A</f>
        <v>#N/A</v>
      </c>
      <c r="S1026" s="10" t="e">
        <f>#N/A</f>
        <v>#N/A</v>
      </c>
      <c r="T1026" t="s">
        <v>57</v>
      </c>
      <c r="U1026" t="s">
        <v>58</v>
      </c>
      <c r="V1026">
        <v>36</v>
      </c>
      <c r="W1026">
        <v>44</v>
      </c>
      <c r="X1026">
        <v>40</v>
      </c>
      <c r="Y1026" t="s">
        <v>512</v>
      </c>
      <c r="Z1026" t="s">
        <v>57</v>
      </c>
      <c r="AA1026">
        <v>0</v>
      </c>
      <c r="AB1026">
        <v>100</v>
      </c>
      <c r="AC1026">
        <v>120000</v>
      </c>
      <c r="AD1026">
        <v>120000</v>
      </c>
      <c r="AE1026">
        <v>180000</v>
      </c>
      <c r="AF1026">
        <v>180000</v>
      </c>
      <c r="AG1026" t="e">
        <f>#N/A</f>
        <v>#N/A</v>
      </c>
    </row>
    <row r="1027" spans="1:33" ht="15" x14ac:dyDescent="0.2">
      <c r="A1027" t="s">
        <v>48</v>
      </c>
      <c r="B1027" t="s">
        <v>48</v>
      </c>
      <c r="C1027" t="s">
        <v>2500</v>
      </c>
      <c r="D1027" t="s">
        <v>70</v>
      </c>
      <c r="E1027" t="s">
        <v>170</v>
      </c>
      <c r="F1027" t="s">
        <v>64</v>
      </c>
      <c r="G1027" t="s">
        <v>2501</v>
      </c>
      <c r="H1027" t="s">
        <v>48</v>
      </c>
      <c r="I1027" t="s">
        <v>54</v>
      </c>
      <c r="J1027" t="s">
        <v>2502</v>
      </c>
      <c r="K1027">
        <v>1</v>
      </c>
      <c r="L1027">
        <v>0</v>
      </c>
      <c r="M1027">
        <v>0</v>
      </c>
      <c r="N1027">
        <v>0</v>
      </c>
      <c r="O1027" t="s">
        <v>67</v>
      </c>
      <c r="P1027" s="10">
        <v>894107</v>
      </c>
      <c r="Q1027" s="11">
        <v>894107</v>
      </c>
      <c r="R1027" s="10">
        <v>0</v>
      </c>
      <c r="S1027" s="10">
        <v>894107</v>
      </c>
      <c r="T1027" t="s">
        <v>57</v>
      </c>
      <c r="U1027" t="s">
        <v>58</v>
      </c>
      <c r="V1027">
        <v>44</v>
      </c>
      <c r="W1027">
        <v>36</v>
      </c>
      <c r="X1027">
        <v>40</v>
      </c>
      <c r="Y1027" t="s">
        <v>48</v>
      </c>
      <c r="AA1027">
        <v>0</v>
      </c>
      <c r="AB1027">
        <v>0</v>
      </c>
      <c r="AC1027">
        <v>894107</v>
      </c>
      <c r="AD1027">
        <v>0</v>
      </c>
      <c r="AE1027">
        <v>0</v>
      </c>
      <c r="AF1027">
        <v>0</v>
      </c>
      <c r="AG1027" t="e">
        <f>#N/A</f>
        <v>#N/A</v>
      </c>
    </row>
    <row r="1028" spans="1:33" ht="15" x14ac:dyDescent="0.2">
      <c r="A1028" t="s">
        <v>148</v>
      </c>
      <c r="B1028" t="s">
        <v>148</v>
      </c>
      <c r="C1028" t="s">
        <v>213</v>
      </c>
      <c r="D1028" t="s">
        <v>882</v>
      </c>
      <c r="E1028" t="s">
        <v>214</v>
      </c>
      <c r="F1028" t="s">
        <v>64</v>
      </c>
      <c r="G1028" t="s">
        <v>2503</v>
      </c>
      <c r="H1028" t="s">
        <v>148</v>
      </c>
      <c r="J1028" t="s">
        <v>2504</v>
      </c>
      <c r="K1028">
        <v>0</v>
      </c>
      <c r="L1028">
        <v>0.4</v>
      </c>
      <c r="M1028">
        <v>0.6</v>
      </c>
      <c r="N1028">
        <v>0</v>
      </c>
      <c r="O1028" t="s">
        <v>120</v>
      </c>
      <c r="P1028" s="10">
        <v>25000</v>
      </c>
      <c r="Q1028" s="10">
        <v>25000</v>
      </c>
      <c r="R1028" s="10">
        <v>500</v>
      </c>
      <c r="S1028" s="10">
        <v>25500</v>
      </c>
      <c r="T1028" t="s">
        <v>59</v>
      </c>
      <c r="U1028" t="s">
        <v>58</v>
      </c>
      <c r="V1028">
        <v>40</v>
      </c>
      <c r="W1028">
        <v>40</v>
      </c>
      <c r="X1028">
        <v>40</v>
      </c>
      <c r="Y1028" t="s">
        <v>512</v>
      </c>
      <c r="Z1028" t="s">
        <v>57</v>
      </c>
      <c r="AA1028">
        <v>100</v>
      </c>
      <c r="AB1028">
        <v>0</v>
      </c>
      <c r="AC1028">
        <v>0</v>
      </c>
      <c r="AD1028">
        <v>10000</v>
      </c>
      <c r="AE1028">
        <v>15000</v>
      </c>
      <c r="AF1028">
        <v>0</v>
      </c>
      <c r="AG1028" t="e">
        <f>#N/A</f>
        <v>#N/A</v>
      </c>
    </row>
    <row r="1029" spans="1:33" ht="15" x14ac:dyDescent="0.2">
      <c r="A1029" t="s">
        <v>74</v>
      </c>
      <c r="B1029" t="s">
        <v>75</v>
      </c>
      <c r="C1029" t="s">
        <v>816</v>
      </c>
      <c r="D1029" t="s">
        <v>817</v>
      </c>
      <c r="E1029" t="s">
        <v>818</v>
      </c>
      <c r="F1029" t="s">
        <v>52</v>
      </c>
      <c r="G1029" t="s">
        <v>2505</v>
      </c>
      <c r="H1029" t="s">
        <v>74</v>
      </c>
      <c r="J1029" t="s">
        <v>2506</v>
      </c>
      <c r="K1029">
        <v>0</v>
      </c>
      <c r="L1029">
        <v>1</v>
      </c>
      <c r="M1029">
        <v>0</v>
      </c>
      <c r="N1029">
        <v>0</v>
      </c>
      <c r="O1029" t="s">
        <v>56</v>
      </c>
      <c r="P1029" s="10">
        <v>504545</v>
      </c>
      <c r="Q1029" s="10" t="e">
        <f>#N/A</f>
        <v>#N/A</v>
      </c>
      <c r="R1029" s="10" t="e">
        <f>#N/A</f>
        <v>#N/A</v>
      </c>
      <c r="S1029" s="10" t="e">
        <f>#N/A</f>
        <v>#N/A</v>
      </c>
      <c r="T1029" t="s">
        <v>57</v>
      </c>
      <c r="U1029" t="s">
        <v>58</v>
      </c>
      <c r="V1029">
        <v>45</v>
      </c>
      <c r="W1029">
        <v>32</v>
      </c>
      <c r="X1029">
        <v>38.5</v>
      </c>
      <c r="Y1029" t="s">
        <v>512</v>
      </c>
      <c r="Z1029" t="s">
        <v>57</v>
      </c>
      <c r="AA1029">
        <v>0</v>
      </c>
      <c r="AB1029">
        <v>100</v>
      </c>
      <c r="AC1029">
        <v>0</v>
      </c>
      <c r="AD1029">
        <v>504545</v>
      </c>
      <c r="AE1029">
        <v>0</v>
      </c>
      <c r="AF1029">
        <v>0</v>
      </c>
      <c r="AG1029" t="e">
        <f>#N/A</f>
        <v>#N/A</v>
      </c>
    </row>
    <row r="1030" spans="1:33" ht="15" x14ac:dyDescent="0.2">
      <c r="A1030" t="s">
        <v>60</v>
      </c>
      <c r="B1030" t="s">
        <v>60</v>
      </c>
      <c r="C1030" t="s">
        <v>135</v>
      </c>
      <c r="D1030" t="s">
        <v>2060</v>
      </c>
      <c r="E1030" t="s">
        <v>136</v>
      </c>
      <c r="F1030" t="s">
        <v>64</v>
      </c>
      <c r="G1030" t="s">
        <v>2507</v>
      </c>
      <c r="H1030" t="s">
        <v>60</v>
      </c>
      <c r="J1030" t="s">
        <v>2508</v>
      </c>
      <c r="K1030">
        <v>0</v>
      </c>
      <c r="L1030">
        <v>0</v>
      </c>
      <c r="M1030">
        <v>0</v>
      </c>
      <c r="N1030">
        <v>1</v>
      </c>
      <c r="O1030" t="s">
        <v>114</v>
      </c>
      <c r="P1030" s="10">
        <v>448392</v>
      </c>
      <c r="Q1030" s="10" t="e">
        <f>#N/A</f>
        <v>#N/A</v>
      </c>
      <c r="R1030" s="10" t="e">
        <f>#N/A</f>
        <v>#N/A</v>
      </c>
      <c r="S1030" s="10" t="e">
        <f>#N/A</f>
        <v>#N/A</v>
      </c>
      <c r="T1030" t="s">
        <v>59</v>
      </c>
      <c r="U1030" t="s">
        <v>58</v>
      </c>
      <c r="V1030">
        <v>36</v>
      </c>
      <c r="W1030">
        <v>40</v>
      </c>
      <c r="X1030">
        <v>38</v>
      </c>
      <c r="Y1030" t="s">
        <v>512</v>
      </c>
      <c r="Z1030" t="s">
        <v>57</v>
      </c>
      <c r="AA1030">
        <v>100</v>
      </c>
      <c r="AB1030">
        <v>0</v>
      </c>
      <c r="AC1030">
        <v>0</v>
      </c>
      <c r="AD1030">
        <v>0</v>
      </c>
      <c r="AE1030">
        <v>0</v>
      </c>
      <c r="AF1030">
        <v>448392</v>
      </c>
      <c r="AG1030" t="e">
        <f>#N/A</f>
        <v>#N/A</v>
      </c>
    </row>
    <row r="1031" spans="1:33" ht="15" x14ac:dyDescent="0.2">
      <c r="A1031" t="s">
        <v>148</v>
      </c>
      <c r="B1031" t="s">
        <v>148</v>
      </c>
      <c r="C1031" t="s">
        <v>2168</v>
      </c>
      <c r="D1031" t="s">
        <v>2169</v>
      </c>
      <c r="E1031" t="s">
        <v>2170</v>
      </c>
      <c r="F1031" t="s">
        <v>64</v>
      </c>
      <c r="G1031" t="s">
        <v>2509</v>
      </c>
      <c r="H1031" t="s">
        <v>148</v>
      </c>
      <c r="J1031" t="s">
        <v>2510</v>
      </c>
      <c r="K1031">
        <v>0.55300000000000005</v>
      </c>
      <c r="L1031">
        <v>0.39500000000000002</v>
      </c>
      <c r="M1031">
        <v>0.03</v>
      </c>
      <c r="N1031">
        <v>2.1999999999999999E-2</v>
      </c>
      <c r="O1031" t="s">
        <v>67</v>
      </c>
      <c r="P1031" s="10">
        <v>350000</v>
      </c>
      <c r="Q1031" s="10">
        <v>350000</v>
      </c>
      <c r="R1031" s="10">
        <v>7000</v>
      </c>
      <c r="S1031" s="10">
        <v>357000</v>
      </c>
      <c r="T1031" t="s">
        <v>57</v>
      </c>
      <c r="U1031" t="s">
        <v>58</v>
      </c>
      <c r="V1031">
        <v>36</v>
      </c>
      <c r="W1031">
        <v>40</v>
      </c>
      <c r="X1031">
        <v>38</v>
      </c>
      <c r="Y1031" t="s">
        <v>512</v>
      </c>
      <c r="Z1031" t="s">
        <v>57</v>
      </c>
      <c r="AA1031">
        <v>0</v>
      </c>
      <c r="AB1031">
        <v>100</v>
      </c>
      <c r="AC1031">
        <v>193550</v>
      </c>
      <c r="AD1031">
        <v>138250</v>
      </c>
      <c r="AE1031">
        <v>10500</v>
      </c>
      <c r="AF1031">
        <v>7700</v>
      </c>
      <c r="AG1031" t="e">
        <f>#N/A</f>
        <v>#N/A</v>
      </c>
    </row>
    <row r="1032" spans="1:33" ht="15" x14ac:dyDescent="0.2">
      <c r="A1032" t="s">
        <v>74</v>
      </c>
      <c r="B1032" t="s">
        <v>139</v>
      </c>
      <c r="C1032" t="s">
        <v>232</v>
      </c>
      <c r="D1032" t="s">
        <v>921</v>
      </c>
      <c r="E1032" t="s">
        <v>233</v>
      </c>
      <c r="F1032" t="s">
        <v>64</v>
      </c>
      <c r="G1032" t="s">
        <v>2511</v>
      </c>
      <c r="H1032" t="s">
        <v>74</v>
      </c>
      <c r="J1032" t="s">
        <v>2512</v>
      </c>
      <c r="K1032">
        <v>1</v>
      </c>
      <c r="L1032">
        <v>0</v>
      </c>
      <c r="M1032">
        <v>0</v>
      </c>
      <c r="N1032">
        <v>0</v>
      </c>
      <c r="O1032" t="s">
        <v>67</v>
      </c>
      <c r="P1032" s="10">
        <v>165000</v>
      </c>
      <c r="Q1032" s="10" t="e">
        <f>#N/A</f>
        <v>#N/A</v>
      </c>
      <c r="R1032" s="10" t="e">
        <f>#N/A</f>
        <v>#N/A</v>
      </c>
      <c r="S1032" s="10" t="e">
        <f>#N/A</f>
        <v>#N/A</v>
      </c>
      <c r="T1032" t="s">
        <v>59</v>
      </c>
      <c r="U1032" t="s">
        <v>58</v>
      </c>
      <c r="V1032">
        <v>32</v>
      </c>
      <c r="W1032">
        <v>40</v>
      </c>
      <c r="X1032">
        <v>36</v>
      </c>
      <c r="Y1032" t="s">
        <v>512</v>
      </c>
      <c r="Z1032" t="s">
        <v>57</v>
      </c>
      <c r="AA1032">
        <v>100</v>
      </c>
      <c r="AB1032">
        <v>0</v>
      </c>
      <c r="AC1032">
        <v>165000</v>
      </c>
      <c r="AD1032">
        <v>0</v>
      </c>
      <c r="AE1032">
        <v>0</v>
      </c>
      <c r="AF1032">
        <v>0</v>
      </c>
      <c r="AG1032" t="e">
        <f>#N/A</f>
        <v>#N/A</v>
      </c>
    </row>
    <row r="1033" spans="1:33" ht="15" x14ac:dyDescent="0.2">
      <c r="A1033" t="s">
        <v>74</v>
      </c>
      <c r="B1033" t="s">
        <v>93</v>
      </c>
      <c r="C1033" t="s">
        <v>494</v>
      </c>
      <c r="D1033" t="s">
        <v>495</v>
      </c>
      <c r="E1033" t="s">
        <v>496</v>
      </c>
      <c r="F1033" t="s">
        <v>64</v>
      </c>
      <c r="G1033" t="s">
        <v>2513</v>
      </c>
      <c r="H1033" t="s">
        <v>74</v>
      </c>
      <c r="J1033" t="s">
        <v>2514</v>
      </c>
      <c r="K1033">
        <v>0</v>
      </c>
      <c r="L1033">
        <v>0.25</v>
      </c>
      <c r="M1033">
        <v>0.75</v>
      </c>
      <c r="N1033">
        <v>0</v>
      </c>
      <c r="O1033" t="s">
        <v>120</v>
      </c>
      <c r="P1033" s="10">
        <v>1064349</v>
      </c>
      <c r="Q1033" s="10" t="e">
        <f>#N/A</f>
        <v>#N/A</v>
      </c>
      <c r="R1033" s="10" t="e">
        <f>#N/A</f>
        <v>#N/A</v>
      </c>
      <c r="S1033" s="10" t="e">
        <f>#N/A</f>
        <v>#N/A</v>
      </c>
      <c r="T1033" t="s">
        <v>59</v>
      </c>
      <c r="U1033" t="s">
        <v>58</v>
      </c>
      <c r="V1033">
        <v>32</v>
      </c>
      <c r="W1033">
        <v>40</v>
      </c>
      <c r="X1033">
        <v>36</v>
      </c>
      <c r="Y1033" t="s">
        <v>512</v>
      </c>
      <c r="Z1033" t="s">
        <v>57</v>
      </c>
      <c r="AA1033">
        <v>100</v>
      </c>
      <c r="AB1033">
        <v>0</v>
      </c>
      <c r="AC1033">
        <v>0</v>
      </c>
      <c r="AD1033">
        <v>266087.25</v>
      </c>
      <c r="AE1033">
        <v>798261.75</v>
      </c>
      <c r="AF1033">
        <v>0</v>
      </c>
      <c r="AG1033" t="e">
        <f>#N/A</f>
        <v>#N/A</v>
      </c>
    </row>
    <row r="1034" spans="1:33" ht="15" x14ac:dyDescent="0.2">
      <c r="A1034" t="s">
        <v>74</v>
      </c>
      <c r="B1034" t="s">
        <v>157</v>
      </c>
      <c r="C1034" t="s">
        <v>1209</v>
      </c>
      <c r="D1034" t="s">
        <v>1210</v>
      </c>
      <c r="E1034" t="s">
        <v>1211</v>
      </c>
      <c r="F1034" t="s">
        <v>64</v>
      </c>
      <c r="G1034" t="s">
        <v>2515</v>
      </c>
      <c r="H1034" t="s">
        <v>74</v>
      </c>
      <c r="J1034" t="s">
        <v>2516</v>
      </c>
      <c r="K1034">
        <v>0.5</v>
      </c>
      <c r="L1034">
        <v>0.1</v>
      </c>
      <c r="M1034">
        <v>0.25</v>
      </c>
      <c r="N1034">
        <v>0.15</v>
      </c>
      <c r="O1034" t="s">
        <v>67</v>
      </c>
      <c r="P1034" s="10">
        <v>500000</v>
      </c>
      <c r="Q1034" s="10" t="e">
        <f>#N/A</f>
        <v>#N/A</v>
      </c>
      <c r="R1034" s="10" t="e">
        <f>#N/A</f>
        <v>#N/A</v>
      </c>
      <c r="S1034" s="10" t="e">
        <f>#N/A</f>
        <v>#N/A</v>
      </c>
      <c r="T1034" t="s">
        <v>59</v>
      </c>
      <c r="U1034" t="s">
        <v>58</v>
      </c>
      <c r="V1034">
        <v>36</v>
      </c>
      <c r="W1034">
        <v>36</v>
      </c>
      <c r="X1034">
        <v>36</v>
      </c>
      <c r="Y1034" t="s">
        <v>512</v>
      </c>
      <c r="Z1034" t="s">
        <v>57</v>
      </c>
      <c r="AA1034">
        <v>100</v>
      </c>
      <c r="AB1034">
        <v>0</v>
      </c>
      <c r="AC1034">
        <v>250000</v>
      </c>
      <c r="AD1034">
        <v>50000</v>
      </c>
      <c r="AE1034">
        <v>125000</v>
      </c>
      <c r="AF1034">
        <v>75000</v>
      </c>
      <c r="AG1034" t="e">
        <f>#N/A</f>
        <v>#N/A</v>
      </c>
    </row>
    <row r="1035" spans="1:33" ht="15" x14ac:dyDescent="0.2">
      <c r="A1035" t="s">
        <v>60</v>
      </c>
      <c r="B1035" t="s">
        <v>60</v>
      </c>
      <c r="C1035" t="s">
        <v>61</v>
      </c>
      <c r="D1035" t="s">
        <v>847</v>
      </c>
      <c r="E1035" t="s">
        <v>63</v>
      </c>
      <c r="F1035" t="s">
        <v>64</v>
      </c>
      <c r="G1035" t="s">
        <v>2517</v>
      </c>
      <c r="H1035" t="s">
        <v>60</v>
      </c>
      <c r="J1035" t="s">
        <v>2518</v>
      </c>
      <c r="K1035">
        <v>0.6</v>
      </c>
      <c r="L1035">
        <v>0.25</v>
      </c>
      <c r="M1035">
        <v>0.15</v>
      </c>
      <c r="N1035">
        <v>0</v>
      </c>
      <c r="O1035" t="s">
        <v>67</v>
      </c>
      <c r="P1035" s="10">
        <v>200000</v>
      </c>
      <c r="Q1035" s="10" t="e">
        <f>#N/A</f>
        <v>#N/A</v>
      </c>
      <c r="R1035" s="10" t="e">
        <f>#N/A</f>
        <v>#N/A</v>
      </c>
      <c r="S1035" s="10" t="e">
        <f>#N/A</f>
        <v>#N/A</v>
      </c>
      <c r="T1035" t="s">
        <v>57</v>
      </c>
      <c r="U1035" t="s">
        <v>58</v>
      </c>
      <c r="V1035">
        <v>32</v>
      </c>
      <c r="W1035">
        <v>40</v>
      </c>
      <c r="X1035">
        <v>36</v>
      </c>
      <c r="Y1035" t="s">
        <v>512</v>
      </c>
      <c r="Z1035" t="s">
        <v>57</v>
      </c>
      <c r="AA1035">
        <v>0</v>
      </c>
      <c r="AB1035">
        <v>100</v>
      </c>
      <c r="AC1035">
        <v>120000</v>
      </c>
      <c r="AD1035">
        <v>50000</v>
      </c>
      <c r="AE1035">
        <v>30000</v>
      </c>
      <c r="AF1035">
        <v>0</v>
      </c>
      <c r="AG1035" t="e">
        <f>#N/A</f>
        <v>#N/A</v>
      </c>
    </row>
    <row r="1036" spans="1:33" ht="15" x14ac:dyDescent="0.2">
      <c r="A1036" t="s">
        <v>148</v>
      </c>
      <c r="B1036" t="s">
        <v>148</v>
      </c>
      <c r="C1036" t="s">
        <v>2168</v>
      </c>
      <c r="D1036" t="s">
        <v>2169</v>
      </c>
      <c r="E1036" t="s">
        <v>2170</v>
      </c>
      <c r="F1036" t="s">
        <v>64</v>
      </c>
      <c r="G1036" t="s">
        <v>2519</v>
      </c>
      <c r="H1036" t="s">
        <v>148</v>
      </c>
      <c r="J1036" t="s">
        <v>2520</v>
      </c>
      <c r="K1036">
        <v>0</v>
      </c>
      <c r="L1036">
        <v>0.5</v>
      </c>
      <c r="M1036">
        <v>0.5</v>
      </c>
      <c r="N1036">
        <v>0</v>
      </c>
      <c r="O1036" t="s">
        <v>107</v>
      </c>
      <c r="P1036" s="10">
        <v>75000</v>
      </c>
      <c r="Q1036" s="10">
        <v>75000</v>
      </c>
      <c r="R1036" s="10">
        <v>1500</v>
      </c>
      <c r="S1036" s="10">
        <v>76500</v>
      </c>
      <c r="T1036" t="s">
        <v>57</v>
      </c>
      <c r="U1036" t="s">
        <v>58</v>
      </c>
      <c r="V1036">
        <v>32</v>
      </c>
      <c r="W1036">
        <v>40</v>
      </c>
      <c r="X1036">
        <v>36</v>
      </c>
      <c r="Y1036" t="s">
        <v>512</v>
      </c>
      <c r="Z1036" t="s">
        <v>57</v>
      </c>
      <c r="AA1036">
        <v>0</v>
      </c>
      <c r="AB1036">
        <v>100</v>
      </c>
      <c r="AC1036">
        <v>0</v>
      </c>
      <c r="AD1036">
        <v>37500</v>
      </c>
      <c r="AE1036">
        <v>37500</v>
      </c>
      <c r="AF1036">
        <v>0</v>
      </c>
      <c r="AG1036" t="e">
        <f>#N/A</f>
        <v>#N/A</v>
      </c>
    </row>
    <row r="1037" spans="1:33" ht="15" x14ac:dyDescent="0.2">
      <c r="A1037" t="s">
        <v>48</v>
      </c>
      <c r="B1037" t="s">
        <v>48</v>
      </c>
      <c r="C1037" t="s">
        <v>2521</v>
      </c>
      <c r="D1037" t="s">
        <v>70</v>
      </c>
      <c r="E1037" t="s">
        <v>170</v>
      </c>
      <c r="F1037" t="s">
        <v>64</v>
      </c>
      <c r="G1037" t="s">
        <v>2522</v>
      </c>
      <c r="H1037" t="s">
        <v>48</v>
      </c>
      <c r="I1037" t="s">
        <v>54</v>
      </c>
      <c r="J1037" t="s">
        <v>2523</v>
      </c>
      <c r="K1037">
        <v>0.86</v>
      </c>
      <c r="L1037">
        <v>0</v>
      </c>
      <c r="M1037">
        <v>0.14000000000000001</v>
      </c>
      <c r="N1037">
        <v>0</v>
      </c>
      <c r="O1037" t="s">
        <v>67</v>
      </c>
      <c r="P1037" s="10">
        <v>550000</v>
      </c>
      <c r="Q1037" s="11">
        <v>550000</v>
      </c>
      <c r="R1037" s="10">
        <v>0</v>
      </c>
      <c r="S1037" s="10">
        <v>550000</v>
      </c>
      <c r="T1037" t="s">
        <v>57</v>
      </c>
      <c r="U1037" t="s">
        <v>58</v>
      </c>
      <c r="V1037">
        <v>36</v>
      </c>
      <c r="W1037">
        <v>35</v>
      </c>
      <c r="X1037">
        <v>35.5</v>
      </c>
      <c r="Y1037" t="s">
        <v>48</v>
      </c>
      <c r="AA1037">
        <v>0</v>
      </c>
      <c r="AB1037">
        <v>0</v>
      </c>
      <c r="AC1037">
        <v>473000</v>
      </c>
      <c r="AD1037">
        <v>0</v>
      </c>
      <c r="AE1037">
        <v>77000</v>
      </c>
      <c r="AF1037">
        <v>0</v>
      </c>
      <c r="AG1037" t="e">
        <f>#N/A</f>
        <v>#N/A</v>
      </c>
    </row>
    <row r="1038" spans="1:33" ht="15" x14ac:dyDescent="0.2">
      <c r="A1038" t="s">
        <v>48</v>
      </c>
      <c r="B1038" t="s">
        <v>48</v>
      </c>
      <c r="C1038" t="s">
        <v>1584</v>
      </c>
      <c r="D1038" t="s">
        <v>70</v>
      </c>
      <c r="E1038" t="s">
        <v>170</v>
      </c>
      <c r="F1038" t="s">
        <v>64</v>
      </c>
      <c r="G1038" t="s">
        <v>2524</v>
      </c>
      <c r="H1038" t="s">
        <v>48</v>
      </c>
      <c r="I1038" t="s">
        <v>54</v>
      </c>
      <c r="J1038" t="s">
        <v>2525</v>
      </c>
      <c r="K1038">
        <v>0.1</v>
      </c>
      <c r="L1038">
        <v>0.5</v>
      </c>
      <c r="M1038">
        <v>0.1</v>
      </c>
      <c r="N1038">
        <v>0.3</v>
      </c>
      <c r="O1038" t="s">
        <v>56</v>
      </c>
      <c r="P1038" s="10">
        <v>100100</v>
      </c>
      <c r="Q1038" s="11">
        <v>100100</v>
      </c>
      <c r="R1038" s="10">
        <v>0</v>
      </c>
      <c r="S1038" s="10">
        <v>100100</v>
      </c>
      <c r="T1038" t="s">
        <v>57</v>
      </c>
      <c r="U1038" t="s">
        <v>58</v>
      </c>
      <c r="V1038">
        <v>28</v>
      </c>
      <c r="W1038">
        <v>40</v>
      </c>
      <c r="X1038">
        <v>34</v>
      </c>
      <c r="Y1038" t="s">
        <v>48</v>
      </c>
      <c r="AA1038">
        <v>0</v>
      </c>
      <c r="AB1038">
        <v>0</v>
      </c>
      <c r="AC1038">
        <v>10010</v>
      </c>
      <c r="AD1038">
        <v>50050</v>
      </c>
      <c r="AE1038">
        <v>10010</v>
      </c>
      <c r="AF1038">
        <v>30030</v>
      </c>
      <c r="AG1038" t="e">
        <f>#N/A</f>
        <v>#N/A</v>
      </c>
    </row>
    <row r="1039" spans="1:33" ht="15" x14ac:dyDescent="0.2">
      <c r="A1039" t="s">
        <v>60</v>
      </c>
      <c r="B1039" t="s">
        <v>60</v>
      </c>
      <c r="C1039" t="s">
        <v>523</v>
      </c>
      <c r="D1039" t="s">
        <v>524</v>
      </c>
      <c r="E1039" t="s">
        <v>525</v>
      </c>
      <c r="F1039" t="s">
        <v>64</v>
      </c>
      <c r="G1039" t="s">
        <v>2526</v>
      </c>
      <c r="H1039" t="s">
        <v>60</v>
      </c>
      <c r="J1039" t="s">
        <v>2527</v>
      </c>
      <c r="K1039">
        <v>0</v>
      </c>
      <c r="L1039">
        <v>0.25</v>
      </c>
      <c r="M1039">
        <v>0.75</v>
      </c>
      <c r="N1039">
        <v>0</v>
      </c>
      <c r="O1039" t="s">
        <v>120</v>
      </c>
      <c r="P1039" s="10">
        <v>104000</v>
      </c>
      <c r="Q1039" s="10" t="e">
        <f>#N/A</f>
        <v>#N/A</v>
      </c>
      <c r="R1039" s="10" t="e">
        <f>#N/A</f>
        <v>#N/A</v>
      </c>
      <c r="S1039" s="10" t="e">
        <f>#N/A</f>
        <v>#N/A</v>
      </c>
      <c r="T1039" t="s">
        <v>57</v>
      </c>
      <c r="U1039" t="s">
        <v>58</v>
      </c>
      <c r="V1039">
        <v>32</v>
      </c>
      <c r="W1039">
        <v>36</v>
      </c>
      <c r="X1039">
        <v>34</v>
      </c>
      <c r="Y1039" t="s">
        <v>512</v>
      </c>
      <c r="Z1039" t="s">
        <v>57</v>
      </c>
      <c r="AA1039">
        <v>0</v>
      </c>
      <c r="AB1039">
        <v>100</v>
      </c>
      <c r="AC1039">
        <v>0</v>
      </c>
      <c r="AD1039">
        <v>26000</v>
      </c>
      <c r="AE1039">
        <v>78000</v>
      </c>
      <c r="AF1039">
        <v>0</v>
      </c>
      <c r="AG1039" t="e">
        <f>#N/A</f>
        <v>#N/A</v>
      </c>
    </row>
    <row r="1040" spans="1:33" ht="15" x14ac:dyDescent="0.2">
      <c r="A1040" t="s">
        <v>148</v>
      </c>
      <c r="B1040" t="s">
        <v>148</v>
      </c>
      <c r="C1040" t="s">
        <v>286</v>
      </c>
      <c r="D1040" t="s">
        <v>347</v>
      </c>
      <c r="E1040" t="s">
        <v>287</v>
      </c>
      <c r="F1040" t="s">
        <v>64</v>
      </c>
      <c r="G1040" t="s">
        <v>2528</v>
      </c>
      <c r="H1040" t="s">
        <v>148</v>
      </c>
      <c r="J1040" t="s">
        <v>2529</v>
      </c>
      <c r="K1040">
        <v>0.3</v>
      </c>
      <c r="L1040">
        <v>0.3</v>
      </c>
      <c r="M1040">
        <v>0.2</v>
      </c>
      <c r="N1040">
        <v>0.2</v>
      </c>
      <c r="O1040" t="s">
        <v>107</v>
      </c>
      <c r="P1040" s="10">
        <v>25300</v>
      </c>
      <c r="Q1040" s="10">
        <v>25300</v>
      </c>
      <c r="R1040" s="10">
        <v>506</v>
      </c>
      <c r="S1040" s="10">
        <v>25806</v>
      </c>
      <c r="T1040" t="s">
        <v>59</v>
      </c>
      <c r="U1040" t="s">
        <v>58</v>
      </c>
      <c r="V1040">
        <v>36</v>
      </c>
      <c r="W1040">
        <v>32</v>
      </c>
      <c r="X1040">
        <v>34</v>
      </c>
      <c r="Y1040" t="s">
        <v>512</v>
      </c>
      <c r="Z1040" t="s">
        <v>57</v>
      </c>
      <c r="AA1040">
        <v>100</v>
      </c>
      <c r="AB1040">
        <v>0</v>
      </c>
      <c r="AC1040">
        <v>7590</v>
      </c>
      <c r="AD1040">
        <v>7590</v>
      </c>
      <c r="AE1040">
        <v>5060</v>
      </c>
      <c r="AF1040">
        <v>5060</v>
      </c>
      <c r="AG1040" t="e">
        <f>#N/A</f>
        <v>#N/A</v>
      </c>
    </row>
    <row r="1041" spans="1:33" ht="15" x14ac:dyDescent="0.2">
      <c r="A1041" t="s">
        <v>60</v>
      </c>
      <c r="B1041" t="s">
        <v>60</v>
      </c>
      <c r="C1041" t="s">
        <v>270</v>
      </c>
      <c r="D1041" t="s">
        <v>1136</v>
      </c>
      <c r="E1041" t="s">
        <v>271</v>
      </c>
      <c r="F1041" t="s">
        <v>64</v>
      </c>
      <c r="G1041" t="s">
        <v>2530</v>
      </c>
      <c r="H1041" t="s">
        <v>60</v>
      </c>
      <c r="J1041" t="s">
        <v>2531</v>
      </c>
      <c r="K1041">
        <v>1</v>
      </c>
      <c r="L1041">
        <v>0</v>
      </c>
      <c r="M1041">
        <v>0</v>
      </c>
      <c r="N1041">
        <v>0</v>
      </c>
      <c r="O1041" t="s">
        <v>67</v>
      </c>
      <c r="P1041" s="10">
        <v>380000</v>
      </c>
      <c r="Q1041" s="10" t="e">
        <f>#N/A</f>
        <v>#N/A</v>
      </c>
      <c r="R1041" s="10" t="e">
        <f>#N/A</f>
        <v>#N/A</v>
      </c>
      <c r="S1041" s="10" t="e">
        <f>#N/A</f>
        <v>#N/A</v>
      </c>
      <c r="T1041" t="s">
        <v>59</v>
      </c>
      <c r="U1041" t="s">
        <v>58</v>
      </c>
      <c r="V1041">
        <v>32</v>
      </c>
      <c r="W1041">
        <v>35</v>
      </c>
      <c r="X1041">
        <v>33.5</v>
      </c>
      <c r="Y1041" t="s">
        <v>512</v>
      </c>
      <c r="Z1041" t="s">
        <v>57</v>
      </c>
      <c r="AA1041">
        <v>100</v>
      </c>
      <c r="AB1041">
        <v>0</v>
      </c>
      <c r="AC1041">
        <v>380000</v>
      </c>
      <c r="AD1041">
        <v>0</v>
      </c>
      <c r="AE1041">
        <v>0</v>
      </c>
      <c r="AF1041">
        <v>0</v>
      </c>
      <c r="AG1041" t="e">
        <f>#N/A</f>
        <v>#N/A</v>
      </c>
    </row>
    <row r="1042" spans="1:33" ht="15" x14ac:dyDescent="0.2">
      <c r="A1042" t="s">
        <v>148</v>
      </c>
      <c r="B1042" t="s">
        <v>148</v>
      </c>
      <c r="C1042" t="s">
        <v>1028</v>
      </c>
      <c r="D1042" t="s">
        <v>1029</v>
      </c>
      <c r="E1042" t="s">
        <v>1030</v>
      </c>
      <c r="F1042" t="s">
        <v>64</v>
      </c>
      <c r="G1042" t="s">
        <v>2532</v>
      </c>
      <c r="H1042" t="s">
        <v>148</v>
      </c>
      <c r="J1042" t="s">
        <v>2533</v>
      </c>
      <c r="K1042">
        <v>0.8</v>
      </c>
      <c r="L1042">
        <v>0</v>
      </c>
      <c r="M1042">
        <v>0.2</v>
      </c>
      <c r="N1042">
        <v>0</v>
      </c>
      <c r="O1042" t="s">
        <v>67</v>
      </c>
      <c r="P1042" s="10">
        <v>45998</v>
      </c>
      <c r="Q1042" s="10">
        <v>40998</v>
      </c>
      <c r="R1042" s="10">
        <v>820</v>
      </c>
      <c r="S1042" s="10">
        <v>41818</v>
      </c>
      <c r="T1042" t="s">
        <v>59</v>
      </c>
      <c r="U1042" t="s">
        <v>58</v>
      </c>
      <c r="V1042">
        <v>28</v>
      </c>
      <c r="W1042">
        <v>36</v>
      </c>
      <c r="X1042">
        <v>32</v>
      </c>
      <c r="Y1042" t="s">
        <v>512</v>
      </c>
      <c r="Z1042" t="s">
        <v>57</v>
      </c>
      <c r="AA1042">
        <v>100</v>
      </c>
      <c r="AB1042">
        <v>0</v>
      </c>
      <c r="AC1042">
        <v>36798.400000000001</v>
      </c>
      <c r="AD1042">
        <v>0</v>
      </c>
      <c r="AE1042">
        <v>9199.6</v>
      </c>
      <c r="AF1042">
        <v>0</v>
      </c>
      <c r="AG1042" t="e">
        <f>#N/A</f>
        <v>#N/A</v>
      </c>
    </row>
    <row r="1043" spans="1:33" ht="15" x14ac:dyDescent="0.2">
      <c r="A1043" t="s">
        <v>148</v>
      </c>
      <c r="B1043" t="s">
        <v>148</v>
      </c>
      <c r="C1043" t="s">
        <v>700</v>
      </c>
      <c r="D1043" t="s">
        <v>701</v>
      </c>
      <c r="E1043" t="s">
        <v>702</v>
      </c>
      <c r="F1043" t="s">
        <v>64</v>
      </c>
      <c r="G1043" t="s">
        <v>2534</v>
      </c>
      <c r="H1043" t="s">
        <v>148</v>
      </c>
      <c r="J1043" t="s">
        <v>2535</v>
      </c>
      <c r="K1043">
        <v>0.5</v>
      </c>
      <c r="L1043">
        <v>0</v>
      </c>
      <c r="M1043">
        <v>0</v>
      </c>
      <c r="N1043">
        <v>0.5</v>
      </c>
      <c r="O1043" t="s">
        <v>107</v>
      </c>
      <c r="P1043" s="10">
        <v>160000</v>
      </c>
      <c r="Q1043" s="10">
        <v>160000</v>
      </c>
      <c r="R1043" s="10">
        <v>3200</v>
      </c>
      <c r="S1043" s="10">
        <v>163200</v>
      </c>
      <c r="T1043" t="s">
        <v>57</v>
      </c>
      <c r="U1043" t="s">
        <v>58</v>
      </c>
      <c r="V1043">
        <v>28</v>
      </c>
      <c r="W1043">
        <v>36</v>
      </c>
      <c r="X1043">
        <v>32</v>
      </c>
      <c r="Y1043" t="s">
        <v>512</v>
      </c>
      <c r="Z1043" t="s">
        <v>57</v>
      </c>
      <c r="AA1043">
        <v>0</v>
      </c>
      <c r="AB1043">
        <v>100</v>
      </c>
      <c r="AC1043">
        <v>80000</v>
      </c>
      <c r="AD1043">
        <v>0</v>
      </c>
      <c r="AE1043">
        <v>0</v>
      </c>
      <c r="AF1043">
        <v>80000</v>
      </c>
      <c r="AG1043" t="e">
        <f>#N/A</f>
        <v>#N/A</v>
      </c>
    </row>
    <row r="1044" spans="1:33" ht="15" x14ac:dyDescent="0.2">
      <c r="A1044" t="s">
        <v>74</v>
      </c>
      <c r="B1044" t="s">
        <v>93</v>
      </c>
      <c r="C1044" t="s">
        <v>314</v>
      </c>
      <c r="D1044" t="s">
        <v>315</v>
      </c>
      <c r="E1044" t="s">
        <v>316</v>
      </c>
      <c r="F1044" t="s">
        <v>64</v>
      </c>
      <c r="G1044" t="s">
        <v>2536</v>
      </c>
      <c r="H1044" t="s">
        <v>74</v>
      </c>
      <c r="J1044" t="s">
        <v>2537</v>
      </c>
      <c r="K1044">
        <v>0.68</v>
      </c>
      <c r="L1044">
        <v>0</v>
      </c>
      <c r="M1044">
        <v>0</v>
      </c>
      <c r="N1044">
        <v>0.32</v>
      </c>
      <c r="O1044" t="s">
        <v>67</v>
      </c>
      <c r="P1044" s="10">
        <v>498132</v>
      </c>
      <c r="Q1044" s="10" t="e">
        <f>#N/A</f>
        <v>#N/A</v>
      </c>
      <c r="R1044" s="10" t="e">
        <f>#N/A</f>
        <v>#N/A</v>
      </c>
      <c r="S1044" s="10" t="e">
        <f>#N/A</f>
        <v>#N/A</v>
      </c>
      <c r="T1044" t="s">
        <v>59</v>
      </c>
      <c r="U1044" t="s">
        <v>58</v>
      </c>
      <c r="V1044">
        <v>32</v>
      </c>
      <c r="W1044">
        <v>28</v>
      </c>
      <c r="X1044">
        <v>30</v>
      </c>
      <c r="Y1044" t="s">
        <v>512</v>
      </c>
      <c r="Z1044" t="s">
        <v>57</v>
      </c>
      <c r="AA1044">
        <v>100</v>
      </c>
      <c r="AB1044">
        <v>0</v>
      </c>
      <c r="AC1044">
        <v>338729.76</v>
      </c>
      <c r="AD1044">
        <v>0</v>
      </c>
      <c r="AE1044">
        <v>0</v>
      </c>
      <c r="AF1044">
        <v>159402.23999999999</v>
      </c>
      <c r="AG1044" t="e">
        <f>#N/A</f>
        <v>#N/A</v>
      </c>
    </row>
    <row r="1045" spans="1:33" ht="15" x14ac:dyDescent="0.2">
      <c r="A1045" t="s">
        <v>74</v>
      </c>
      <c r="B1045" t="s">
        <v>102</v>
      </c>
      <c r="C1045" t="s">
        <v>192</v>
      </c>
      <c r="D1045" t="s">
        <v>319</v>
      </c>
      <c r="E1045" t="s">
        <v>193</v>
      </c>
      <c r="F1045" t="s">
        <v>64</v>
      </c>
      <c r="G1045" t="s">
        <v>2538</v>
      </c>
      <c r="H1045" t="s">
        <v>74</v>
      </c>
      <c r="J1045" t="s">
        <v>2539</v>
      </c>
      <c r="K1045">
        <v>1</v>
      </c>
      <c r="L1045">
        <v>0</v>
      </c>
      <c r="M1045">
        <v>0</v>
      </c>
      <c r="N1045">
        <v>0</v>
      </c>
      <c r="O1045" t="s">
        <v>67</v>
      </c>
      <c r="P1045" s="10">
        <v>28700</v>
      </c>
      <c r="Q1045" s="10" t="e">
        <f>#N/A</f>
        <v>#N/A</v>
      </c>
      <c r="R1045" s="10" t="e">
        <f>#N/A</f>
        <v>#N/A</v>
      </c>
      <c r="S1045" s="10" t="e">
        <f>#N/A</f>
        <v>#N/A</v>
      </c>
      <c r="T1045" t="s">
        <v>57</v>
      </c>
      <c r="U1045" t="s">
        <v>58</v>
      </c>
      <c r="V1045">
        <v>32</v>
      </c>
      <c r="W1045">
        <v>24</v>
      </c>
      <c r="X1045">
        <v>28</v>
      </c>
      <c r="Y1045" t="s">
        <v>512</v>
      </c>
      <c r="Z1045" t="s">
        <v>57</v>
      </c>
      <c r="AA1045">
        <v>0</v>
      </c>
      <c r="AB1045">
        <v>100</v>
      </c>
      <c r="AC1045">
        <v>28700</v>
      </c>
      <c r="AD1045">
        <v>0</v>
      </c>
      <c r="AE1045">
        <v>0</v>
      </c>
      <c r="AF1045">
        <v>0</v>
      </c>
      <c r="AG1045" t="e">
        <f>#N/A</f>
        <v>#N/A</v>
      </c>
    </row>
    <row r="1046" spans="1:33" ht="15" x14ac:dyDescent="0.2">
      <c r="A1046" t="s">
        <v>48</v>
      </c>
      <c r="B1046" t="s">
        <v>48</v>
      </c>
      <c r="C1046" t="s">
        <v>2540</v>
      </c>
      <c r="D1046" t="s">
        <v>48</v>
      </c>
      <c r="E1046" t="e">
        <f>#N/A</f>
        <v>#N/A</v>
      </c>
      <c r="F1046" t="s">
        <v>64</v>
      </c>
      <c r="G1046" t="s">
        <v>2541</v>
      </c>
      <c r="H1046" t="s">
        <v>48</v>
      </c>
      <c r="I1046" t="s">
        <v>54</v>
      </c>
      <c r="J1046" t="s">
        <v>2542</v>
      </c>
      <c r="K1046">
        <v>0.5</v>
      </c>
      <c r="L1046">
        <v>0.5</v>
      </c>
      <c r="M1046">
        <v>0</v>
      </c>
      <c r="N1046">
        <v>0</v>
      </c>
      <c r="O1046" t="s">
        <v>107</v>
      </c>
      <c r="P1046" s="10">
        <v>300000</v>
      </c>
      <c r="Q1046" s="11">
        <v>300000</v>
      </c>
      <c r="R1046" s="10">
        <v>0</v>
      </c>
      <c r="S1046" s="10">
        <v>300000</v>
      </c>
      <c r="T1046" t="s">
        <v>57</v>
      </c>
      <c r="U1046" t="s">
        <v>58</v>
      </c>
      <c r="V1046">
        <v>32</v>
      </c>
      <c r="W1046">
        <v>24</v>
      </c>
      <c r="X1046">
        <v>28</v>
      </c>
      <c r="Y1046" t="s">
        <v>48</v>
      </c>
      <c r="AA1046">
        <v>0</v>
      </c>
      <c r="AB1046">
        <v>0</v>
      </c>
      <c r="AC1046">
        <v>150000</v>
      </c>
      <c r="AD1046">
        <v>150000</v>
      </c>
      <c r="AE1046">
        <v>0</v>
      </c>
      <c r="AF1046">
        <v>0</v>
      </c>
      <c r="AG1046" t="e">
        <f>#N/A</f>
        <v>#N/A</v>
      </c>
    </row>
    <row r="1047" spans="1:33" ht="15" x14ac:dyDescent="0.2">
      <c r="A1047" t="s">
        <v>74</v>
      </c>
      <c r="B1047" t="s">
        <v>102</v>
      </c>
      <c r="C1047" t="s">
        <v>192</v>
      </c>
      <c r="D1047" t="s">
        <v>319</v>
      </c>
      <c r="E1047" t="s">
        <v>193</v>
      </c>
      <c r="F1047" t="s">
        <v>52</v>
      </c>
      <c r="G1047" t="s">
        <v>2543</v>
      </c>
      <c r="H1047" t="s">
        <v>74</v>
      </c>
      <c r="J1047" t="s">
        <v>2544</v>
      </c>
      <c r="K1047">
        <v>0</v>
      </c>
      <c r="L1047">
        <v>1</v>
      </c>
      <c r="M1047">
        <v>0</v>
      </c>
      <c r="N1047">
        <v>0</v>
      </c>
      <c r="O1047" t="s">
        <v>56</v>
      </c>
      <c r="P1047" s="10">
        <v>64000</v>
      </c>
      <c r="Q1047" s="10" t="e">
        <f>#N/A</f>
        <v>#N/A</v>
      </c>
      <c r="R1047" s="10" t="e">
        <f>#N/A</f>
        <v>#N/A</v>
      </c>
      <c r="S1047" s="10" t="e">
        <f>#N/A</f>
        <v>#N/A</v>
      </c>
      <c r="T1047" t="s">
        <v>57</v>
      </c>
      <c r="U1047" t="s">
        <v>58</v>
      </c>
      <c r="V1047">
        <v>30</v>
      </c>
      <c r="W1047">
        <v>24</v>
      </c>
      <c r="X1047">
        <v>27</v>
      </c>
      <c r="Y1047" t="s">
        <v>512</v>
      </c>
      <c r="Z1047" t="s">
        <v>57</v>
      </c>
      <c r="AA1047">
        <v>0</v>
      </c>
      <c r="AB1047">
        <v>100</v>
      </c>
      <c r="AC1047">
        <v>0</v>
      </c>
      <c r="AD1047">
        <v>64000</v>
      </c>
      <c r="AE1047">
        <v>0</v>
      </c>
      <c r="AF1047">
        <v>0</v>
      </c>
      <c r="AG1047" t="e">
        <f>#N/A</f>
        <v>#N/A</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7"/>
  <sheetViews>
    <sheetView workbookViewId="0"/>
  </sheetViews>
  <sheetFormatPr baseColWidth="10" defaultColWidth="10.6640625" defaultRowHeight="14.5" x14ac:dyDescent="0.2"/>
  <cols>
    <col min="1" max="4" width="10.6640625" customWidth="1"/>
    <col min="5" max="5" width="14.1640625" bestFit="1" customWidth="1"/>
    <col min="6" max="6" width="10.6640625" customWidth="1"/>
    <col min="7" max="7" width="13.6640625" customWidth="1"/>
    <col min="8" max="9" width="10.6640625" customWidth="1"/>
    <col min="10" max="10" width="25.1640625" customWidth="1"/>
    <col min="11" max="15" width="10.6640625" customWidth="1"/>
    <col min="16" max="16" width="17.83203125" style="10" customWidth="1"/>
    <col min="17" max="17" width="15" style="11" bestFit="1" customWidth="1"/>
    <col min="18" max="18" width="12" style="10" bestFit="1" customWidth="1"/>
    <col min="19" max="19" width="15" style="10" bestFit="1" customWidth="1"/>
    <col min="20" max="31" width="10.6640625" customWidth="1"/>
    <col min="32" max="32" width="12.1640625" bestFit="1" customWidth="1"/>
    <col min="33" max="33" width="10.6640625" customWidth="1"/>
    <col min="34" max="34" width="15" style="14" bestFit="1" customWidth="1"/>
    <col min="35" max="35" width="12.5" style="16" bestFit="1" customWidth="1"/>
    <col min="36" max="36" width="10.6640625" customWidth="1"/>
  </cols>
  <sheetData>
    <row r="1" spans="1:36" s="3" customFormat="1" ht="15" x14ac:dyDescent="0.2">
      <c r="A1" s="3" t="s">
        <v>16</v>
      </c>
      <c r="B1" s="3" t="s">
        <v>17</v>
      </c>
      <c r="C1" s="3" t="s">
        <v>18</v>
      </c>
      <c r="D1" s="3" t="s">
        <v>19</v>
      </c>
      <c r="E1" s="3" t="s">
        <v>20</v>
      </c>
      <c r="F1" s="3" t="s">
        <v>21</v>
      </c>
      <c r="G1" s="3" t="s">
        <v>22</v>
      </c>
      <c r="H1" s="3" t="s">
        <v>16</v>
      </c>
      <c r="I1" s="3" t="s">
        <v>23</v>
      </c>
      <c r="J1" s="3" t="s">
        <v>24</v>
      </c>
      <c r="K1" s="3" t="s">
        <v>25</v>
      </c>
      <c r="L1" s="3" t="s">
        <v>26</v>
      </c>
      <c r="M1" s="3" t="s">
        <v>27</v>
      </c>
      <c r="N1" s="3" t="s">
        <v>28</v>
      </c>
      <c r="O1" s="3" t="s">
        <v>29</v>
      </c>
      <c r="P1" s="7" t="s">
        <v>30</v>
      </c>
      <c r="Q1" s="9" t="s">
        <v>31</v>
      </c>
      <c r="R1" s="9" t="s">
        <v>32</v>
      </c>
      <c r="S1" s="9" t="s">
        <v>33</v>
      </c>
      <c r="T1" s="3" t="s">
        <v>34</v>
      </c>
      <c r="U1" s="3" t="s">
        <v>35</v>
      </c>
      <c r="V1" s="3" t="s">
        <v>36</v>
      </c>
      <c r="W1" s="3" t="s">
        <v>37</v>
      </c>
      <c r="X1" s="3" t="s">
        <v>38</v>
      </c>
      <c r="Y1" s="3" t="s">
        <v>39</v>
      </c>
      <c r="Z1" s="3" t="s">
        <v>41</v>
      </c>
      <c r="AA1" s="3" t="s">
        <v>42</v>
      </c>
      <c r="AB1" s="3" t="s">
        <v>43</v>
      </c>
      <c r="AC1" s="3" t="s">
        <v>44</v>
      </c>
      <c r="AD1" s="3" t="s">
        <v>45</v>
      </c>
      <c r="AE1" s="3" t="s">
        <v>46</v>
      </c>
      <c r="AF1" s="3" t="s">
        <v>40</v>
      </c>
      <c r="AG1" s="3" t="s">
        <v>2545</v>
      </c>
      <c r="AH1" s="12"/>
      <c r="AI1" s="13"/>
    </row>
    <row r="2" spans="1:36" ht="15" x14ac:dyDescent="0.2">
      <c r="A2" t="s">
        <v>74</v>
      </c>
      <c r="B2" t="s">
        <v>108</v>
      </c>
      <c r="C2" t="s">
        <v>244</v>
      </c>
      <c r="D2" t="s">
        <v>305</v>
      </c>
      <c r="E2" t="s">
        <v>245</v>
      </c>
      <c r="F2" t="s">
        <v>64</v>
      </c>
      <c r="G2" t="s">
        <v>590</v>
      </c>
      <c r="H2" t="s">
        <v>74</v>
      </c>
      <c r="J2" t="s">
        <v>591</v>
      </c>
      <c r="K2">
        <v>0.41</v>
      </c>
      <c r="L2">
        <v>0.32</v>
      </c>
      <c r="M2">
        <v>0.27</v>
      </c>
      <c r="N2">
        <v>0</v>
      </c>
      <c r="O2" t="s">
        <v>67</v>
      </c>
      <c r="P2" s="10">
        <v>300000</v>
      </c>
      <c r="Q2" s="10">
        <v>525000</v>
      </c>
      <c r="R2" s="10">
        <v>10500</v>
      </c>
      <c r="S2" s="10">
        <v>535500</v>
      </c>
      <c r="T2" t="s">
        <v>59</v>
      </c>
      <c r="U2" t="s">
        <v>58</v>
      </c>
      <c r="V2">
        <v>84</v>
      </c>
      <c r="W2">
        <v>80</v>
      </c>
      <c r="X2">
        <v>82</v>
      </c>
      <c r="Y2" t="s">
        <v>84</v>
      </c>
      <c r="Z2">
        <v>100</v>
      </c>
      <c r="AA2">
        <v>0</v>
      </c>
      <c r="AB2">
        <v>123000</v>
      </c>
      <c r="AC2">
        <v>96000</v>
      </c>
      <c r="AD2">
        <v>81000</v>
      </c>
      <c r="AE2">
        <v>0</v>
      </c>
      <c r="AF2" t="s">
        <v>59</v>
      </c>
      <c r="AG2">
        <f>VLOOKUP(G2,'CapRev-Output-All'!A:AQ,43,FALSE)</f>
        <v>0</v>
      </c>
      <c r="AI2" s="10"/>
      <c r="AJ2" s="10"/>
    </row>
    <row r="3" spans="1:36" ht="15" x14ac:dyDescent="0.2">
      <c r="A3" t="s">
        <v>74</v>
      </c>
      <c r="B3" t="s">
        <v>108</v>
      </c>
      <c r="C3" t="s">
        <v>244</v>
      </c>
      <c r="D3" t="s">
        <v>70</v>
      </c>
      <c r="E3" t="s">
        <v>245</v>
      </c>
      <c r="F3" t="s">
        <v>52</v>
      </c>
      <c r="G3" t="s">
        <v>299</v>
      </c>
      <c r="H3" t="s">
        <v>74</v>
      </c>
      <c r="J3" t="s">
        <v>300</v>
      </c>
      <c r="K3">
        <v>0</v>
      </c>
      <c r="L3">
        <v>1</v>
      </c>
      <c r="M3">
        <v>0</v>
      </c>
      <c r="N3">
        <v>0</v>
      </c>
      <c r="O3" t="s">
        <v>56</v>
      </c>
      <c r="P3" s="10">
        <v>336240</v>
      </c>
      <c r="Q3" s="10">
        <v>449983</v>
      </c>
      <c r="R3" s="10">
        <v>8999.66</v>
      </c>
      <c r="S3" s="10">
        <v>458982.66</v>
      </c>
      <c r="T3" t="s">
        <v>59</v>
      </c>
      <c r="U3" t="s">
        <v>58</v>
      </c>
      <c r="V3">
        <v>85</v>
      </c>
      <c r="W3">
        <v>88</v>
      </c>
      <c r="X3">
        <v>86.5</v>
      </c>
      <c r="Y3" t="s">
        <v>84</v>
      </c>
      <c r="Z3">
        <v>100</v>
      </c>
      <c r="AA3">
        <v>0</v>
      </c>
      <c r="AB3">
        <v>0</v>
      </c>
      <c r="AC3">
        <v>336240</v>
      </c>
      <c r="AD3">
        <v>0</v>
      </c>
      <c r="AE3">
        <v>0</v>
      </c>
      <c r="AF3" t="s">
        <v>59</v>
      </c>
      <c r="AG3" t="str">
        <f>VLOOKUP(G3,'CapRev-Output-All'!A:AQ,43,FALSE)</f>
        <v>15000</v>
      </c>
      <c r="AI3" s="10"/>
    </row>
    <row r="4" spans="1:36" ht="15" x14ac:dyDescent="0.2">
      <c r="A4" t="s">
        <v>74</v>
      </c>
      <c r="B4" t="s">
        <v>102</v>
      </c>
      <c r="C4" t="s">
        <v>103</v>
      </c>
      <c r="D4" t="s">
        <v>70</v>
      </c>
      <c r="E4" t="s">
        <v>104</v>
      </c>
      <c r="F4" t="s">
        <v>64</v>
      </c>
      <c r="G4" t="s">
        <v>572</v>
      </c>
      <c r="H4" t="s">
        <v>74</v>
      </c>
      <c r="J4" t="s">
        <v>573</v>
      </c>
      <c r="K4">
        <v>0.25</v>
      </c>
      <c r="L4">
        <v>0</v>
      </c>
      <c r="M4">
        <v>0</v>
      </c>
      <c r="N4">
        <v>0.75</v>
      </c>
      <c r="O4" t="s">
        <v>114</v>
      </c>
      <c r="P4" s="10">
        <v>1069928</v>
      </c>
      <c r="Q4" s="10">
        <v>1174928</v>
      </c>
      <c r="R4" s="10">
        <v>23498.560000000001</v>
      </c>
      <c r="S4" s="10">
        <v>1198426.56</v>
      </c>
      <c r="T4" t="s">
        <v>59</v>
      </c>
      <c r="U4" t="s">
        <v>58</v>
      </c>
      <c r="V4">
        <v>80</v>
      </c>
      <c r="W4">
        <v>84</v>
      </c>
      <c r="X4">
        <v>82</v>
      </c>
      <c r="Y4" t="s">
        <v>84</v>
      </c>
      <c r="Z4">
        <v>51</v>
      </c>
      <c r="AA4">
        <v>49</v>
      </c>
      <c r="AB4">
        <v>267482</v>
      </c>
      <c r="AC4">
        <v>0</v>
      </c>
      <c r="AD4">
        <v>0</v>
      </c>
      <c r="AE4">
        <v>802446</v>
      </c>
      <c r="AF4" t="s">
        <v>59</v>
      </c>
      <c r="AG4" t="str">
        <f>VLOOKUP(G4,'CapRev-Output-All'!A:AQ,43,FALSE)</f>
        <v>46000</v>
      </c>
      <c r="AI4" s="10"/>
    </row>
    <row r="5" spans="1:36" ht="15" x14ac:dyDescent="0.2">
      <c r="A5" t="s">
        <v>148</v>
      </c>
      <c r="B5" t="s">
        <v>148</v>
      </c>
      <c r="C5" t="s">
        <v>535</v>
      </c>
      <c r="D5" t="s">
        <v>536</v>
      </c>
      <c r="E5" t="s">
        <v>537</v>
      </c>
      <c r="F5" t="s">
        <v>64</v>
      </c>
      <c r="G5" t="s">
        <v>1849</v>
      </c>
      <c r="H5" t="s">
        <v>148</v>
      </c>
      <c r="J5" t="s">
        <v>1850</v>
      </c>
      <c r="K5">
        <v>0</v>
      </c>
      <c r="L5">
        <v>0</v>
      </c>
      <c r="M5">
        <v>0</v>
      </c>
      <c r="N5">
        <v>1</v>
      </c>
      <c r="O5" t="s">
        <v>114</v>
      </c>
      <c r="P5" s="10">
        <v>519421</v>
      </c>
      <c r="Q5" s="10">
        <v>575871</v>
      </c>
      <c r="R5" s="10">
        <v>7894.88</v>
      </c>
      <c r="S5" s="10">
        <v>583765.88</v>
      </c>
      <c r="T5" t="s">
        <v>59</v>
      </c>
      <c r="U5" t="s">
        <v>58</v>
      </c>
      <c r="V5">
        <v>64</v>
      </c>
      <c r="W5">
        <v>64</v>
      </c>
      <c r="X5">
        <v>64</v>
      </c>
      <c r="Y5" t="s">
        <v>254</v>
      </c>
      <c r="Z5">
        <v>100</v>
      </c>
      <c r="AA5">
        <v>0</v>
      </c>
      <c r="AB5">
        <v>0</v>
      </c>
      <c r="AC5">
        <v>0</v>
      </c>
      <c r="AD5">
        <v>0</v>
      </c>
      <c r="AE5">
        <v>519421</v>
      </c>
      <c r="AF5" t="s">
        <v>59</v>
      </c>
      <c r="AG5" t="str">
        <f>VLOOKUP(G5,'CapRev-Output-All'!A:AQ,43,FALSE)</f>
        <v>45000</v>
      </c>
      <c r="AI5" s="10"/>
    </row>
    <row r="6" spans="1:36" ht="15" x14ac:dyDescent="0.2">
      <c r="A6" t="s">
        <v>74</v>
      </c>
      <c r="B6" t="s">
        <v>108</v>
      </c>
      <c r="C6" t="s">
        <v>109</v>
      </c>
      <c r="D6" t="s">
        <v>549</v>
      </c>
      <c r="E6" t="s">
        <v>111</v>
      </c>
      <c r="F6" t="s">
        <v>52</v>
      </c>
      <c r="G6" t="s">
        <v>550</v>
      </c>
      <c r="H6" t="s">
        <v>74</v>
      </c>
      <c r="J6" t="s">
        <v>551</v>
      </c>
      <c r="K6">
        <v>0</v>
      </c>
      <c r="L6">
        <v>1</v>
      </c>
      <c r="M6">
        <v>0</v>
      </c>
      <c r="N6">
        <v>0</v>
      </c>
      <c r="O6" t="s">
        <v>56</v>
      </c>
      <c r="P6" s="10">
        <v>477426</v>
      </c>
      <c r="Q6" s="10">
        <v>514872</v>
      </c>
      <c r="R6" s="10">
        <v>9361.2999999999993</v>
      </c>
      <c r="S6" s="10">
        <v>524233.3</v>
      </c>
      <c r="T6" t="s">
        <v>57</v>
      </c>
      <c r="U6" t="s">
        <v>58</v>
      </c>
      <c r="V6">
        <v>85</v>
      </c>
      <c r="W6">
        <v>80</v>
      </c>
      <c r="X6">
        <v>82.5</v>
      </c>
      <c r="Y6" t="s">
        <v>68</v>
      </c>
      <c r="Z6">
        <v>0</v>
      </c>
      <c r="AA6">
        <v>100</v>
      </c>
      <c r="AB6">
        <v>0</v>
      </c>
      <c r="AC6">
        <v>477426</v>
      </c>
      <c r="AD6">
        <v>0</v>
      </c>
      <c r="AE6">
        <v>0</v>
      </c>
      <c r="AF6" t="s">
        <v>59</v>
      </c>
      <c r="AG6">
        <f>VLOOKUP(G6,'CapRev-Output-All'!A:AQ,43,FALSE)</f>
        <v>0</v>
      </c>
      <c r="AI6" s="10"/>
    </row>
    <row r="7" spans="1:36" ht="15" x14ac:dyDescent="0.2">
      <c r="A7" t="s">
        <v>74</v>
      </c>
      <c r="B7" t="s">
        <v>85</v>
      </c>
      <c r="C7" t="s">
        <v>408</v>
      </c>
      <c r="D7" t="s">
        <v>409</v>
      </c>
      <c r="E7" t="s">
        <v>410</v>
      </c>
      <c r="F7" t="s">
        <v>64</v>
      </c>
      <c r="G7" t="s">
        <v>807</v>
      </c>
      <c r="H7" t="s">
        <v>74</v>
      </c>
      <c r="J7" t="s">
        <v>808</v>
      </c>
      <c r="M7">
        <v>1</v>
      </c>
      <c r="O7" t="s">
        <v>120</v>
      </c>
      <c r="P7" s="10">
        <v>581622</v>
      </c>
      <c r="Q7" s="10">
        <v>599071</v>
      </c>
      <c r="R7" s="10">
        <v>17449</v>
      </c>
      <c r="S7" s="10">
        <v>616520</v>
      </c>
      <c r="T7" t="s">
        <v>59</v>
      </c>
      <c r="U7" t="s">
        <v>58</v>
      </c>
      <c r="V7">
        <v>84</v>
      </c>
      <c r="W7">
        <v>76</v>
      </c>
      <c r="X7">
        <v>80</v>
      </c>
      <c r="Y7" t="s">
        <v>254</v>
      </c>
      <c r="Z7">
        <v>100</v>
      </c>
      <c r="AA7">
        <v>0</v>
      </c>
      <c r="AD7">
        <v>581622</v>
      </c>
      <c r="AF7" t="s">
        <v>59</v>
      </c>
      <c r="AG7" t="str">
        <f>VLOOKUP(G7,'CapRev-Output-All'!A:AQ,43,FALSE)</f>
        <v>50000</v>
      </c>
      <c r="AI7" s="10"/>
    </row>
    <row r="8" spans="1:36" ht="15" x14ac:dyDescent="0.2">
      <c r="A8" t="s">
        <v>74</v>
      </c>
      <c r="B8" t="s">
        <v>85</v>
      </c>
      <c r="C8" t="s">
        <v>408</v>
      </c>
      <c r="D8" t="s">
        <v>409</v>
      </c>
      <c r="E8" t="s">
        <v>410</v>
      </c>
      <c r="F8" t="s">
        <v>64</v>
      </c>
      <c r="G8" t="s">
        <v>976</v>
      </c>
      <c r="H8" t="s">
        <v>74</v>
      </c>
      <c r="J8" t="s">
        <v>977</v>
      </c>
      <c r="K8">
        <v>0.2</v>
      </c>
      <c r="L8">
        <v>0.05</v>
      </c>
      <c r="M8">
        <v>0.65</v>
      </c>
      <c r="N8">
        <v>0.1</v>
      </c>
      <c r="O8" t="s">
        <v>120</v>
      </c>
      <c r="P8" s="10">
        <v>565109.30000000005</v>
      </c>
      <c r="Q8" s="10">
        <v>582062</v>
      </c>
      <c r="R8" s="10">
        <v>16953</v>
      </c>
      <c r="S8" s="10">
        <v>599015</v>
      </c>
      <c r="T8" t="s">
        <v>59</v>
      </c>
      <c r="U8" t="s">
        <v>58</v>
      </c>
      <c r="V8">
        <v>76</v>
      </c>
      <c r="W8">
        <v>80</v>
      </c>
      <c r="X8">
        <v>78</v>
      </c>
      <c r="Y8" t="s">
        <v>254</v>
      </c>
      <c r="Z8">
        <v>100</v>
      </c>
      <c r="AA8">
        <v>0</v>
      </c>
      <c r="AB8">
        <v>113021.86</v>
      </c>
      <c r="AC8">
        <v>28255.465</v>
      </c>
      <c r="AD8">
        <v>367321.04499999998</v>
      </c>
      <c r="AE8">
        <v>56510.93</v>
      </c>
      <c r="AF8" t="s">
        <v>59</v>
      </c>
      <c r="AG8" t="str">
        <f>VLOOKUP(G8,'CapRev-Output-All'!A:AQ,43,FALSE)</f>
        <v>55000</v>
      </c>
      <c r="AI8" s="10"/>
    </row>
    <row r="9" spans="1:36" ht="15" x14ac:dyDescent="0.2">
      <c r="A9" t="s">
        <v>148</v>
      </c>
      <c r="B9" t="s">
        <v>148</v>
      </c>
      <c r="C9" t="s">
        <v>337</v>
      </c>
      <c r="D9" t="s">
        <v>338</v>
      </c>
      <c r="E9" t="s">
        <v>339</v>
      </c>
      <c r="F9" t="s">
        <v>64</v>
      </c>
      <c r="G9" t="s">
        <v>1149</v>
      </c>
      <c r="H9" t="s">
        <v>148</v>
      </c>
      <c r="J9" t="s">
        <v>1150</v>
      </c>
      <c r="K9">
        <v>0</v>
      </c>
      <c r="L9">
        <v>0</v>
      </c>
      <c r="M9">
        <v>0.3</v>
      </c>
      <c r="N9">
        <v>0.7</v>
      </c>
      <c r="O9" t="s">
        <v>114</v>
      </c>
      <c r="P9" s="10">
        <v>197500</v>
      </c>
      <c r="Q9" s="10">
        <v>214050</v>
      </c>
      <c r="R9" s="10">
        <v>4281</v>
      </c>
      <c r="S9" s="10">
        <v>218331</v>
      </c>
      <c r="T9" t="s">
        <v>59</v>
      </c>
      <c r="U9" t="s">
        <v>58</v>
      </c>
      <c r="V9">
        <v>84</v>
      </c>
      <c r="W9">
        <v>68</v>
      </c>
      <c r="X9">
        <v>76</v>
      </c>
      <c r="Y9" t="s">
        <v>254</v>
      </c>
      <c r="Z9">
        <v>100</v>
      </c>
      <c r="AA9">
        <v>0</v>
      </c>
      <c r="AB9">
        <v>0</v>
      </c>
      <c r="AC9">
        <v>0</v>
      </c>
      <c r="AD9">
        <v>59250</v>
      </c>
      <c r="AE9">
        <v>138250</v>
      </c>
      <c r="AF9" t="s">
        <v>59</v>
      </c>
      <c r="AG9" t="str">
        <f>VLOOKUP(G9,'CapRev-Output-All'!A:AQ,43,FALSE)</f>
        <v>0</v>
      </c>
      <c r="AI9" s="10"/>
    </row>
    <row r="10" spans="1:36" ht="15" x14ac:dyDescent="0.2">
      <c r="A10" t="s">
        <v>74</v>
      </c>
      <c r="B10" t="s">
        <v>102</v>
      </c>
      <c r="C10" t="s">
        <v>322</v>
      </c>
      <c r="D10" t="s">
        <v>323</v>
      </c>
      <c r="E10" t="s">
        <v>324</v>
      </c>
      <c r="F10" t="s">
        <v>64</v>
      </c>
      <c r="G10" t="s">
        <v>785</v>
      </c>
      <c r="H10" t="s">
        <v>74</v>
      </c>
      <c r="J10" t="s">
        <v>786</v>
      </c>
      <c r="K10">
        <v>0.4</v>
      </c>
      <c r="L10">
        <v>0.2</v>
      </c>
      <c r="M10">
        <v>0.2</v>
      </c>
      <c r="N10">
        <v>0.2</v>
      </c>
      <c r="O10" t="s">
        <v>67</v>
      </c>
      <c r="P10" s="10">
        <v>512163</v>
      </c>
      <c r="Q10" s="10">
        <v>527528</v>
      </c>
      <c r="R10" s="10">
        <v>15365</v>
      </c>
      <c r="S10" s="10">
        <v>542893</v>
      </c>
      <c r="T10" t="s">
        <v>57</v>
      </c>
      <c r="U10" t="s">
        <v>58</v>
      </c>
      <c r="V10">
        <v>80</v>
      </c>
      <c r="W10">
        <v>80</v>
      </c>
      <c r="X10">
        <v>80</v>
      </c>
      <c r="Y10" t="s">
        <v>68</v>
      </c>
      <c r="Z10">
        <v>0</v>
      </c>
      <c r="AA10">
        <v>100</v>
      </c>
      <c r="AB10">
        <v>204865.2</v>
      </c>
      <c r="AC10">
        <v>102432.6</v>
      </c>
      <c r="AD10">
        <v>102432.6</v>
      </c>
      <c r="AE10">
        <v>102432.6</v>
      </c>
      <c r="AF10" t="s">
        <v>59</v>
      </c>
      <c r="AG10" t="str">
        <f>VLOOKUP(G10,'CapRev-Output-All'!A:AQ,43,FALSE)</f>
        <v>0</v>
      </c>
      <c r="AI10" s="10"/>
    </row>
    <row r="11" spans="1:36" ht="15" x14ac:dyDescent="0.2">
      <c r="A11" t="s">
        <v>74</v>
      </c>
      <c r="B11" t="s">
        <v>93</v>
      </c>
      <c r="C11" t="s">
        <v>395</v>
      </c>
      <c r="D11" t="s">
        <v>396</v>
      </c>
      <c r="E11" t="s">
        <v>397</v>
      </c>
      <c r="F11" t="s">
        <v>52</v>
      </c>
      <c r="G11" t="s">
        <v>913</v>
      </c>
      <c r="H11" t="s">
        <v>74</v>
      </c>
      <c r="J11" t="s">
        <v>914</v>
      </c>
      <c r="K11">
        <v>0.1</v>
      </c>
      <c r="L11">
        <v>0.75</v>
      </c>
      <c r="M11">
        <v>0.1</v>
      </c>
      <c r="N11">
        <v>0.05</v>
      </c>
      <c r="O11" t="s">
        <v>56</v>
      </c>
      <c r="P11" s="10">
        <v>686427</v>
      </c>
      <c r="Q11" s="10">
        <v>701472</v>
      </c>
      <c r="R11" s="10">
        <v>14028.54</v>
      </c>
      <c r="S11" s="10">
        <v>715500.54</v>
      </c>
      <c r="T11" t="s">
        <v>59</v>
      </c>
      <c r="U11" t="s">
        <v>58</v>
      </c>
      <c r="V11">
        <v>85</v>
      </c>
      <c r="W11">
        <v>72</v>
      </c>
      <c r="X11">
        <v>78.5</v>
      </c>
      <c r="Y11" t="s">
        <v>254</v>
      </c>
      <c r="Z11">
        <v>100</v>
      </c>
      <c r="AA11">
        <v>0</v>
      </c>
      <c r="AB11">
        <v>68642.7</v>
      </c>
      <c r="AC11">
        <v>514820.25</v>
      </c>
      <c r="AD11">
        <v>68642.7</v>
      </c>
      <c r="AE11">
        <v>34321.35</v>
      </c>
      <c r="AF11" t="s">
        <v>59</v>
      </c>
      <c r="AG11" t="str">
        <f>VLOOKUP(G11,'CapRev-Output-All'!A:AQ,43,FALSE)</f>
        <v>30000</v>
      </c>
      <c r="AI11" s="10"/>
    </row>
    <row r="12" spans="1:36" ht="15" x14ac:dyDescent="0.2">
      <c r="A12" t="s">
        <v>74</v>
      </c>
      <c r="B12" t="s">
        <v>85</v>
      </c>
      <c r="C12" t="s">
        <v>408</v>
      </c>
      <c r="D12" t="s">
        <v>409</v>
      </c>
      <c r="E12" t="s">
        <v>410</v>
      </c>
      <c r="F12" t="s">
        <v>52</v>
      </c>
      <c r="G12" t="s">
        <v>507</v>
      </c>
      <c r="H12" t="s">
        <v>74</v>
      </c>
      <c r="J12" t="s">
        <v>508</v>
      </c>
      <c r="K12">
        <v>0</v>
      </c>
      <c r="L12">
        <v>1</v>
      </c>
      <c r="M12">
        <v>0</v>
      </c>
      <c r="N12">
        <v>0</v>
      </c>
      <c r="O12" t="s">
        <v>56</v>
      </c>
      <c r="P12" s="10">
        <v>497609.84</v>
      </c>
      <c r="Q12" s="10">
        <v>512538</v>
      </c>
      <c r="R12" s="10">
        <v>14928</v>
      </c>
      <c r="S12" s="10">
        <v>527466</v>
      </c>
      <c r="T12" t="s">
        <v>59</v>
      </c>
      <c r="U12" t="s">
        <v>58</v>
      </c>
      <c r="V12">
        <v>80</v>
      </c>
      <c r="W12">
        <v>88</v>
      </c>
      <c r="X12">
        <v>84</v>
      </c>
      <c r="Y12" t="s">
        <v>84</v>
      </c>
      <c r="Z12">
        <v>100</v>
      </c>
      <c r="AA12">
        <v>0</v>
      </c>
      <c r="AB12">
        <v>0</v>
      </c>
      <c r="AC12">
        <v>497609.84</v>
      </c>
      <c r="AD12">
        <v>0</v>
      </c>
      <c r="AE12">
        <v>0</v>
      </c>
      <c r="AF12" t="s">
        <v>59</v>
      </c>
      <c r="AG12">
        <f>VLOOKUP(G12,'CapRev-Output-All'!A:AQ,43,FALSE)</f>
        <v>0</v>
      </c>
      <c r="AI12" s="10"/>
    </row>
    <row r="13" spans="1:36" ht="15" x14ac:dyDescent="0.2">
      <c r="A13" t="s">
        <v>60</v>
      </c>
      <c r="B13" t="s">
        <v>60</v>
      </c>
      <c r="C13" t="s">
        <v>642</v>
      </c>
      <c r="D13" t="s">
        <v>643</v>
      </c>
      <c r="E13" t="s">
        <v>644</v>
      </c>
      <c r="F13" t="s">
        <v>64</v>
      </c>
      <c r="G13" t="s">
        <v>645</v>
      </c>
      <c r="H13" t="s">
        <v>60</v>
      </c>
      <c r="J13" t="s">
        <v>646</v>
      </c>
      <c r="K13">
        <v>0.4</v>
      </c>
      <c r="L13">
        <v>0</v>
      </c>
      <c r="M13">
        <v>0.6</v>
      </c>
      <c r="N13">
        <v>0</v>
      </c>
      <c r="O13" t="s">
        <v>120</v>
      </c>
      <c r="P13" s="10">
        <v>66828</v>
      </c>
      <c r="Q13" s="10">
        <v>80828</v>
      </c>
      <c r="R13" s="10">
        <v>1616.56</v>
      </c>
      <c r="S13" s="10">
        <v>82444.56</v>
      </c>
      <c r="T13" t="s">
        <v>59</v>
      </c>
      <c r="U13" t="s">
        <v>58</v>
      </c>
      <c r="V13">
        <v>84</v>
      </c>
      <c r="W13">
        <v>80</v>
      </c>
      <c r="X13">
        <v>82</v>
      </c>
      <c r="Y13" t="s">
        <v>84</v>
      </c>
      <c r="Z13">
        <v>100</v>
      </c>
      <c r="AA13">
        <v>0</v>
      </c>
      <c r="AB13">
        <v>26731.200000000001</v>
      </c>
      <c r="AC13">
        <v>0</v>
      </c>
      <c r="AD13">
        <v>40096.800000000003</v>
      </c>
      <c r="AE13">
        <v>0</v>
      </c>
      <c r="AF13" t="s">
        <v>59</v>
      </c>
      <c r="AG13" t="str">
        <f>VLOOKUP(G13,'CapRev-Output-All'!A:AQ,43,FALSE)</f>
        <v>0</v>
      </c>
      <c r="AI13" s="10"/>
    </row>
    <row r="14" spans="1:36" ht="15" x14ac:dyDescent="0.2">
      <c r="A14" t="s">
        <v>74</v>
      </c>
      <c r="B14" t="s">
        <v>102</v>
      </c>
      <c r="C14" t="s">
        <v>322</v>
      </c>
      <c r="D14" t="s">
        <v>323</v>
      </c>
      <c r="E14" t="s">
        <v>324</v>
      </c>
      <c r="F14" t="s">
        <v>64</v>
      </c>
      <c r="G14" t="s">
        <v>325</v>
      </c>
      <c r="H14" t="s">
        <v>74</v>
      </c>
      <c r="J14" t="s">
        <v>326</v>
      </c>
      <c r="K14">
        <v>0.44</v>
      </c>
      <c r="L14">
        <v>0</v>
      </c>
      <c r="M14">
        <v>0.08</v>
      </c>
      <c r="N14">
        <v>0.48</v>
      </c>
      <c r="O14" t="s">
        <v>114</v>
      </c>
      <c r="P14" s="10">
        <v>630647</v>
      </c>
      <c r="Q14" s="10">
        <v>643260</v>
      </c>
      <c r="R14" s="10">
        <v>12613</v>
      </c>
      <c r="S14" s="10">
        <v>655873</v>
      </c>
      <c r="T14" t="s">
        <v>57</v>
      </c>
      <c r="U14" t="s">
        <v>58</v>
      </c>
      <c r="V14">
        <v>88</v>
      </c>
      <c r="W14">
        <v>84</v>
      </c>
      <c r="X14">
        <v>86</v>
      </c>
      <c r="Y14" t="s">
        <v>68</v>
      </c>
      <c r="Z14">
        <v>0</v>
      </c>
      <c r="AA14">
        <v>100</v>
      </c>
      <c r="AB14">
        <v>277484.68</v>
      </c>
      <c r="AC14">
        <v>0</v>
      </c>
      <c r="AD14">
        <v>50451.76</v>
      </c>
      <c r="AE14">
        <v>302710.56</v>
      </c>
      <c r="AF14" t="s">
        <v>59</v>
      </c>
      <c r="AG14">
        <f>VLOOKUP(G14,'CapRev-Output-All'!A:AQ,43,FALSE)</f>
        <v>0</v>
      </c>
      <c r="AI14" s="10"/>
    </row>
    <row r="15" spans="1:36" ht="15" x14ac:dyDescent="0.2">
      <c r="A15" t="s">
        <v>148</v>
      </c>
      <c r="B15" t="s">
        <v>148</v>
      </c>
      <c r="C15" t="s">
        <v>1043</v>
      </c>
      <c r="D15" t="s">
        <v>1044</v>
      </c>
      <c r="E15" t="s">
        <v>1045</v>
      </c>
      <c r="F15" t="s">
        <v>64</v>
      </c>
      <c r="G15" t="s">
        <v>1723</v>
      </c>
      <c r="H15" t="s">
        <v>148</v>
      </c>
      <c r="J15" t="s">
        <v>1724</v>
      </c>
      <c r="K15">
        <v>0.45</v>
      </c>
      <c r="L15">
        <v>0</v>
      </c>
      <c r="M15">
        <v>0.55000000000000004</v>
      </c>
      <c r="N15">
        <v>0</v>
      </c>
      <c r="O15" t="s">
        <v>120</v>
      </c>
      <c r="P15" s="10">
        <v>165927</v>
      </c>
      <c r="Q15" s="10">
        <v>175927</v>
      </c>
      <c r="R15" s="10">
        <v>3519</v>
      </c>
      <c r="S15" s="10">
        <v>179446</v>
      </c>
      <c r="T15" t="s">
        <v>59</v>
      </c>
      <c r="U15" t="s">
        <v>58</v>
      </c>
      <c r="V15">
        <v>64</v>
      </c>
      <c r="W15">
        <v>68</v>
      </c>
      <c r="X15">
        <v>66</v>
      </c>
      <c r="Y15" t="s">
        <v>254</v>
      </c>
      <c r="Z15">
        <v>100</v>
      </c>
      <c r="AA15">
        <v>0</v>
      </c>
      <c r="AB15">
        <v>74667.149999999994</v>
      </c>
      <c r="AC15">
        <v>0</v>
      </c>
      <c r="AD15">
        <v>91259.85</v>
      </c>
      <c r="AE15">
        <v>0</v>
      </c>
      <c r="AF15" t="s">
        <v>59</v>
      </c>
      <c r="AG15">
        <f>VLOOKUP(G15,'CapRev-Output-All'!A:AQ,43,FALSE)</f>
        <v>39635</v>
      </c>
      <c r="AI15" s="10"/>
    </row>
    <row r="16" spans="1:36" ht="15" x14ac:dyDescent="0.2">
      <c r="A16" t="s">
        <v>148</v>
      </c>
      <c r="B16" t="s">
        <v>148</v>
      </c>
      <c r="C16" t="s">
        <v>1043</v>
      </c>
      <c r="D16" t="s">
        <v>1044</v>
      </c>
      <c r="E16" t="s">
        <v>1045</v>
      </c>
      <c r="F16" t="s">
        <v>52</v>
      </c>
      <c r="G16" t="s">
        <v>2073</v>
      </c>
      <c r="H16" t="s">
        <v>148</v>
      </c>
      <c r="J16" t="s">
        <v>152</v>
      </c>
      <c r="K16">
        <v>0</v>
      </c>
      <c r="L16">
        <v>0.83330000000000004</v>
      </c>
      <c r="M16">
        <v>0.1666</v>
      </c>
      <c r="N16">
        <v>0</v>
      </c>
      <c r="O16" t="s">
        <v>56</v>
      </c>
      <c r="P16" s="10">
        <v>200294</v>
      </c>
      <c r="Q16" s="10">
        <v>210294</v>
      </c>
      <c r="R16" s="10">
        <v>6309</v>
      </c>
      <c r="S16" s="10">
        <v>216603</v>
      </c>
      <c r="T16" t="s">
        <v>59</v>
      </c>
      <c r="U16" t="s">
        <v>58</v>
      </c>
      <c r="V16">
        <v>55</v>
      </c>
      <c r="W16">
        <v>64</v>
      </c>
      <c r="X16">
        <v>59.5</v>
      </c>
      <c r="Y16" t="s">
        <v>254</v>
      </c>
      <c r="Z16">
        <v>80</v>
      </c>
      <c r="AA16">
        <v>20</v>
      </c>
      <c r="AB16">
        <v>0</v>
      </c>
      <c r="AC16">
        <v>166904.9902</v>
      </c>
      <c r="AD16">
        <v>33368.9804</v>
      </c>
      <c r="AE16">
        <v>0</v>
      </c>
      <c r="AF16" t="s">
        <v>59</v>
      </c>
      <c r="AG16">
        <f>VLOOKUP(G16,'CapRev-Output-All'!A:AQ,43,FALSE)</f>
        <v>2500</v>
      </c>
      <c r="AI16" s="10"/>
    </row>
    <row r="17" spans="1:35" ht="15" x14ac:dyDescent="0.2">
      <c r="A17" t="s">
        <v>148</v>
      </c>
      <c r="B17" t="s">
        <v>148</v>
      </c>
      <c r="C17" t="s">
        <v>1043</v>
      </c>
      <c r="D17" t="s">
        <v>1044</v>
      </c>
      <c r="E17" t="s">
        <v>1045</v>
      </c>
      <c r="F17" t="s">
        <v>64</v>
      </c>
      <c r="G17" t="s">
        <v>1731</v>
      </c>
      <c r="H17" t="s">
        <v>148</v>
      </c>
      <c r="J17" t="s">
        <v>1732</v>
      </c>
      <c r="K17">
        <v>0.25</v>
      </c>
      <c r="L17">
        <v>0.25</v>
      </c>
      <c r="M17">
        <v>0.25</v>
      </c>
      <c r="N17">
        <v>0.25</v>
      </c>
      <c r="O17" t="s">
        <v>107</v>
      </c>
      <c r="P17" s="10">
        <v>132950</v>
      </c>
      <c r="Q17" s="10">
        <v>142950</v>
      </c>
      <c r="R17" s="10">
        <v>2859</v>
      </c>
      <c r="S17" s="10">
        <v>145809</v>
      </c>
      <c r="T17" t="s">
        <v>59</v>
      </c>
      <c r="U17" t="s">
        <v>58</v>
      </c>
      <c r="V17">
        <v>72</v>
      </c>
      <c r="W17">
        <v>60</v>
      </c>
      <c r="X17">
        <v>66</v>
      </c>
      <c r="Y17" t="s">
        <v>254</v>
      </c>
      <c r="Z17">
        <v>100</v>
      </c>
      <c r="AA17">
        <v>0</v>
      </c>
      <c r="AB17">
        <v>33237.5</v>
      </c>
      <c r="AC17">
        <v>33237.5</v>
      </c>
      <c r="AD17">
        <v>33237.5</v>
      </c>
      <c r="AE17">
        <v>33237.5</v>
      </c>
      <c r="AF17" t="s">
        <v>59</v>
      </c>
      <c r="AG17">
        <f>VLOOKUP(G17,'CapRev-Output-All'!A:AQ,43,FALSE)</f>
        <v>12000</v>
      </c>
      <c r="AI17" s="10"/>
    </row>
    <row r="18" spans="1:35" ht="15" x14ac:dyDescent="0.2">
      <c r="A18" t="s">
        <v>60</v>
      </c>
      <c r="B18" t="s">
        <v>60</v>
      </c>
      <c r="C18" t="s">
        <v>693</v>
      </c>
      <c r="D18" t="s">
        <v>694</v>
      </c>
      <c r="E18" t="s">
        <v>695</v>
      </c>
      <c r="F18" t="s">
        <v>64</v>
      </c>
      <c r="G18" t="s">
        <v>1232</v>
      </c>
      <c r="H18" t="s">
        <v>60</v>
      </c>
      <c r="J18" t="s">
        <v>1233</v>
      </c>
      <c r="K18">
        <v>0.7</v>
      </c>
      <c r="L18">
        <v>0</v>
      </c>
      <c r="M18">
        <v>0.3</v>
      </c>
      <c r="N18">
        <v>0</v>
      </c>
      <c r="O18" t="s">
        <v>67</v>
      </c>
      <c r="P18" s="10">
        <v>658422</v>
      </c>
      <c r="Q18" s="10">
        <v>668422</v>
      </c>
      <c r="R18" s="10">
        <v>13368</v>
      </c>
      <c r="S18" s="10">
        <v>681790</v>
      </c>
      <c r="T18" t="s">
        <v>59</v>
      </c>
      <c r="U18" t="s">
        <v>58</v>
      </c>
      <c r="V18">
        <v>72</v>
      </c>
      <c r="W18">
        <v>76</v>
      </c>
      <c r="X18">
        <v>74</v>
      </c>
      <c r="Y18" t="s">
        <v>254</v>
      </c>
      <c r="Z18">
        <v>100</v>
      </c>
      <c r="AA18">
        <v>0</v>
      </c>
      <c r="AB18">
        <v>460895.4</v>
      </c>
      <c r="AC18">
        <v>0</v>
      </c>
      <c r="AD18">
        <v>197526.6</v>
      </c>
      <c r="AE18">
        <v>0</v>
      </c>
      <c r="AF18" t="s">
        <v>59</v>
      </c>
      <c r="AG18" t="str">
        <f>VLOOKUP(G18,'CapRev-Output-All'!A:AQ,43,FALSE)</f>
        <v>0</v>
      </c>
      <c r="AI18" s="10"/>
    </row>
    <row r="19" spans="1:35" ht="15" x14ac:dyDescent="0.2">
      <c r="A19" t="s">
        <v>148</v>
      </c>
      <c r="B19" t="s">
        <v>148</v>
      </c>
      <c r="C19" t="s">
        <v>1043</v>
      </c>
      <c r="D19" t="s">
        <v>1044</v>
      </c>
      <c r="E19" t="s">
        <v>1045</v>
      </c>
      <c r="F19" t="s">
        <v>52</v>
      </c>
      <c r="G19" t="s">
        <v>1717</v>
      </c>
      <c r="H19" t="s">
        <v>148</v>
      </c>
      <c r="J19" t="s">
        <v>1718</v>
      </c>
      <c r="K19">
        <v>0.2</v>
      </c>
      <c r="L19">
        <v>0.6</v>
      </c>
      <c r="M19">
        <v>0.2</v>
      </c>
      <c r="N19">
        <v>0</v>
      </c>
      <c r="O19" t="s">
        <v>56</v>
      </c>
      <c r="P19" s="10">
        <v>39333.089999999997</v>
      </c>
      <c r="Q19" s="10">
        <v>49333</v>
      </c>
      <c r="R19" s="10">
        <v>987</v>
      </c>
      <c r="S19" s="10">
        <v>50320</v>
      </c>
      <c r="T19" t="s">
        <v>59</v>
      </c>
      <c r="U19" t="s">
        <v>58</v>
      </c>
      <c r="V19">
        <v>60</v>
      </c>
      <c r="W19">
        <v>72</v>
      </c>
      <c r="X19">
        <v>66</v>
      </c>
      <c r="Y19" t="s">
        <v>254</v>
      </c>
      <c r="Z19">
        <v>100</v>
      </c>
      <c r="AA19">
        <v>0</v>
      </c>
      <c r="AB19">
        <v>7866.6180000000004</v>
      </c>
      <c r="AC19">
        <v>23599.853999999999</v>
      </c>
      <c r="AD19">
        <v>7866.6180000000004</v>
      </c>
      <c r="AE19">
        <v>0</v>
      </c>
      <c r="AF19" t="s">
        <v>59</v>
      </c>
      <c r="AG19">
        <f>VLOOKUP(G19,'CapRev-Output-All'!A:AQ,43,FALSE)</f>
        <v>1975</v>
      </c>
      <c r="AI19" s="10"/>
    </row>
    <row r="20" spans="1:35" ht="15" x14ac:dyDescent="0.2">
      <c r="A20" t="s">
        <v>74</v>
      </c>
      <c r="B20" t="s">
        <v>85</v>
      </c>
      <c r="C20" t="s">
        <v>408</v>
      </c>
      <c r="D20" t="s">
        <v>409</v>
      </c>
      <c r="E20" t="s">
        <v>410</v>
      </c>
      <c r="F20" t="s">
        <v>52</v>
      </c>
      <c r="G20" t="s">
        <v>805</v>
      </c>
      <c r="H20" t="s">
        <v>74</v>
      </c>
      <c r="J20" t="s">
        <v>806</v>
      </c>
      <c r="K20">
        <v>0.05</v>
      </c>
      <c r="L20">
        <v>0.8</v>
      </c>
      <c r="M20">
        <v>0.1</v>
      </c>
      <c r="N20">
        <v>0.05</v>
      </c>
      <c r="O20" t="s">
        <v>56</v>
      </c>
      <c r="P20" s="10">
        <v>496911.25</v>
      </c>
      <c r="Q20" s="10">
        <v>506849</v>
      </c>
      <c r="R20" s="10">
        <v>9938</v>
      </c>
      <c r="S20" s="10">
        <v>516787</v>
      </c>
      <c r="T20" t="s">
        <v>59</v>
      </c>
      <c r="U20" t="s">
        <v>58</v>
      </c>
      <c r="V20">
        <v>80</v>
      </c>
      <c r="W20">
        <v>80</v>
      </c>
      <c r="X20">
        <v>80</v>
      </c>
      <c r="Y20" t="s">
        <v>84</v>
      </c>
      <c r="Z20">
        <v>100</v>
      </c>
      <c r="AA20">
        <v>0</v>
      </c>
      <c r="AB20">
        <v>24845.5625</v>
      </c>
      <c r="AC20">
        <v>397529</v>
      </c>
      <c r="AD20">
        <v>49691.125</v>
      </c>
      <c r="AE20">
        <v>24845.5625</v>
      </c>
      <c r="AF20" t="s">
        <v>59</v>
      </c>
      <c r="AG20" t="str">
        <f>VLOOKUP(G20,'CapRev-Output-All'!A:AQ,43,FALSE)</f>
        <v>45173.75</v>
      </c>
      <c r="AI20" s="10"/>
    </row>
    <row r="21" spans="1:35" ht="15" x14ac:dyDescent="0.2">
      <c r="A21" t="s">
        <v>74</v>
      </c>
      <c r="B21" t="s">
        <v>85</v>
      </c>
      <c r="C21" t="s">
        <v>408</v>
      </c>
      <c r="D21" t="s">
        <v>409</v>
      </c>
      <c r="E21" t="s">
        <v>410</v>
      </c>
      <c r="F21" t="s">
        <v>52</v>
      </c>
      <c r="G21" t="s">
        <v>411</v>
      </c>
      <c r="H21" t="s">
        <v>74</v>
      </c>
      <c r="J21" t="s">
        <v>227</v>
      </c>
      <c r="K21">
        <v>0</v>
      </c>
      <c r="L21">
        <v>1</v>
      </c>
      <c r="M21">
        <v>0</v>
      </c>
      <c r="N21">
        <v>0</v>
      </c>
      <c r="O21" t="s">
        <v>56</v>
      </c>
      <c r="P21" s="10">
        <v>425000</v>
      </c>
      <c r="Q21" s="10">
        <v>433500</v>
      </c>
      <c r="R21" s="10">
        <v>8500</v>
      </c>
      <c r="S21" s="10">
        <v>442000</v>
      </c>
      <c r="T21" t="s">
        <v>59</v>
      </c>
      <c r="U21" t="s">
        <v>58</v>
      </c>
      <c r="V21">
        <v>85</v>
      </c>
      <c r="W21">
        <v>84</v>
      </c>
      <c r="X21">
        <v>84.5</v>
      </c>
      <c r="Y21" t="s">
        <v>84</v>
      </c>
      <c r="Z21">
        <v>100</v>
      </c>
      <c r="AA21">
        <v>0</v>
      </c>
      <c r="AB21">
        <v>0</v>
      </c>
      <c r="AC21">
        <v>425000</v>
      </c>
      <c r="AD21">
        <v>0</v>
      </c>
      <c r="AE21">
        <v>0</v>
      </c>
      <c r="AF21" t="s">
        <v>59</v>
      </c>
      <c r="AG21">
        <f>VLOOKUP(G21,'CapRev-Output-All'!A:AQ,43,FALSE)</f>
        <v>0</v>
      </c>
      <c r="AI21" s="10"/>
    </row>
    <row r="22" spans="1:35" ht="15" x14ac:dyDescent="0.2">
      <c r="A22" t="s">
        <v>148</v>
      </c>
      <c r="B22" t="s">
        <v>148</v>
      </c>
      <c r="C22" t="s">
        <v>1028</v>
      </c>
      <c r="D22" t="s">
        <v>1029</v>
      </c>
      <c r="E22" t="s">
        <v>1030</v>
      </c>
      <c r="F22" t="s">
        <v>64</v>
      </c>
      <c r="G22" t="s">
        <v>1508</v>
      </c>
      <c r="H22" t="s">
        <v>148</v>
      </c>
      <c r="J22" t="s">
        <v>1507</v>
      </c>
      <c r="K22">
        <v>0</v>
      </c>
      <c r="L22">
        <v>0</v>
      </c>
      <c r="M22">
        <v>1</v>
      </c>
      <c r="N22">
        <v>0</v>
      </c>
      <c r="O22" t="s">
        <v>120</v>
      </c>
      <c r="P22" s="10">
        <v>79723</v>
      </c>
      <c r="Q22" s="10">
        <v>86876</v>
      </c>
      <c r="R22" s="10">
        <v>1738</v>
      </c>
      <c r="S22" s="10">
        <v>88614</v>
      </c>
      <c r="T22" t="s">
        <v>59</v>
      </c>
      <c r="U22" t="s">
        <v>58</v>
      </c>
      <c r="V22">
        <v>75</v>
      </c>
      <c r="W22">
        <v>64</v>
      </c>
      <c r="X22">
        <v>69.5</v>
      </c>
      <c r="Y22" t="s">
        <v>254</v>
      </c>
      <c r="Z22">
        <v>100</v>
      </c>
      <c r="AA22">
        <v>0</v>
      </c>
      <c r="AB22">
        <v>0</v>
      </c>
      <c r="AC22">
        <v>0</v>
      </c>
      <c r="AD22">
        <v>79723</v>
      </c>
      <c r="AE22">
        <v>0</v>
      </c>
      <c r="AF22" t="s">
        <v>59</v>
      </c>
      <c r="AG22" t="str">
        <f>VLOOKUP(G22,'CapRev-Output-All'!A:AQ,43,FALSE)</f>
        <v>0</v>
      </c>
      <c r="AI22" s="10"/>
    </row>
    <row r="23" spans="1:35" ht="15" x14ac:dyDescent="0.2">
      <c r="A23" t="s">
        <v>148</v>
      </c>
      <c r="B23" t="s">
        <v>148</v>
      </c>
      <c r="C23" t="s">
        <v>1028</v>
      </c>
      <c r="D23" t="s">
        <v>1029</v>
      </c>
      <c r="E23" t="s">
        <v>1030</v>
      </c>
      <c r="F23" t="s">
        <v>64</v>
      </c>
      <c r="G23" t="s">
        <v>1031</v>
      </c>
      <c r="H23" t="s">
        <v>148</v>
      </c>
      <c r="J23" t="s">
        <v>1032</v>
      </c>
      <c r="K23">
        <v>0.86</v>
      </c>
      <c r="L23">
        <v>0</v>
      </c>
      <c r="M23">
        <v>0.14000000000000001</v>
      </c>
      <c r="N23">
        <v>0</v>
      </c>
      <c r="O23" t="s">
        <v>67</v>
      </c>
      <c r="P23" s="10">
        <v>210531.78</v>
      </c>
      <c r="Q23" s="10">
        <v>215531</v>
      </c>
      <c r="R23" s="10">
        <v>4311</v>
      </c>
      <c r="S23" s="10">
        <v>219842</v>
      </c>
      <c r="T23" t="s">
        <v>59</v>
      </c>
      <c r="U23" t="s">
        <v>58</v>
      </c>
      <c r="V23">
        <v>76</v>
      </c>
      <c r="W23">
        <v>80</v>
      </c>
      <c r="X23">
        <v>78</v>
      </c>
      <c r="Y23" t="s">
        <v>254</v>
      </c>
      <c r="Z23">
        <v>100</v>
      </c>
      <c r="AA23">
        <v>0</v>
      </c>
      <c r="AB23">
        <v>181057.3308</v>
      </c>
      <c r="AC23">
        <v>0</v>
      </c>
      <c r="AD23">
        <v>29474.449199999999</v>
      </c>
      <c r="AE23">
        <v>0</v>
      </c>
      <c r="AF23" t="s">
        <v>59</v>
      </c>
      <c r="AG23">
        <f>VLOOKUP(G23,'CapRev-Output-All'!A:AQ,43,FALSE)</f>
        <v>0</v>
      </c>
      <c r="AI23" s="10"/>
    </row>
    <row r="24" spans="1:35" ht="15" x14ac:dyDescent="0.2">
      <c r="A24" t="s">
        <v>148</v>
      </c>
      <c r="B24" t="s">
        <v>148</v>
      </c>
      <c r="C24" t="s">
        <v>671</v>
      </c>
      <c r="D24" t="s">
        <v>672</v>
      </c>
      <c r="E24" t="s">
        <v>673</v>
      </c>
      <c r="F24" t="s">
        <v>64</v>
      </c>
      <c r="G24" t="s">
        <v>1604</v>
      </c>
      <c r="H24" t="s">
        <v>148</v>
      </c>
      <c r="J24" t="s">
        <v>1605</v>
      </c>
      <c r="K24">
        <v>0.4</v>
      </c>
      <c r="L24">
        <v>0.15</v>
      </c>
      <c r="M24">
        <v>0.3</v>
      </c>
      <c r="N24">
        <v>0.15</v>
      </c>
      <c r="O24" t="s">
        <v>67</v>
      </c>
      <c r="P24" s="10">
        <v>496691</v>
      </c>
      <c r="Q24" s="10">
        <v>500000</v>
      </c>
      <c r="R24" s="10">
        <v>10000</v>
      </c>
      <c r="S24" s="10">
        <v>510000</v>
      </c>
      <c r="T24" t="s">
        <v>59</v>
      </c>
      <c r="U24" t="s">
        <v>58</v>
      </c>
      <c r="V24">
        <v>68</v>
      </c>
      <c r="W24">
        <v>68</v>
      </c>
      <c r="X24">
        <v>68</v>
      </c>
      <c r="Y24" t="s">
        <v>254</v>
      </c>
      <c r="Z24">
        <v>100</v>
      </c>
      <c r="AA24">
        <v>0</v>
      </c>
      <c r="AB24">
        <v>198676.4</v>
      </c>
      <c r="AC24">
        <v>74503.649999999994</v>
      </c>
      <c r="AD24">
        <v>149007.29999999999</v>
      </c>
      <c r="AE24">
        <v>74503.649999999994</v>
      </c>
      <c r="AF24" t="s">
        <v>59</v>
      </c>
      <c r="AG24" t="str">
        <f>VLOOKUP(G24,'CapRev-Output-All'!A:AQ,43,FALSE)</f>
        <v>0</v>
      </c>
      <c r="AI24" s="10"/>
    </row>
    <row r="25" spans="1:35" ht="15" x14ac:dyDescent="0.2">
      <c r="A25" t="s">
        <v>74</v>
      </c>
      <c r="B25" t="s">
        <v>93</v>
      </c>
      <c r="C25" t="s">
        <v>476</v>
      </c>
      <c r="D25" t="s">
        <v>477</v>
      </c>
      <c r="E25" t="s">
        <v>478</v>
      </c>
      <c r="F25" t="s">
        <v>52</v>
      </c>
      <c r="G25" t="s">
        <v>552</v>
      </c>
      <c r="H25" t="s">
        <v>74</v>
      </c>
      <c r="J25" t="s">
        <v>553</v>
      </c>
      <c r="K25">
        <v>0</v>
      </c>
      <c r="L25">
        <v>1</v>
      </c>
      <c r="M25">
        <v>0</v>
      </c>
      <c r="N25">
        <v>0</v>
      </c>
      <c r="O25" t="s">
        <v>56</v>
      </c>
      <c r="P25" s="10">
        <v>144058</v>
      </c>
      <c r="Q25" s="10">
        <v>147125</v>
      </c>
      <c r="R25" s="10">
        <v>0</v>
      </c>
      <c r="S25" s="10">
        <v>147125</v>
      </c>
      <c r="T25" t="s">
        <v>59</v>
      </c>
      <c r="U25" t="s">
        <v>58</v>
      </c>
      <c r="V25">
        <v>85</v>
      </c>
      <c r="W25">
        <v>80</v>
      </c>
      <c r="X25">
        <v>82.5</v>
      </c>
      <c r="Y25" t="s">
        <v>84</v>
      </c>
      <c r="Z25">
        <v>100</v>
      </c>
      <c r="AA25">
        <v>0</v>
      </c>
      <c r="AB25">
        <v>0</v>
      </c>
      <c r="AC25">
        <v>144058</v>
      </c>
      <c r="AD25">
        <v>0</v>
      </c>
      <c r="AE25">
        <v>0</v>
      </c>
      <c r="AF25" t="s">
        <v>59</v>
      </c>
      <c r="AG25">
        <f>VLOOKUP(G25,'CapRev-Output-All'!A:AQ,43,FALSE)</f>
        <v>0</v>
      </c>
      <c r="AI25" s="10"/>
    </row>
    <row r="26" spans="1:35" ht="15" x14ac:dyDescent="0.2">
      <c r="A26" t="s">
        <v>74</v>
      </c>
      <c r="B26" t="s">
        <v>75</v>
      </c>
      <c r="C26" t="s">
        <v>76</v>
      </c>
      <c r="D26" t="s">
        <v>70</v>
      </c>
      <c r="E26" t="s">
        <v>77</v>
      </c>
      <c r="F26" t="s">
        <v>64</v>
      </c>
      <c r="G26" t="s">
        <v>78</v>
      </c>
      <c r="H26" t="s">
        <v>74</v>
      </c>
      <c r="J26" t="s">
        <v>79</v>
      </c>
      <c r="K26">
        <v>0.625</v>
      </c>
      <c r="L26">
        <v>0</v>
      </c>
      <c r="M26">
        <v>0.25</v>
      </c>
      <c r="N26">
        <v>0.125</v>
      </c>
      <c r="O26" t="s">
        <v>67</v>
      </c>
      <c r="P26" s="10">
        <v>205750</v>
      </c>
      <c r="Q26" s="10">
        <v>207750</v>
      </c>
      <c r="R26" s="10">
        <v>4111.3999999999996</v>
      </c>
      <c r="S26" s="10">
        <v>211861.4</v>
      </c>
      <c r="T26" t="s">
        <v>57</v>
      </c>
      <c r="U26" t="s">
        <v>58</v>
      </c>
      <c r="V26">
        <v>100</v>
      </c>
      <c r="W26">
        <v>92</v>
      </c>
      <c r="X26">
        <v>96</v>
      </c>
      <c r="Y26" t="s">
        <v>68</v>
      </c>
      <c r="Z26">
        <v>0</v>
      </c>
      <c r="AA26">
        <v>100</v>
      </c>
      <c r="AB26">
        <v>128593.75</v>
      </c>
      <c r="AC26">
        <v>0</v>
      </c>
      <c r="AD26">
        <v>51437.5</v>
      </c>
      <c r="AE26">
        <v>25718.75</v>
      </c>
      <c r="AF26" t="s">
        <v>59</v>
      </c>
      <c r="AG26" t="str">
        <f>VLOOKUP(G26,'CapRev-Output-All'!A:AQ,43,FALSE)</f>
        <v>0</v>
      </c>
      <c r="AI26" s="10"/>
    </row>
    <row r="27" spans="1:35" ht="15" x14ac:dyDescent="0.2">
      <c r="A27" t="s">
        <v>74</v>
      </c>
      <c r="B27" t="s">
        <v>85</v>
      </c>
      <c r="C27" t="s">
        <v>408</v>
      </c>
      <c r="D27" t="s">
        <v>409</v>
      </c>
      <c r="E27" t="s">
        <v>410</v>
      </c>
      <c r="F27" t="s">
        <v>52</v>
      </c>
      <c r="G27" t="s">
        <v>1056</v>
      </c>
      <c r="H27" t="s">
        <v>74</v>
      </c>
      <c r="J27" t="s">
        <v>1057</v>
      </c>
      <c r="L27">
        <v>1</v>
      </c>
      <c r="O27" t="s">
        <v>56</v>
      </c>
      <c r="P27" s="10">
        <v>75649</v>
      </c>
      <c r="Q27" s="10">
        <v>77162</v>
      </c>
      <c r="R27" s="10">
        <v>1513</v>
      </c>
      <c r="S27" s="10">
        <v>78675</v>
      </c>
      <c r="T27" t="s">
        <v>59</v>
      </c>
      <c r="U27" t="s">
        <v>58</v>
      </c>
      <c r="V27">
        <v>75</v>
      </c>
      <c r="W27">
        <v>80</v>
      </c>
      <c r="X27">
        <v>77.5</v>
      </c>
      <c r="Y27" t="s">
        <v>254</v>
      </c>
      <c r="Z27">
        <v>100</v>
      </c>
      <c r="AA27">
        <v>0</v>
      </c>
      <c r="AC27">
        <v>75649</v>
      </c>
      <c r="AF27" t="s">
        <v>59</v>
      </c>
      <c r="AG27" t="str">
        <f>VLOOKUP(G27,'CapRev-Output-All'!A:AQ,43,FALSE)</f>
        <v>8188.74</v>
      </c>
      <c r="AI27" s="10"/>
    </row>
    <row r="28" spans="1:35" ht="15" x14ac:dyDescent="0.2">
      <c r="A28" t="s">
        <v>74</v>
      </c>
      <c r="B28" t="s">
        <v>93</v>
      </c>
      <c r="C28" t="s">
        <v>476</v>
      </c>
      <c r="D28" t="s">
        <v>477</v>
      </c>
      <c r="E28" t="s">
        <v>478</v>
      </c>
      <c r="F28" t="s">
        <v>64</v>
      </c>
      <c r="G28" t="s">
        <v>479</v>
      </c>
      <c r="H28" t="s">
        <v>74</v>
      </c>
      <c r="J28" t="s">
        <v>480</v>
      </c>
      <c r="K28">
        <v>0</v>
      </c>
      <c r="L28">
        <v>0</v>
      </c>
      <c r="M28">
        <v>0.28999999999999998</v>
      </c>
      <c r="N28">
        <v>0.7</v>
      </c>
      <c r="O28" t="s">
        <v>114</v>
      </c>
      <c r="P28" s="10">
        <v>433000</v>
      </c>
      <c r="Q28" s="10">
        <v>433510</v>
      </c>
      <c r="R28" s="10">
        <v>0</v>
      </c>
      <c r="S28" s="10">
        <v>433510</v>
      </c>
      <c r="T28" t="s">
        <v>59</v>
      </c>
      <c r="U28" t="s">
        <v>58</v>
      </c>
      <c r="V28">
        <v>84</v>
      </c>
      <c r="W28">
        <v>84</v>
      </c>
      <c r="X28">
        <v>84</v>
      </c>
      <c r="Y28" t="s">
        <v>84</v>
      </c>
      <c r="Z28">
        <v>100</v>
      </c>
      <c r="AA28">
        <v>0</v>
      </c>
      <c r="AB28">
        <v>0</v>
      </c>
      <c r="AC28">
        <v>0</v>
      </c>
      <c r="AD28">
        <v>125570</v>
      </c>
      <c r="AE28">
        <v>303100</v>
      </c>
      <c r="AF28" t="s">
        <v>59</v>
      </c>
      <c r="AG28">
        <f>VLOOKUP(G28,'CapRev-Output-All'!A:AQ,43,FALSE)</f>
        <v>0</v>
      </c>
      <c r="AI28" s="10"/>
    </row>
    <row r="29" spans="1:35" ht="15" x14ac:dyDescent="0.2">
      <c r="A29" t="s">
        <v>74</v>
      </c>
      <c r="B29" t="s">
        <v>139</v>
      </c>
      <c r="C29" t="s">
        <v>140</v>
      </c>
      <c r="D29" t="s">
        <v>454</v>
      </c>
      <c r="E29" t="s">
        <v>141</v>
      </c>
      <c r="F29" t="s">
        <v>64</v>
      </c>
      <c r="G29" t="s">
        <v>455</v>
      </c>
      <c r="H29" t="s">
        <v>74</v>
      </c>
      <c r="J29" t="s">
        <v>456</v>
      </c>
      <c r="K29">
        <v>0.3</v>
      </c>
      <c r="L29">
        <v>0.2</v>
      </c>
      <c r="M29">
        <v>0.5</v>
      </c>
      <c r="N29">
        <v>0</v>
      </c>
      <c r="O29" t="s">
        <v>120</v>
      </c>
      <c r="P29" s="10">
        <v>887690</v>
      </c>
      <c r="Q29" s="10">
        <v>887970</v>
      </c>
      <c r="R29" s="10">
        <v>17753.8</v>
      </c>
      <c r="S29" s="10">
        <v>905723.8</v>
      </c>
      <c r="T29" t="s">
        <v>59</v>
      </c>
      <c r="U29" t="s">
        <v>58</v>
      </c>
      <c r="V29">
        <v>84</v>
      </c>
      <c r="W29">
        <v>84</v>
      </c>
      <c r="X29">
        <v>84</v>
      </c>
      <c r="Y29" t="s">
        <v>84</v>
      </c>
      <c r="Z29">
        <v>100</v>
      </c>
      <c r="AA29">
        <v>0</v>
      </c>
      <c r="AB29">
        <v>266307</v>
      </c>
      <c r="AC29">
        <v>177538</v>
      </c>
      <c r="AD29">
        <v>443845</v>
      </c>
      <c r="AE29">
        <v>0</v>
      </c>
      <c r="AF29" t="s">
        <v>59</v>
      </c>
      <c r="AG29" t="str">
        <f>VLOOKUP(G29,'CapRev-Output-All'!A:AQ,43,FALSE)</f>
        <v>0</v>
      </c>
      <c r="AI29" s="10"/>
    </row>
    <row r="30" spans="1:35" ht="15" x14ac:dyDescent="0.2">
      <c r="A30" t="s">
        <v>74</v>
      </c>
      <c r="B30" t="s">
        <v>93</v>
      </c>
      <c r="C30" t="s">
        <v>476</v>
      </c>
      <c r="D30" t="s">
        <v>477</v>
      </c>
      <c r="E30" t="s">
        <v>478</v>
      </c>
      <c r="F30" t="s">
        <v>64</v>
      </c>
      <c r="G30" t="s">
        <v>764</v>
      </c>
      <c r="H30" t="s">
        <v>74</v>
      </c>
      <c r="J30" t="s">
        <v>765</v>
      </c>
      <c r="K30">
        <v>9.35E-2</v>
      </c>
      <c r="L30">
        <v>9.1700000000000004E-2</v>
      </c>
      <c r="M30">
        <v>0</v>
      </c>
      <c r="N30">
        <v>0.81479999999999997</v>
      </c>
      <c r="O30" t="s">
        <v>114</v>
      </c>
      <c r="P30" s="10">
        <v>299965.34999999998</v>
      </c>
      <c r="Q30" s="10">
        <v>300000</v>
      </c>
      <c r="R30" s="10">
        <v>0</v>
      </c>
      <c r="S30" s="10">
        <v>300000</v>
      </c>
      <c r="T30" t="s">
        <v>59</v>
      </c>
      <c r="U30" t="s">
        <v>58</v>
      </c>
      <c r="V30">
        <v>80</v>
      </c>
      <c r="W30">
        <v>80</v>
      </c>
      <c r="X30">
        <v>80</v>
      </c>
      <c r="Y30" t="s">
        <v>84</v>
      </c>
      <c r="Z30">
        <v>100</v>
      </c>
      <c r="AA30">
        <v>0</v>
      </c>
      <c r="AB30">
        <v>28046.760225000002</v>
      </c>
      <c r="AC30">
        <v>27506.822595000001</v>
      </c>
      <c r="AD30">
        <v>0</v>
      </c>
      <c r="AE30">
        <v>244411.76718</v>
      </c>
      <c r="AF30" t="s">
        <v>59</v>
      </c>
      <c r="AG30">
        <f>VLOOKUP(G30,'CapRev-Output-All'!A:AQ,43,FALSE)</f>
        <v>0</v>
      </c>
      <c r="AI30" s="10"/>
    </row>
    <row r="31" spans="1:35" ht="15" x14ac:dyDescent="0.2">
      <c r="A31" t="s">
        <v>74</v>
      </c>
      <c r="B31" t="s">
        <v>75</v>
      </c>
      <c r="C31" t="s">
        <v>350</v>
      </c>
      <c r="D31" t="s">
        <v>351</v>
      </c>
      <c r="E31" t="s">
        <v>352</v>
      </c>
      <c r="F31" t="s">
        <v>52</v>
      </c>
      <c r="G31" t="s">
        <v>353</v>
      </c>
      <c r="H31" t="s">
        <v>74</v>
      </c>
      <c r="J31" t="s">
        <v>354</v>
      </c>
      <c r="K31">
        <v>0</v>
      </c>
      <c r="L31">
        <v>1</v>
      </c>
      <c r="M31">
        <v>0</v>
      </c>
      <c r="N31">
        <v>0</v>
      </c>
      <c r="O31" t="s">
        <v>56</v>
      </c>
      <c r="P31" s="10">
        <v>38828</v>
      </c>
      <c r="Q31" s="10">
        <v>38830</v>
      </c>
      <c r="R31" s="10">
        <v>1164</v>
      </c>
      <c r="S31" s="10">
        <v>39994</v>
      </c>
      <c r="T31" t="s">
        <v>57</v>
      </c>
      <c r="U31" t="s">
        <v>58</v>
      </c>
      <c r="V31">
        <v>90</v>
      </c>
      <c r="W31">
        <v>80</v>
      </c>
      <c r="X31">
        <v>85</v>
      </c>
      <c r="Y31" t="s">
        <v>68</v>
      </c>
      <c r="Z31">
        <v>0</v>
      </c>
      <c r="AA31">
        <v>100</v>
      </c>
      <c r="AB31">
        <v>0</v>
      </c>
      <c r="AC31">
        <v>38828</v>
      </c>
      <c r="AD31">
        <v>0</v>
      </c>
      <c r="AE31">
        <v>0</v>
      </c>
      <c r="AF31" t="s">
        <v>59</v>
      </c>
      <c r="AG31">
        <f>VLOOKUP(G31,'CapRev-Output-All'!A:AQ,43,FALSE)</f>
        <v>0</v>
      </c>
      <c r="AI31" s="10"/>
    </row>
    <row r="32" spans="1:35" ht="15" x14ac:dyDescent="0.2">
      <c r="A32" t="s">
        <v>148</v>
      </c>
      <c r="B32" t="s">
        <v>148</v>
      </c>
      <c r="C32" t="s">
        <v>282</v>
      </c>
      <c r="D32" t="s">
        <v>542</v>
      </c>
      <c r="E32" t="s">
        <v>283</v>
      </c>
      <c r="F32" t="s">
        <v>64</v>
      </c>
      <c r="G32" t="s">
        <v>661</v>
      </c>
      <c r="H32" t="s">
        <v>148</v>
      </c>
      <c r="J32" t="s">
        <v>662</v>
      </c>
      <c r="K32">
        <v>7.0000000000000007E-2</v>
      </c>
      <c r="L32">
        <v>0.19</v>
      </c>
      <c r="M32">
        <v>0.48</v>
      </c>
      <c r="N32">
        <v>0.26</v>
      </c>
      <c r="O32" t="s">
        <v>120</v>
      </c>
      <c r="P32" s="10">
        <v>1347671</v>
      </c>
      <c r="Q32" s="10">
        <v>1347672</v>
      </c>
      <c r="R32" s="10">
        <v>40430.160000000003</v>
      </c>
      <c r="S32" s="10">
        <v>1388102.16</v>
      </c>
      <c r="T32" t="s">
        <v>59</v>
      </c>
      <c r="U32" t="s">
        <v>58</v>
      </c>
      <c r="V32">
        <v>80</v>
      </c>
      <c r="W32">
        <v>84</v>
      </c>
      <c r="X32">
        <v>82</v>
      </c>
      <c r="Y32" t="s">
        <v>84</v>
      </c>
      <c r="Z32">
        <v>100</v>
      </c>
      <c r="AA32">
        <v>0</v>
      </c>
      <c r="AB32">
        <v>94336.97</v>
      </c>
      <c r="AC32">
        <v>256057.49</v>
      </c>
      <c r="AD32">
        <v>646882.07999999996</v>
      </c>
      <c r="AE32">
        <v>350394.46</v>
      </c>
      <c r="AF32" t="s">
        <v>59</v>
      </c>
      <c r="AG32">
        <f>VLOOKUP(G32,'CapRev-Output-All'!A:AQ,43,FALSE)</f>
        <v>0</v>
      </c>
      <c r="AI32" s="10"/>
    </row>
    <row r="33" spans="1:35" ht="15" x14ac:dyDescent="0.2">
      <c r="A33" t="s">
        <v>148</v>
      </c>
      <c r="B33" t="s">
        <v>148</v>
      </c>
      <c r="C33" t="s">
        <v>342</v>
      </c>
      <c r="D33" t="s">
        <v>343</v>
      </c>
      <c r="E33" t="s">
        <v>344</v>
      </c>
      <c r="F33" t="s">
        <v>64</v>
      </c>
      <c r="G33" t="s">
        <v>345</v>
      </c>
      <c r="H33" t="s">
        <v>148</v>
      </c>
      <c r="J33" t="s">
        <v>346</v>
      </c>
      <c r="K33">
        <v>0.5</v>
      </c>
      <c r="L33">
        <v>0.25</v>
      </c>
      <c r="M33">
        <v>0.25</v>
      </c>
      <c r="N33">
        <v>0</v>
      </c>
      <c r="O33" t="s">
        <v>67</v>
      </c>
      <c r="P33" s="10">
        <v>120206.29</v>
      </c>
      <c r="Q33" s="10">
        <v>120207</v>
      </c>
      <c r="R33" s="10">
        <v>2404</v>
      </c>
      <c r="S33" s="10">
        <v>122611</v>
      </c>
      <c r="T33" t="s">
        <v>57</v>
      </c>
      <c r="U33" t="s">
        <v>58</v>
      </c>
      <c r="V33">
        <v>88</v>
      </c>
      <c r="W33">
        <v>84</v>
      </c>
      <c r="X33">
        <v>86</v>
      </c>
      <c r="Y33" t="s">
        <v>68</v>
      </c>
      <c r="Z33">
        <v>0</v>
      </c>
      <c r="AA33">
        <v>100</v>
      </c>
      <c r="AB33">
        <v>60103.144999999997</v>
      </c>
      <c r="AC33">
        <v>30051.572499999998</v>
      </c>
      <c r="AD33">
        <v>30051.572499999998</v>
      </c>
      <c r="AE33">
        <v>0</v>
      </c>
      <c r="AF33" t="s">
        <v>59</v>
      </c>
      <c r="AG33" t="str">
        <f>VLOOKUP(G33,'CapRev-Output-All'!A:AQ,43,FALSE)</f>
        <v>9424.65</v>
      </c>
      <c r="AI33" s="10"/>
    </row>
    <row r="34" spans="1:35" ht="15" x14ac:dyDescent="0.2">
      <c r="A34" t="s">
        <v>74</v>
      </c>
      <c r="B34" t="s">
        <v>139</v>
      </c>
      <c r="C34" t="s">
        <v>465</v>
      </c>
      <c r="D34" t="s">
        <v>466</v>
      </c>
      <c r="E34" t="s">
        <v>467</v>
      </c>
      <c r="F34" t="s">
        <v>64</v>
      </c>
      <c r="G34" t="s">
        <v>1069</v>
      </c>
      <c r="H34" t="s">
        <v>74</v>
      </c>
      <c r="J34" t="s">
        <v>1061</v>
      </c>
      <c r="K34">
        <v>0.7</v>
      </c>
      <c r="L34">
        <v>0.05</v>
      </c>
      <c r="M34">
        <v>0.1</v>
      </c>
      <c r="N34">
        <v>0.15</v>
      </c>
      <c r="O34" t="s">
        <v>67</v>
      </c>
      <c r="P34" s="10">
        <v>41136.57</v>
      </c>
      <c r="Q34" s="10">
        <v>41137</v>
      </c>
      <c r="R34" s="10">
        <v>822</v>
      </c>
      <c r="S34" s="10">
        <v>41959</v>
      </c>
      <c r="T34" t="s">
        <v>59</v>
      </c>
      <c r="U34" t="s">
        <v>58</v>
      </c>
      <c r="V34">
        <v>68</v>
      </c>
      <c r="W34">
        <v>85</v>
      </c>
      <c r="X34">
        <v>76.5</v>
      </c>
      <c r="Y34" t="s">
        <v>254</v>
      </c>
      <c r="Z34">
        <v>100</v>
      </c>
      <c r="AA34">
        <v>0</v>
      </c>
      <c r="AB34">
        <v>28795.598999999998</v>
      </c>
      <c r="AC34">
        <v>2056.8285000000001</v>
      </c>
      <c r="AD34">
        <v>4113.6570000000002</v>
      </c>
      <c r="AE34">
        <v>6170.4854999999998</v>
      </c>
      <c r="AF34" t="s">
        <v>59</v>
      </c>
      <c r="AG34" t="str">
        <f>VLOOKUP(G34,'CapRev-Output-All'!A:AQ,43,FALSE)</f>
        <v>0</v>
      </c>
      <c r="AI34" s="10"/>
    </row>
    <row r="35" spans="1:35" ht="15" x14ac:dyDescent="0.2">
      <c r="A35" t="s">
        <v>74</v>
      </c>
      <c r="B35" t="s">
        <v>102</v>
      </c>
      <c r="C35" t="s">
        <v>162</v>
      </c>
      <c r="D35" t="s">
        <v>556</v>
      </c>
      <c r="E35" t="s">
        <v>163</v>
      </c>
      <c r="F35" t="s">
        <v>64</v>
      </c>
      <c r="G35" t="s">
        <v>797</v>
      </c>
      <c r="H35" t="s">
        <v>74</v>
      </c>
      <c r="J35" t="s">
        <v>798</v>
      </c>
      <c r="K35">
        <v>0.1</v>
      </c>
      <c r="L35">
        <v>0.1</v>
      </c>
      <c r="M35">
        <v>0.1</v>
      </c>
      <c r="N35">
        <v>0.7</v>
      </c>
      <c r="O35" t="s">
        <v>114</v>
      </c>
      <c r="P35" s="10">
        <v>589606.59</v>
      </c>
      <c r="Q35" s="10">
        <v>589607</v>
      </c>
      <c r="R35" s="10">
        <v>11792.14</v>
      </c>
      <c r="S35" s="10">
        <v>601399.14</v>
      </c>
      <c r="T35" t="s">
        <v>59</v>
      </c>
      <c r="U35" t="s">
        <v>58</v>
      </c>
      <c r="V35">
        <v>80</v>
      </c>
      <c r="W35">
        <v>80</v>
      </c>
      <c r="X35">
        <v>80</v>
      </c>
      <c r="Y35" t="s">
        <v>84</v>
      </c>
      <c r="Z35">
        <v>75</v>
      </c>
      <c r="AA35">
        <v>25</v>
      </c>
      <c r="AB35">
        <v>58960.659</v>
      </c>
      <c r="AC35">
        <v>58960.659</v>
      </c>
      <c r="AD35">
        <v>58960.659</v>
      </c>
      <c r="AE35">
        <v>412724.61300000001</v>
      </c>
      <c r="AF35" t="s">
        <v>59</v>
      </c>
      <c r="AG35" t="str">
        <f>VLOOKUP(G35,'CapRev-Output-All'!A:AQ,43,FALSE)</f>
        <v>0</v>
      </c>
      <c r="AI35" s="10"/>
    </row>
    <row r="36" spans="1:35" ht="15" x14ac:dyDescent="0.2">
      <c r="A36" t="s">
        <v>60</v>
      </c>
      <c r="B36" t="s">
        <v>60</v>
      </c>
      <c r="C36" t="s">
        <v>632</v>
      </c>
      <c r="D36" t="s">
        <v>633</v>
      </c>
      <c r="E36" t="s">
        <v>634</v>
      </c>
      <c r="F36" t="s">
        <v>64</v>
      </c>
      <c r="G36" t="s">
        <v>635</v>
      </c>
      <c r="H36" t="s">
        <v>60</v>
      </c>
      <c r="J36" t="s">
        <v>636</v>
      </c>
      <c r="K36">
        <v>0.2</v>
      </c>
      <c r="L36">
        <v>0</v>
      </c>
      <c r="M36">
        <v>0.8</v>
      </c>
      <c r="N36">
        <v>0</v>
      </c>
      <c r="O36" t="s">
        <v>120</v>
      </c>
      <c r="P36" s="10">
        <v>213225.60000000001</v>
      </c>
      <c r="Q36" s="10">
        <v>213226</v>
      </c>
      <c r="R36" s="10">
        <v>4265</v>
      </c>
      <c r="S36" s="10">
        <v>217491</v>
      </c>
      <c r="T36" t="s">
        <v>59</v>
      </c>
      <c r="U36" t="s">
        <v>58</v>
      </c>
      <c r="V36">
        <v>84</v>
      </c>
      <c r="W36">
        <v>80</v>
      </c>
      <c r="X36">
        <v>82</v>
      </c>
      <c r="Y36" t="s">
        <v>84</v>
      </c>
      <c r="Z36">
        <v>100</v>
      </c>
      <c r="AA36">
        <v>0</v>
      </c>
      <c r="AB36">
        <v>42645.120000000003</v>
      </c>
      <c r="AC36">
        <v>0</v>
      </c>
      <c r="AD36">
        <v>170580.48000000001</v>
      </c>
      <c r="AE36">
        <v>0</v>
      </c>
      <c r="AF36" t="s">
        <v>59</v>
      </c>
      <c r="AG36" t="str">
        <f>VLOOKUP(G36,'CapRev-Output-All'!A:AQ,43,FALSE)</f>
        <v>21,000</v>
      </c>
      <c r="AI36" s="10"/>
    </row>
    <row r="37" spans="1:35" ht="15" x14ac:dyDescent="0.2">
      <c r="A37" t="s">
        <v>74</v>
      </c>
      <c r="B37" t="s">
        <v>139</v>
      </c>
      <c r="C37" t="s">
        <v>295</v>
      </c>
      <c r="D37" t="s">
        <v>473</v>
      </c>
      <c r="E37" t="s">
        <v>296</v>
      </c>
      <c r="F37" t="s">
        <v>64</v>
      </c>
      <c r="G37" t="s">
        <v>749</v>
      </c>
      <c r="H37" t="s">
        <v>74</v>
      </c>
      <c r="J37" t="s">
        <v>750</v>
      </c>
      <c r="K37">
        <v>0.5</v>
      </c>
      <c r="L37">
        <v>0.5</v>
      </c>
      <c r="M37">
        <v>0</v>
      </c>
      <c r="N37">
        <v>0</v>
      </c>
      <c r="O37" t="s">
        <v>107</v>
      </c>
      <c r="P37" s="10">
        <v>497019.64</v>
      </c>
      <c r="Q37" s="10">
        <v>497020</v>
      </c>
      <c r="R37" s="10">
        <v>9940</v>
      </c>
      <c r="S37" s="10">
        <v>506960</v>
      </c>
      <c r="T37" t="s">
        <v>57</v>
      </c>
      <c r="U37" t="s">
        <v>58</v>
      </c>
      <c r="V37">
        <v>80</v>
      </c>
      <c r="W37">
        <v>80</v>
      </c>
      <c r="X37">
        <v>80</v>
      </c>
      <c r="Y37" t="s">
        <v>68</v>
      </c>
      <c r="Z37">
        <v>0</v>
      </c>
      <c r="AA37">
        <v>100</v>
      </c>
      <c r="AB37">
        <v>248509.82</v>
      </c>
      <c r="AC37">
        <v>248509.82</v>
      </c>
      <c r="AD37">
        <v>0</v>
      </c>
      <c r="AE37">
        <v>0</v>
      </c>
      <c r="AF37" t="s">
        <v>59</v>
      </c>
      <c r="AG37" t="str">
        <f>VLOOKUP(G37,'CapRev-Output-All'!A:AQ,43,FALSE)</f>
        <v>47762</v>
      </c>
      <c r="AI37" s="10"/>
    </row>
    <row r="38" spans="1:35" ht="15" x14ac:dyDescent="0.2">
      <c r="A38" t="s">
        <v>74</v>
      </c>
      <c r="B38" t="s">
        <v>108</v>
      </c>
      <c r="C38" t="s">
        <v>153</v>
      </c>
      <c r="D38" t="s">
        <v>444</v>
      </c>
      <c r="E38" t="s">
        <v>154</v>
      </c>
      <c r="F38" t="s">
        <v>64</v>
      </c>
      <c r="G38" t="s">
        <v>723</v>
      </c>
      <c r="H38" t="s">
        <v>74</v>
      </c>
      <c r="J38" t="s">
        <v>724</v>
      </c>
      <c r="K38">
        <v>0.1</v>
      </c>
      <c r="L38">
        <v>0.25</v>
      </c>
      <c r="M38">
        <v>0.6</v>
      </c>
      <c r="N38">
        <v>0.05</v>
      </c>
      <c r="O38" t="s">
        <v>120</v>
      </c>
      <c r="P38" s="10">
        <v>500306.72</v>
      </c>
      <c r="Q38" s="10">
        <v>500307</v>
      </c>
      <c r="R38" s="10">
        <v>10006</v>
      </c>
      <c r="S38" s="10">
        <v>510313</v>
      </c>
      <c r="T38" t="s">
        <v>59</v>
      </c>
      <c r="U38" t="s">
        <v>58</v>
      </c>
      <c r="V38">
        <v>80</v>
      </c>
      <c r="W38">
        <v>80</v>
      </c>
      <c r="X38">
        <v>80</v>
      </c>
      <c r="Y38" t="s">
        <v>84</v>
      </c>
      <c r="Z38">
        <v>100</v>
      </c>
      <c r="AA38">
        <v>0</v>
      </c>
      <c r="AB38">
        <v>50030.671999999999</v>
      </c>
      <c r="AC38">
        <v>125076.68</v>
      </c>
      <c r="AD38">
        <v>300184.03200000001</v>
      </c>
      <c r="AE38">
        <v>25015.335999999999</v>
      </c>
      <c r="AF38" t="s">
        <v>59</v>
      </c>
      <c r="AG38" t="str">
        <f>VLOOKUP(G38,'CapRev-Output-All'!A:AQ,43,FALSE)</f>
        <v>48960</v>
      </c>
      <c r="AI38" s="10"/>
    </row>
    <row r="39" spans="1:35" ht="15" x14ac:dyDescent="0.2">
      <c r="A39" t="s">
        <v>148</v>
      </c>
      <c r="B39" t="s">
        <v>148</v>
      </c>
      <c r="C39" t="s">
        <v>1362</v>
      </c>
      <c r="D39" t="s">
        <v>1363</v>
      </c>
      <c r="E39" t="s">
        <v>1364</v>
      </c>
      <c r="F39" t="s">
        <v>52</v>
      </c>
      <c r="G39" t="s">
        <v>1631</v>
      </c>
      <c r="H39" t="s">
        <v>148</v>
      </c>
      <c r="J39" t="s">
        <v>1632</v>
      </c>
      <c r="K39">
        <v>0</v>
      </c>
      <c r="L39">
        <v>0.51</v>
      </c>
      <c r="M39">
        <v>0.49</v>
      </c>
      <c r="N39">
        <v>0</v>
      </c>
      <c r="O39" t="s">
        <v>56</v>
      </c>
      <c r="P39" s="10">
        <v>365358.79</v>
      </c>
      <c r="Q39" s="10">
        <v>365359</v>
      </c>
      <c r="R39" s="10">
        <v>7307</v>
      </c>
      <c r="S39" s="10">
        <v>372666</v>
      </c>
      <c r="T39" t="s">
        <v>59</v>
      </c>
      <c r="U39" t="s">
        <v>58</v>
      </c>
      <c r="V39">
        <v>70</v>
      </c>
      <c r="W39">
        <v>64</v>
      </c>
      <c r="X39">
        <v>67</v>
      </c>
      <c r="Y39" t="s">
        <v>254</v>
      </c>
      <c r="Z39">
        <v>100</v>
      </c>
      <c r="AA39">
        <v>0</v>
      </c>
      <c r="AB39">
        <v>0</v>
      </c>
      <c r="AC39">
        <v>186332.9829</v>
      </c>
      <c r="AD39">
        <v>179025.80710000001</v>
      </c>
      <c r="AE39">
        <v>0</v>
      </c>
      <c r="AF39" t="s">
        <v>59</v>
      </c>
      <c r="AG39">
        <f>VLOOKUP(G39,'CapRev-Output-All'!A:AQ,43,FALSE)</f>
        <v>0</v>
      </c>
      <c r="AI39" s="10"/>
    </row>
    <row r="40" spans="1:35" ht="15" x14ac:dyDescent="0.2">
      <c r="A40" t="s">
        <v>74</v>
      </c>
      <c r="B40" t="s">
        <v>102</v>
      </c>
      <c r="C40" t="s">
        <v>115</v>
      </c>
      <c r="D40" t="s">
        <v>823</v>
      </c>
      <c r="E40" t="s">
        <v>117</v>
      </c>
      <c r="F40" t="s">
        <v>64</v>
      </c>
      <c r="G40" t="s">
        <v>824</v>
      </c>
      <c r="H40" t="s">
        <v>74</v>
      </c>
      <c r="J40" t="s">
        <v>825</v>
      </c>
      <c r="K40">
        <v>0.2</v>
      </c>
      <c r="L40">
        <v>0.1</v>
      </c>
      <c r="M40">
        <v>0.1</v>
      </c>
      <c r="N40">
        <v>0.6</v>
      </c>
      <c r="O40" t="s">
        <v>114</v>
      </c>
      <c r="P40" s="10">
        <v>594490.79</v>
      </c>
      <c r="Q40" s="10">
        <v>594491</v>
      </c>
      <c r="R40" s="10">
        <v>11890</v>
      </c>
      <c r="S40" s="10">
        <v>606381</v>
      </c>
      <c r="T40" t="s">
        <v>57</v>
      </c>
      <c r="U40" t="s">
        <v>58</v>
      </c>
      <c r="V40">
        <v>80</v>
      </c>
      <c r="W40">
        <v>80</v>
      </c>
      <c r="X40">
        <v>80</v>
      </c>
      <c r="Y40" t="s">
        <v>68</v>
      </c>
      <c r="Z40">
        <v>0</v>
      </c>
      <c r="AA40">
        <v>100</v>
      </c>
      <c r="AB40">
        <v>118898.158</v>
      </c>
      <c r="AC40">
        <v>59449.078999999998</v>
      </c>
      <c r="AD40">
        <v>59449.078999999998</v>
      </c>
      <c r="AE40">
        <v>356694.47399999999</v>
      </c>
      <c r="AF40" t="s">
        <v>59</v>
      </c>
      <c r="AG40" t="str">
        <f>VLOOKUP(G40,'CapRev-Output-All'!A:AQ,43,FALSE)</f>
        <v>0</v>
      </c>
      <c r="AI40" s="10"/>
    </row>
    <row r="41" spans="1:35" ht="15" x14ac:dyDescent="0.2">
      <c r="A41" t="s">
        <v>148</v>
      </c>
      <c r="B41" t="s">
        <v>148</v>
      </c>
      <c r="C41" t="s">
        <v>342</v>
      </c>
      <c r="D41" t="s">
        <v>343</v>
      </c>
      <c r="E41" t="s">
        <v>344</v>
      </c>
      <c r="F41" t="s">
        <v>64</v>
      </c>
      <c r="G41" t="s">
        <v>1596</v>
      </c>
      <c r="H41" t="s">
        <v>148</v>
      </c>
      <c r="J41" t="s">
        <v>1597</v>
      </c>
      <c r="K41">
        <v>1</v>
      </c>
      <c r="L41">
        <v>0</v>
      </c>
      <c r="M41">
        <v>0</v>
      </c>
      <c r="N41">
        <v>0</v>
      </c>
      <c r="O41" t="s">
        <v>67</v>
      </c>
      <c r="P41" s="10">
        <v>458450.86</v>
      </c>
      <c r="Q41" s="10">
        <v>458451</v>
      </c>
      <c r="R41" s="10">
        <v>9169</v>
      </c>
      <c r="S41" s="10">
        <v>467620</v>
      </c>
      <c r="T41" t="s">
        <v>57</v>
      </c>
      <c r="U41" t="s">
        <v>58</v>
      </c>
      <c r="V41">
        <v>64</v>
      </c>
      <c r="W41">
        <v>72</v>
      </c>
      <c r="X41">
        <v>68</v>
      </c>
      <c r="Y41" t="s">
        <v>512</v>
      </c>
      <c r="Z41">
        <v>0</v>
      </c>
      <c r="AA41">
        <v>100</v>
      </c>
      <c r="AB41">
        <v>458450.86</v>
      </c>
      <c r="AC41">
        <v>0</v>
      </c>
      <c r="AD41">
        <v>0</v>
      </c>
      <c r="AE41">
        <v>0</v>
      </c>
      <c r="AF41" t="s">
        <v>59</v>
      </c>
      <c r="AG41" t="str">
        <f>VLOOKUP(G41,'CapRev-Output-All'!A:AQ,43,FALSE)</f>
        <v>0</v>
      </c>
      <c r="AI41" s="10"/>
    </row>
    <row r="42" spans="1:35" ht="15" x14ac:dyDescent="0.2">
      <c r="A42" t="s">
        <v>148</v>
      </c>
      <c r="B42" t="s">
        <v>148</v>
      </c>
      <c r="C42" t="s">
        <v>337</v>
      </c>
      <c r="D42" t="s">
        <v>338</v>
      </c>
      <c r="E42" t="s">
        <v>339</v>
      </c>
      <c r="F42" t="s">
        <v>64</v>
      </c>
      <c r="G42" t="s">
        <v>665</v>
      </c>
      <c r="H42" t="s">
        <v>148</v>
      </c>
      <c r="J42" t="s">
        <v>666</v>
      </c>
      <c r="K42">
        <v>0.1</v>
      </c>
      <c r="L42">
        <v>0.1</v>
      </c>
      <c r="M42">
        <v>0.4</v>
      </c>
      <c r="N42">
        <v>0.4</v>
      </c>
      <c r="O42" t="s">
        <v>107</v>
      </c>
      <c r="P42" s="10">
        <v>560186.94999999995</v>
      </c>
      <c r="Q42" s="10">
        <v>560187</v>
      </c>
      <c r="R42" s="10">
        <v>5601.87</v>
      </c>
      <c r="S42" s="10">
        <v>565788.87</v>
      </c>
      <c r="T42" t="s">
        <v>59</v>
      </c>
      <c r="U42" t="s">
        <v>58</v>
      </c>
      <c r="V42">
        <v>88</v>
      </c>
      <c r="W42">
        <v>76</v>
      </c>
      <c r="X42">
        <v>82</v>
      </c>
      <c r="Y42" t="s">
        <v>254</v>
      </c>
      <c r="Z42">
        <v>100</v>
      </c>
      <c r="AA42">
        <v>0</v>
      </c>
      <c r="AB42">
        <v>56018.695</v>
      </c>
      <c r="AC42">
        <v>56018.695</v>
      </c>
      <c r="AD42">
        <v>224074.78</v>
      </c>
      <c r="AE42">
        <v>224074.78</v>
      </c>
      <c r="AF42" t="s">
        <v>59</v>
      </c>
      <c r="AG42" t="str">
        <f>VLOOKUP(G42,'CapRev-Output-All'!A:AQ,43,FALSE)</f>
        <v>0</v>
      </c>
      <c r="AI42" s="10"/>
    </row>
    <row r="43" spans="1:35" ht="15" x14ac:dyDescent="0.2">
      <c r="A43" t="s">
        <v>74</v>
      </c>
      <c r="B43" t="s">
        <v>93</v>
      </c>
      <c r="C43" t="s">
        <v>248</v>
      </c>
      <c r="D43" t="s">
        <v>50</v>
      </c>
      <c r="E43" t="s">
        <v>249</v>
      </c>
      <c r="F43" t="s">
        <v>64</v>
      </c>
      <c r="G43" t="s">
        <v>250</v>
      </c>
      <c r="H43" t="s">
        <v>74</v>
      </c>
      <c r="J43" t="s">
        <v>251</v>
      </c>
      <c r="K43">
        <v>0</v>
      </c>
      <c r="L43">
        <v>0</v>
      </c>
      <c r="M43">
        <v>0</v>
      </c>
      <c r="N43">
        <v>1</v>
      </c>
      <c r="O43" t="s">
        <v>114</v>
      </c>
      <c r="P43" s="10">
        <v>492977.98</v>
      </c>
      <c r="Q43" s="10">
        <v>492978</v>
      </c>
      <c r="R43" s="10">
        <v>14789</v>
      </c>
      <c r="S43" s="10">
        <v>507767</v>
      </c>
      <c r="T43" t="s">
        <v>57</v>
      </c>
      <c r="U43" t="s">
        <v>58</v>
      </c>
      <c r="V43">
        <v>88</v>
      </c>
      <c r="W43">
        <v>88</v>
      </c>
      <c r="X43">
        <v>88</v>
      </c>
      <c r="Y43" t="s">
        <v>68</v>
      </c>
      <c r="Z43">
        <v>0</v>
      </c>
      <c r="AA43">
        <v>100</v>
      </c>
      <c r="AB43">
        <v>0</v>
      </c>
      <c r="AC43">
        <v>0</v>
      </c>
      <c r="AD43">
        <v>0</v>
      </c>
      <c r="AE43">
        <v>492977.98</v>
      </c>
      <c r="AF43" t="s">
        <v>59</v>
      </c>
      <c r="AG43" t="str">
        <f>VLOOKUP(G43,'CapRev-Output-All'!A:AQ,43,FALSE)</f>
        <v>0</v>
      </c>
      <c r="AI43" s="10"/>
    </row>
    <row r="44" spans="1:35" ht="15" x14ac:dyDescent="0.2">
      <c r="A44" t="s">
        <v>74</v>
      </c>
      <c r="B44" t="s">
        <v>108</v>
      </c>
      <c r="C44" t="s">
        <v>153</v>
      </c>
      <c r="D44" t="s">
        <v>110</v>
      </c>
      <c r="E44" t="s">
        <v>154</v>
      </c>
      <c r="F44" t="s">
        <v>52</v>
      </c>
      <c r="G44" t="s">
        <v>155</v>
      </c>
      <c r="H44" t="s">
        <v>74</v>
      </c>
      <c r="J44" t="s">
        <v>156</v>
      </c>
      <c r="K44">
        <v>0</v>
      </c>
      <c r="L44">
        <v>1</v>
      </c>
      <c r="M44">
        <v>0</v>
      </c>
      <c r="N44">
        <v>0</v>
      </c>
      <c r="O44" t="s">
        <v>56</v>
      </c>
      <c r="P44" s="10">
        <v>706412.98</v>
      </c>
      <c r="Q44" s="10">
        <v>706413</v>
      </c>
      <c r="R44" s="10">
        <v>14128</v>
      </c>
      <c r="S44" s="10">
        <v>720541</v>
      </c>
      <c r="T44" t="s">
        <v>59</v>
      </c>
      <c r="U44" t="s">
        <v>58</v>
      </c>
      <c r="V44">
        <v>100</v>
      </c>
      <c r="W44">
        <v>84</v>
      </c>
      <c r="X44">
        <v>92</v>
      </c>
      <c r="Y44" t="s">
        <v>84</v>
      </c>
      <c r="Z44">
        <v>100</v>
      </c>
      <c r="AA44">
        <v>0</v>
      </c>
      <c r="AB44">
        <v>0</v>
      </c>
      <c r="AC44">
        <v>706412.98</v>
      </c>
      <c r="AD44">
        <v>0</v>
      </c>
      <c r="AE44">
        <v>0</v>
      </c>
      <c r="AF44" t="s">
        <v>59</v>
      </c>
      <c r="AG44">
        <f>VLOOKUP(G44,'CapRev-Output-All'!A:AQ,43,FALSE)</f>
        <v>0</v>
      </c>
      <c r="AI44" s="10"/>
    </row>
    <row r="45" spans="1:35" ht="15" x14ac:dyDescent="0.2">
      <c r="A45" t="s">
        <v>74</v>
      </c>
      <c r="B45" t="s">
        <v>108</v>
      </c>
      <c r="C45" t="s">
        <v>153</v>
      </c>
      <c r="D45" t="s">
        <v>70</v>
      </c>
      <c r="E45" t="s">
        <v>154</v>
      </c>
      <c r="F45" t="s">
        <v>64</v>
      </c>
      <c r="G45" t="s">
        <v>574</v>
      </c>
      <c r="H45" t="s">
        <v>74</v>
      </c>
      <c r="J45" t="s">
        <v>575</v>
      </c>
      <c r="K45">
        <v>0</v>
      </c>
      <c r="L45">
        <v>0.2</v>
      </c>
      <c r="M45">
        <v>0.8</v>
      </c>
      <c r="N45">
        <v>0</v>
      </c>
      <c r="O45" t="s">
        <v>120</v>
      </c>
      <c r="P45" s="10">
        <v>764251.99</v>
      </c>
      <c r="Q45" s="10">
        <v>764252</v>
      </c>
      <c r="R45" s="10">
        <v>15285</v>
      </c>
      <c r="S45" s="10">
        <v>779537</v>
      </c>
      <c r="T45" t="s">
        <v>59</v>
      </c>
      <c r="U45" t="s">
        <v>58</v>
      </c>
      <c r="V45">
        <v>80</v>
      </c>
      <c r="W45">
        <v>84</v>
      </c>
      <c r="X45">
        <v>82</v>
      </c>
      <c r="Y45" t="s">
        <v>84</v>
      </c>
      <c r="Z45">
        <v>100</v>
      </c>
      <c r="AA45">
        <v>0</v>
      </c>
      <c r="AB45">
        <v>0</v>
      </c>
      <c r="AC45">
        <v>152850.39799999999</v>
      </c>
      <c r="AD45">
        <v>611401.59199999995</v>
      </c>
      <c r="AE45">
        <v>0</v>
      </c>
      <c r="AF45" t="s">
        <v>59</v>
      </c>
      <c r="AG45" t="str">
        <f>VLOOKUP(G45,'CapRev-Output-All'!A:AQ,43,FALSE)</f>
        <v>15,000.00</v>
      </c>
      <c r="AI45" s="10"/>
    </row>
    <row r="46" spans="1:35" ht="15" x14ac:dyDescent="0.2">
      <c r="A46" t="s">
        <v>148</v>
      </c>
      <c r="B46" t="s">
        <v>148</v>
      </c>
      <c r="C46" t="s">
        <v>238</v>
      </c>
      <c r="D46" t="s">
        <v>868</v>
      </c>
      <c r="E46" t="s">
        <v>239</v>
      </c>
      <c r="F46" t="s">
        <v>64</v>
      </c>
      <c r="G46" t="s">
        <v>1621</v>
      </c>
      <c r="H46" t="s">
        <v>148</v>
      </c>
      <c r="J46" t="s">
        <v>1622</v>
      </c>
      <c r="K46">
        <v>0.2</v>
      </c>
      <c r="L46">
        <v>0</v>
      </c>
      <c r="M46">
        <v>0.8</v>
      </c>
      <c r="N46">
        <v>0</v>
      </c>
      <c r="O46" t="s">
        <v>120</v>
      </c>
      <c r="P46" s="10">
        <v>66760</v>
      </c>
      <c r="Q46" s="10">
        <v>66760</v>
      </c>
      <c r="R46" s="10">
        <v>2002.8</v>
      </c>
      <c r="S46" s="10">
        <v>68762.8</v>
      </c>
      <c r="T46" t="s">
        <v>57</v>
      </c>
      <c r="U46" t="s">
        <v>58</v>
      </c>
      <c r="V46">
        <v>75</v>
      </c>
      <c r="W46">
        <v>60</v>
      </c>
      <c r="X46">
        <v>67.5</v>
      </c>
      <c r="Y46" t="s">
        <v>512</v>
      </c>
      <c r="Z46">
        <v>0</v>
      </c>
      <c r="AA46">
        <v>100</v>
      </c>
      <c r="AB46">
        <v>13352</v>
      </c>
      <c r="AC46">
        <v>0</v>
      </c>
      <c r="AD46">
        <v>53408</v>
      </c>
      <c r="AE46">
        <v>0</v>
      </c>
      <c r="AF46" t="s">
        <v>59</v>
      </c>
      <c r="AG46" t="str">
        <f>VLOOKUP(G46,'CapRev-Output-All'!A:AQ,43,FALSE)</f>
        <v>850</v>
      </c>
      <c r="AH46" s="10"/>
      <c r="AI46" s="10"/>
    </row>
    <row r="47" spans="1:35" ht="15" x14ac:dyDescent="0.2">
      <c r="A47" t="s">
        <v>74</v>
      </c>
      <c r="B47" t="s">
        <v>102</v>
      </c>
      <c r="C47" t="s">
        <v>103</v>
      </c>
      <c r="D47" t="s">
        <v>429</v>
      </c>
      <c r="E47" t="s">
        <v>104</v>
      </c>
      <c r="F47" t="s">
        <v>64</v>
      </c>
      <c r="G47" t="s">
        <v>430</v>
      </c>
      <c r="H47" t="s">
        <v>74</v>
      </c>
      <c r="J47" t="s">
        <v>431</v>
      </c>
      <c r="K47">
        <v>0.1</v>
      </c>
      <c r="L47">
        <v>0.15</v>
      </c>
      <c r="M47">
        <v>0.1</v>
      </c>
      <c r="N47">
        <v>0.65</v>
      </c>
      <c r="O47" t="s">
        <v>114</v>
      </c>
      <c r="P47" s="10">
        <v>649369.76</v>
      </c>
      <c r="Q47" s="10">
        <v>649369.76</v>
      </c>
      <c r="R47" s="10">
        <v>12987.4</v>
      </c>
      <c r="S47" s="10">
        <v>662357.16</v>
      </c>
      <c r="T47" t="s">
        <v>59</v>
      </c>
      <c r="U47" t="s">
        <v>58</v>
      </c>
      <c r="V47">
        <v>84</v>
      </c>
      <c r="W47">
        <v>84</v>
      </c>
      <c r="X47">
        <v>84</v>
      </c>
      <c r="Y47" t="s">
        <v>84</v>
      </c>
      <c r="Z47">
        <v>51</v>
      </c>
      <c r="AA47">
        <v>49</v>
      </c>
      <c r="AB47">
        <v>64936.976000000002</v>
      </c>
      <c r="AC47">
        <v>97405.464000000007</v>
      </c>
      <c r="AD47">
        <v>64936.976000000002</v>
      </c>
      <c r="AE47">
        <v>422090.34399999998</v>
      </c>
      <c r="AF47" t="s">
        <v>59</v>
      </c>
      <c r="AG47" t="str">
        <f>VLOOKUP(G47,'CapRev-Output-All'!A:AQ,43,FALSE)</f>
        <v>0</v>
      </c>
      <c r="AI47" s="10"/>
    </row>
    <row r="48" spans="1:35" ht="15" x14ac:dyDescent="0.2">
      <c r="A48" t="s">
        <v>74</v>
      </c>
      <c r="B48" t="s">
        <v>108</v>
      </c>
      <c r="C48" t="s">
        <v>188</v>
      </c>
      <c r="D48" t="s">
        <v>110</v>
      </c>
      <c r="E48" t="s">
        <v>189</v>
      </c>
      <c r="F48" t="s">
        <v>64</v>
      </c>
      <c r="G48" t="s">
        <v>190</v>
      </c>
      <c r="H48" t="s">
        <v>74</v>
      </c>
      <c r="J48" t="s">
        <v>191</v>
      </c>
      <c r="K48">
        <v>0</v>
      </c>
      <c r="L48">
        <v>0.28399999999999997</v>
      </c>
      <c r="M48">
        <v>0.152</v>
      </c>
      <c r="N48">
        <v>0.56399999999999995</v>
      </c>
      <c r="O48" t="s">
        <v>114</v>
      </c>
      <c r="P48" s="10">
        <v>2480000</v>
      </c>
      <c r="Q48" s="10">
        <v>2480000</v>
      </c>
      <c r="R48" s="10">
        <v>49600</v>
      </c>
      <c r="S48" s="10">
        <v>2529600</v>
      </c>
      <c r="T48" t="s">
        <v>59</v>
      </c>
      <c r="U48" t="s">
        <v>58</v>
      </c>
      <c r="V48">
        <v>96</v>
      </c>
      <c r="W48">
        <v>84</v>
      </c>
      <c r="X48">
        <v>90</v>
      </c>
      <c r="Y48" t="s">
        <v>84</v>
      </c>
      <c r="Z48">
        <v>74.5</v>
      </c>
      <c r="AA48">
        <v>25.5</v>
      </c>
      <c r="AB48">
        <v>0</v>
      </c>
      <c r="AC48">
        <v>704320</v>
      </c>
      <c r="AD48">
        <v>376960</v>
      </c>
      <c r="AE48">
        <v>1398720</v>
      </c>
      <c r="AF48" t="s">
        <v>59</v>
      </c>
      <c r="AG48" t="str">
        <f>VLOOKUP(G48,'CapRev-Output-All'!A:AQ,43,FALSE)</f>
        <v>0</v>
      </c>
      <c r="AI48" s="10"/>
    </row>
    <row r="49" spans="1:35" ht="15" x14ac:dyDescent="0.2">
      <c r="A49" t="s">
        <v>148</v>
      </c>
      <c r="B49" t="s">
        <v>148</v>
      </c>
      <c r="C49" t="s">
        <v>337</v>
      </c>
      <c r="D49" t="s">
        <v>338</v>
      </c>
      <c r="E49" t="s">
        <v>339</v>
      </c>
      <c r="F49" t="s">
        <v>52</v>
      </c>
      <c r="G49" t="s">
        <v>885</v>
      </c>
      <c r="H49" t="s">
        <v>148</v>
      </c>
      <c r="J49" t="s">
        <v>886</v>
      </c>
      <c r="K49">
        <v>0.02</v>
      </c>
      <c r="L49">
        <v>0.65</v>
      </c>
      <c r="M49">
        <v>0.05</v>
      </c>
      <c r="N49">
        <v>0.28000000000000003</v>
      </c>
      <c r="O49" t="s">
        <v>56</v>
      </c>
      <c r="P49" s="10">
        <v>213126</v>
      </c>
      <c r="Q49" s="10">
        <v>213126</v>
      </c>
      <c r="R49" s="10">
        <v>4262.5200000000004</v>
      </c>
      <c r="S49" s="10">
        <v>217388.52</v>
      </c>
      <c r="T49" t="s">
        <v>59</v>
      </c>
      <c r="U49" t="s">
        <v>58</v>
      </c>
      <c r="V49">
        <v>80</v>
      </c>
      <c r="W49">
        <v>80</v>
      </c>
      <c r="X49">
        <v>80</v>
      </c>
      <c r="Y49" t="s">
        <v>84</v>
      </c>
      <c r="Z49">
        <v>100</v>
      </c>
      <c r="AA49">
        <v>0</v>
      </c>
      <c r="AB49">
        <v>4262.5200000000004</v>
      </c>
      <c r="AC49">
        <v>138531.9</v>
      </c>
      <c r="AD49">
        <v>10656.3</v>
      </c>
      <c r="AE49">
        <v>59675.28</v>
      </c>
      <c r="AF49" t="s">
        <v>59</v>
      </c>
      <c r="AG49">
        <f>VLOOKUP(G49,'CapRev-Output-All'!A:AQ,43,FALSE)</f>
        <v>9143.1054000000004</v>
      </c>
      <c r="AI49" s="10"/>
    </row>
    <row r="50" spans="1:35" ht="15" x14ac:dyDescent="0.2">
      <c r="A50" t="s">
        <v>74</v>
      </c>
      <c r="B50" t="s">
        <v>108</v>
      </c>
      <c r="C50" t="s">
        <v>144</v>
      </c>
      <c r="D50" t="s">
        <v>509</v>
      </c>
      <c r="E50" t="s">
        <v>145</v>
      </c>
      <c r="F50" t="s">
        <v>64</v>
      </c>
      <c r="G50" t="s">
        <v>809</v>
      </c>
      <c r="H50" t="s">
        <v>74</v>
      </c>
      <c r="J50" t="s">
        <v>810</v>
      </c>
      <c r="K50">
        <v>0</v>
      </c>
      <c r="L50">
        <v>0</v>
      </c>
      <c r="M50">
        <v>0</v>
      </c>
      <c r="N50">
        <v>1</v>
      </c>
      <c r="O50" t="s">
        <v>114</v>
      </c>
      <c r="P50" s="10">
        <v>523300</v>
      </c>
      <c r="Q50" s="10">
        <v>523300</v>
      </c>
      <c r="R50" s="10">
        <v>10466</v>
      </c>
      <c r="S50" s="10">
        <v>533766</v>
      </c>
      <c r="T50" t="s">
        <v>57</v>
      </c>
      <c r="U50" t="s">
        <v>58</v>
      </c>
      <c r="V50">
        <v>80</v>
      </c>
      <c r="W50">
        <v>80</v>
      </c>
      <c r="X50">
        <v>80</v>
      </c>
      <c r="Y50" t="s">
        <v>68</v>
      </c>
      <c r="Z50">
        <v>0</v>
      </c>
      <c r="AA50">
        <v>100</v>
      </c>
      <c r="AB50">
        <v>0</v>
      </c>
      <c r="AC50">
        <v>0</v>
      </c>
      <c r="AD50">
        <v>0</v>
      </c>
      <c r="AE50">
        <v>523300</v>
      </c>
      <c r="AF50" t="s">
        <v>59</v>
      </c>
      <c r="AG50">
        <f>VLOOKUP(G50,'CapRev-Output-All'!A:AQ,43,FALSE)</f>
        <v>0</v>
      </c>
      <c r="AI50" s="10"/>
    </row>
    <row r="51" spans="1:35" ht="15" x14ac:dyDescent="0.2">
      <c r="A51" t="s">
        <v>74</v>
      </c>
      <c r="B51" t="s">
        <v>360</v>
      </c>
      <c r="C51" t="s">
        <v>361</v>
      </c>
      <c r="D51" t="s">
        <v>362</v>
      </c>
      <c r="E51" t="s">
        <v>363</v>
      </c>
      <c r="F51" t="s">
        <v>52</v>
      </c>
      <c r="G51" t="s">
        <v>576</v>
      </c>
      <c r="H51" t="s">
        <v>74</v>
      </c>
      <c r="J51" t="s">
        <v>577</v>
      </c>
      <c r="K51">
        <v>0</v>
      </c>
      <c r="L51">
        <v>0.94</v>
      </c>
      <c r="M51">
        <v>0.06</v>
      </c>
      <c r="N51">
        <v>0</v>
      </c>
      <c r="O51" t="s">
        <v>56</v>
      </c>
      <c r="P51" s="10">
        <v>500000</v>
      </c>
      <c r="Q51" s="10">
        <v>500000</v>
      </c>
      <c r="R51" s="10">
        <v>10000</v>
      </c>
      <c r="S51" s="10">
        <v>510000</v>
      </c>
      <c r="T51" t="s">
        <v>57</v>
      </c>
      <c r="U51" t="s">
        <v>58</v>
      </c>
      <c r="V51">
        <v>80</v>
      </c>
      <c r="W51">
        <v>84</v>
      </c>
      <c r="X51">
        <v>82</v>
      </c>
      <c r="Y51" t="s">
        <v>68</v>
      </c>
      <c r="Z51">
        <v>0</v>
      </c>
      <c r="AA51">
        <v>100</v>
      </c>
      <c r="AB51">
        <v>0</v>
      </c>
      <c r="AC51">
        <v>470000</v>
      </c>
      <c r="AD51">
        <v>30000</v>
      </c>
      <c r="AE51">
        <v>0</v>
      </c>
      <c r="AF51" t="s">
        <v>59</v>
      </c>
      <c r="AG51" t="str">
        <f>VLOOKUP(G51,'CapRev-Output-All'!A:AQ,43,FALSE)</f>
        <v>0</v>
      </c>
      <c r="AI51" s="10"/>
    </row>
    <row r="52" spans="1:35" ht="15" x14ac:dyDescent="0.2">
      <c r="A52" t="s">
        <v>74</v>
      </c>
      <c r="B52" t="s">
        <v>157</v>
      </c>
      <c r="C52" t="s">
        <v>158</v>
      </c>
      <c r="D52" t="s">
        <v>447</v>
      </c>
      <c r="E52" t="s">
        <v>159</v>
      </c>
      <c r="F52" t="s">
        <v>64</v>
      </c>
      <c r="G52" t="s">
        <v>727</v>
      </c>
      <c r="H52" t="s">
        <v>74</v>
      </c>
      <c r="J52" t="s">
        <v>728</v>
      </c>
      <c r="K52">
        <v>0.05</v>
      </c>
      <c r="L52">
        <v>0</v>
      </c>
      <c r="M52">
        <v>0.05</v>
      </c>
      <c r="N52">
        <v>0.9</v>
      </c>
      <c r="O52" t="s">
        <v>114</v>
      </c>
      <c r="P52" s="10">
        <v>128247</v>
      </c>
      <c r="Q52" s="10">
        <v>128247</v>
      </c>
      <c r="R52" s="10">
        <v>2564.94</v>
      </c>
      <c r="S52" s="10">
        <v>130811.94</v>
      </c>
      <c r="T52" t="s">
        <v>59</v>
      </c>
      <c r="U52" t="s">
        <v>58</v>
      </c>
      <c r="V52">
        <v>80</v>
      </c>
      <c r="W52">
        <v>80</v>
      </c>
      <c r="X52">
        <v>80</v>
      </c>
      <c r="Y52" t="s">
        <v>84</v>
      </c>
      <c r="Z52">
        <v>100</v>
      </c>
      <c r="AA52">
        <v>0</v>
      </c>
      <c r="AB52">
        <v>6412.35</v>
      </c>
      <c r="AC52">
        <v>0</v>
      </c>
      <c r="AD52">
        <v>6412.35</v>
      </c>
      <c r="AE52">
        <v>115422.3</v>
      </c>
      <c r="AF52" t="s">
        <v>59</v>
      </c>
      <c r="AG52" t="str">
        <f>VLOOKUP(G52,'CapRev-Output-All'!A:AQ,43,FALSE)</f>
        <v>0</v>
      </c>
      <c r="AI52" s="10"/>
    </row>
    <row r="53" spans="1:35" ht="15" x14ac:dyDescent="0.2">
      <c r="A53" t="s">
        <v>148</v>
      </c>
      <c r="B53" t="s">
        <v>148</v>
      </c>
      <c r="C53" t="s">
        <v>332</v>
      </c>
      <c r="D53" t="s">
        <v>333</v>
      </c>
      <c r="E53" t="s">
        <v>334</v>
      </c>
      <c r="F53" t="s">
        <v>64</v>
      </c>
      <c r="G53" t="s">
        <v>2344</v>
      </c>
      <c r="H53" t="s">
        <v>148</v>
      </c>
      <c r="J53" t="s">
        <v>2345</v>
      </c>
      <c r="K53">
        <v>0</v>
      </c>
      <c r="L53">
        <v>0</v>
      </c>
      <c r="M53">
        <v>1</v>
      </c>
      <c r="N53">
        <v>0</v>
      </c>
      <c r="O53" t="s">
        <v>120</v>
      </c>
      <c r="P53" s="10">
        <v>56708</v>
      </c>
      <c r="Q53" s="10">
        <v>56708</v>
      </c>
      <c r="R53" s="10">
        <v>1134.1600000000001</v>
      </c>
      <c r="S53" s="10">
        <v>57842.16</v>
      </c>
      <c r="T53" t="s">
        <v>57</v>
      </c>
      <c r="U53" t="s">
        <v>58</v>
      </c>
      <c r="V53">
        <v>52</v>
      </c>
      <c r="W53">
        <v>52</v>
      </c>
      <c r="X53">
        <v>52</v>
      </c>
      <c r="Y53" t="s">
        <v>512</v>
      </c>
      <c r="Z53">
        <v>0</v>
      </c>
      <c r="AA53">
        <v>100</v>
      </c>
      <c r="AB53">
        <v>0</v>
      </c>
      <c r="AC53">
        <v>0</v>
      </c>
      <c r="AD53">
        <v>56708</v>
      </c>
      <c r="AE53">
        <v>0</v>
      </c>
      <c r="AF53" t="s">
        <v>59</v>
      </c>
      <c r="AG53" t="str">
        <f>VLOOKUP(G53,'CapRev-Output-All'!A:AQ,43,FALSE)</f>
        <v>0</v>
      </c>
      <c r="AI53" s="10"/>
    </row>
    <row r="54" spans="1:35" ht="15" x14ac:dyDescent="0.2">
      <c r="A54" t="s">
        <v>74</v>
      </c>
      <c r="B54" t="s">
        <v>102</v>
      </c>
      <c r="C54" t="s">
        <v>115</v>
      </c>
      <c r="D54" t="s">
        <v>116</v>
      </c>
      <c r="E54" t="s">
        <v>117</v>
      </c>
      <c r="F54" t="s">
        <v>64</v>
      </c>
      <c r="G54" t="s">
        <v>118</v>
      </c>
      <c r="H54" t="s">
        <v>74</v>
      </c>
      <c r="J54" t="s">
        <v>119</v>
      </c>
      <c r="K54">
        <v>0.4</v>
      </c>
      <c r="L54">
        <v>0</v>
      </c>
      <c r="M54">
        <v>0.44</v>
      </c>
      <c r="N54">
        <v>0.16</v>
      </c>
      <c r="O54" t="s">
        <v>120</v>
      </c>
      <c r="P54" s="10">
        <v>113098</v>
      </c>
      <c r="Q54" s="10">
        <v>113098</v>
      </c>
      <c r="R54" s="10">
        <v>2262</v>
      </c>
      <c r="S54" s="10">
        <v>115360</v>
      </c>
      <c r="T54" t="s">
        <v>57</v>
      </c>
      <c r="U54" t="s">
        <v>58</v>
      </c>
      <c r="V54">
        <v>96</v>
      </c>
      <c r="W54">
        <v>92</v>
      </c>
      <c r="X54">
        <v>94</v>
      </c>
      <c r="Y54" t="s">
        <v>68</v>
      </c>
      <c r="Z54">
        <v>0</v>
      </c>
      <c r="AA54">
        <v>100</v>
      </c>
      <c r="AB54">
        <v>45239.199999999997</v>
      </c>
      <c r="AC54">
        <v>0</v>
      </c>
      <c r="AD54">
        <v>49763.12</v>
      </c>
      <c r="AE54">
        <v>18095.68</v>
      </c>
      <c r="AF54" t="s">
        <v>59</v>
      </c>
      <c r="AG54">
        <f>VLOOKUP(G54,'CapRev-Output-All'!A:AQ,43,FALSE)</f>
        <v>113098</v>
      </c>
      <c r="AI54" s="10"/>
    </row>
    <row r="55" spans="1:35" ht="15" x14ac:dyDescent="0.2">
      <c r="A55" t="s">
        <v>74</v>
      </c>
      <c r="B55" t="s">
        <v>102</v>
      </c>
      <c r="C55" t="s">
        <v>115</v>
      </c>
      <c r="D55" t="s">
        <v>48</v>
      </c>
      <c r="E55" t="s">
        <v>117</v>
      </c>
      <c r="F55" t="s">
        <v>64</v>
      </c>
      <c r="G55" t="s">
        <v>166</v>
      </c>
      <c r="H55" t="s">
        <v>74</v>
      </c>
      <c r="J55" t="s">
        <v>167</v>
      </c>
      <c r="K55">
        <v>0.08</v>
      </c>
      <c r="L55">
        <v>0</v>
      </c>
      <c r="M55">
        <v>0.74</v>
      </c>
      <c r="N55">
        <v>0.18</v>
      </c>
      <c r="O55" t="s">
        <v>120</v>
      </c>
      <c r="P55" s="10">
        <v>760475</v>
      </c>
      <c r="Q55" s="10">
        <v>760475</v>
      </c>
      <c r="R55" s="10">
        <v>15210</v>
      </c>
      <c r="S55" s="10">
        <v>775685</v>
      </c>
      <c r="T55" t="s">
        <v>57</v>
      </c>
      <c r="U55" t="s">
        <v>58</v>
      </c>
      <c r="V55">
        <v>92</v>
      </c>
      <c r="W55">
        <v>92</v>
      </c>
      <c r="X55">
        <v>92</v>
      </c>
      <c r="Y55" t="s">
        <v>68</v>
      </c>
      <c r="Z55">
        <v>0</v>
      </c>
      <c r="AA55">
        <v>100</v>
      </c>
      <c r="AB55">
        <v>60838</v>
      </c>
      <c r="AC55">
        <v>0</v>
      </c>
      <c r="AD55">
        <v>562751.5</v>
      </c>
      <c r="AE55">
        <v>136885.5</v>
      </c>
      <c r="AF55" t="s">
        <v>59</v>
      </c>
      <c r="AG55" t="str">
        <f>VLOOKUP(G55,'CapRev-Output-All'!A:AQ,43,FALSE)</f>
        <v>64000</v>
      </c>
      <c r="AI55" s="10"/>
    </row>
    <row r="56" spans="1:35" ht="15" x14ac:dyDescent="0.2">
      <c r="A56" t="s">
        <v>148</v>
      </c>
      <c r="B56" t="s">
        <v>148</v>
      </c>
      <c r="C56" t="s">
        <v>213</v>
      </c>
      <c r="D56" t="s">
        <v>882</v>
      </c>
      <c r="E56" t="s">
        <v>214</v>
      </c>
      <c r="F56" t="s">
        <v>64</v>
      </c>
      <c r="G56" t="s">
        <v>1482</v>
      </c>
      <c r="H56" t="s">
        <v>148</v>
      </c>
      <c r="J56" t="s">
        <v>1483</v>
      </c>
      <c r="K56">
        <v>0.25</v>
      </c>
      <c r="L56">
        <v>0</v>
      </c>
      <c r="M56">
        <v>0</v>
      </c>
      <c r="N56">
        <v>0.75</v>
      </c>
      <c r="O56" t="s">
        <v>114</v>
      </c>
      <c r="P56" s="10">
        <v>80000</v>
      </c>
      <c r="Q56" s="10">
        <v>80000</v>
      </c>
      <c r="R56" s="10">
        <v>1600</v>
      </c>
      <c r="S56" s="10">
        <v>81600</v>
      </c>
      <c r="T56" t="s">
        <v>59</v>
      </c>
      <c r="U56" t="s">
        <v>58</v>
      </c>
      <c r="V56">
        <v>72</v>
      </c>
      <c r="W56">
        <v>68</v>
      </c>
      <c r="X56">
        <v>70</v>
      </c>
      <c r="Y56" t="s">
        <v>254</v>
      </c>
      <c r="Z56">
        <v>100</v>
      </c>
      <c r="AA56">
        <v>0</v>
      </c>
      <c r="AB56">
        <v>20000</v>
      </c>
      <c r="AC56">
        <v>0</v>
      </c>
      <c r="AD56">
        <v>0</v>
      </c>
      <c r="AE56">
        <v>60000</v>
      </c>
      <c r="AF56" t="s">
        <v>59</v>
      </c>
      <c r="AG56" t="str">
        <f>VLOOKUP(G56,'CapRev-Output-All'!A:AQ,43,FALSE)</f>
        <v>0</v>
      </c>
      <c r="AI56" s="10"/>
    </row>
    <row r="57" spans="1:35" ht="15" x14ac:dyDescent="0.2">
      <c r="A57" t="s">
        <v>148</v>
      </c>
      <c r="B57" t="s">
        <v>148</v>
      </c>
      <c r="C57" t="s">
        <v>535</v>
      </c>
      <c r="D57" t="s">
        <v>536</v>
      </c>
      <c r="E57" t="s">
        <v>537</v>
      </c>
      <c r="F57" t="s">
        <v>64</v>
      </c>
      <c r="G57" t="s">
        <v>1387</v>
      </c>
      <c r="H57" t="s">
        <v>148</v>
      </c>
      <c r="J57" t="s">
        <v>1388</v>
      </c>
      <c r="K57">
        <v>1</v>
      </c>
      <c r="L57">
        <v>0</v>
      </c>
      <c r="M57">
        <v>0</v>
      </c>
      <c r="N57">
        <v>0</v>
      </c>
      <c r="O57" t="s">
        <v>67</v>
      </c>
      <c r="P57" s="10">
        <v>200000</v>
      </c>
      <c r="Q57" s="10">
        <v>200000</v>
      </c>
      <c r="R57" s="10">
        <v>2650.4</v>
      </c>
      <c r="S57" s="10">
        <v>202650.4</v>
      </c>
      <c r="T57" t="s">
        <v>59</v>
      </c>
      <c r="U57" t="s">
        <v>58</v>
      </c>
      <c r="V57">
        <v>72</v>
      </c>
      <c r="W57">
        <v>70</v>
      </c>
      <c r="X57">
        <v>71</v>
      </c>
      <c r="Y57" t="s">
        <v>254</v>
      </c>
      <c r="Z57">
        <v>100</v>
      </c>
      <c r="AA57">
        <v>0</v>
      </c>
      <c r="AB57">
        <v>200000</v>
      </c>
      <c r="AC57">
        <v>0</v>
      </c>
      <c r="AD57">
        <v>0</v>
      </c>
      <c r="AE57">
        <v>0</v>
      </c>
      <c r="AF57" t="s">
        <v>59</v>
      </c>
      <c r="AG57" t="str">
        <f>VLOOKUP(G57,'CapRev-Output-All'!A:AQ,43,FALSE)</f>
        <v>0</v>
      </c>
      <c r="AI57" s="10"/>
    </row>
    <row r="58" spans="1:35" ht="15" x14ac:dyDescent="0.2">
      <c r="A58" t="s">
        <v>60</v>
      </c>
      <c r="B58" t="s">
        <v>60</v>
      </c>
      <c r="C58" t="s">
        <v>1017</v>
      </c>
      <c r="D58" t="s">
        <v>1018</v>
      </c>
      <c r="E58" t="s">
        <v>1019</v>
      </c>
      <c r="F58" t="s">
        <v>64</v>
      </c>
      <c r="G58" t="s">
        <v>1020</v>
      </c>
      <c r="H58" t="s">
        <v>60</v>
      </c>
      <c r="J58" t="s">
        <v>1021</v>
      </c>
      <c r="K58">
        <v>0.7</v>
      </c>
      <c r="L58">
        <v>0.05</v>
      </c>
      <c r="M58">
        <v>0.1</v>
      </c>
      <c r="N58">
        <v>0.15</v>
      </c>
      <c r="O58" t="s">
        <v>67</v>
      </c>
      <c r="P58" s="10">
        <v>480000</v>
      </c>
      <c r="Q58" s="10">
        <v>480000</v>
      </c>
      <c r="R58" s="10">
        <v>0</v>
      </c>
      <c r="S58" s="10">
        <v>480000</v>
      </c>
      <c r="T58" t="s">
        <v>59</v>
      </c>
      <c r="U58" t="s">
        <v>58</v>
      </c>
      <c r="V58">
        <v>80</v>
      </c>
      <c r="W58">
        <v>76</v>
      </c>
      <c r="X58">
        <v>78</v>
      </c>
      <c r="Y58" t="s">
        <v>254</v>
      </c>
      <c r="Z58">
        <v>100</v>
      </c>
      <c r="AA58">
        <v>0</v>
      </c>
      <c r="AB58">
        <v>336000</v>
      </c>
      <c r="AC58">
        <v>24000</v>
      </c>
      <c r="AD58">
        <v>48000</v>
      </c>
      <c r="AE58">
        <v>72000</v>
      </c>
      <c r="AF58" t="s">
        <v>59</v>
      </c>
      <c r="AG58" t="str">
        <f>VLOOKUP(G58,'CapRev-Output-All'!A:AQ,43,FALSE)</f>
        <v>48000</v>
      </c>
      <c r="AI58" s="10"/>
    </row>
    <row r="59" spans="1:35" ht="15" x14ac:dyDescent="0.2">
      <c r="A59" t="s">
        <v>48</v>
      </c>
      <c r="B59" t="s">
        <v>48</v>
      </c>
      <c r="C59" t="s">
        <v>1501</v>
      </c>
      <c r="D59" t="s">
        <v>50</v>
      </c>
      <c r="E59" t="s">
        <v>51</v>
      </c>
      <c r="F59" t="s">
        <v>52</v>
      </c>
      <c r="G59" t="s">
        <v>1502</v>
      </c>
      <c r="H59" t="s">
        <v>48</v>
      </c>
      <c r="I59" t="s">
        <v>54</v>
      </c>
      <c r="J59" t="s">
        <v>1503</v>
      </c>
      <c r="K59">
        <v>0</v>
      </c>
      <c r="L59">
        <v>1</v>
      </c>
      <c r="M59">
        <v>0</v>
      </c>
      <c r="N59">
        <v>0</v>
      </c>
      <c r="O59" t="s">
        <v>56</v>
      </c>
      <c r="P59" s="10">
        <v>91593</v>
      </c>
      <c r="Q59" s="11">
        <v>91593</v>
      </c>
      <c r="R59" s="10">
        <v>0</v>
      </c>
      <c r="S59" s="10">
        <v>91593</v>
      </c>
      <c r="T59" t="s">
        <v>57</v>
      </c>
      <c r="U59" t="s">
        <v>58</v>
      </c>
      <c r="V59">
        <v>75</v>
      </c>
      <c r="W59">
        <v>64</v>
      </c>
      <c r="X59">
        <v>69.5</v>
      </c>
      <c r="Y59" t="s">
        <v>48</v>
      </c>
      <c r="Z59">
        <v>0</v>
      </c>
      <c r="AA59">
        <v>0</v>
      </c>
      <c r="AB59">
        <v>0</v>
      </c>
      <c r="AC59">
        <v>91593</v>
      </c>
      <c r="AD59">
        <v>0</v>
      </c>
      <c r="AE59">
        <v>0</v>
      </c>
      <c r="AF59" t="s">
        <v>59</v>
      </c>
      <c r="AG59">
        <f>VLOOKUP(G59,'CapRev-Output-All'!A:AQ,43,FALSE)</f>
        <v>0</v>
      </c>
      <c r="AI59" s="10"/>
    </row>
    <row r="60" spans="1:35" ht="15" x14ac:dyDescent="0.2">
      <c r="A60" t="s">
        <v>148</v>
      </c>
      <c r="B60" t="s">
        <v>148</v>
      </c>
      <c r="C60" t="s">
        <v>286</v>
      </c>
      <c r="D60" t="s">
        <v>347</v>
      </c>
      <c r="E60" t="s">
        <v>287</v>
      </c>
      <c r="F60" t="s">
        <v>64</v>
      </c>
      <c r="G60" t="s">
        <v>348</v>
      </c>
      <c r="H60" t="s">
        <v>148</v>
      </c>
      <c r="J60" t="s">
        <v>349</v>
      </c>
      <c r="K60">
        <v>0</v>
      </c>
      <c r="L60">
        <v>0</v>
      </c>
      <c r="M60">
        <v>0</v>
      </c>
      <c r="N60">
        <v>1</v>
      </c>
      <c r="O60" t="s">
        <v>114</v>
      </c>
      <c r="P60" s="10">
        <v>617001</v>
      </c>
      <c r="Q60" s="10">
        <v>617001</v>
      </c>
      <c r="R60" s="10">
        <v>12340.02</v>
      </c>
      <c r="S60" s="10">
        <v>629341.02</v>
      </c>
      <c r="T60" t="s">
        <v>59</v>
      </c>
      <c r="U60" t="s">
        <v>58</v>
      </c>
      <c r="V60">
        <v>92</v>
      </c>
      <c r="W60">
        <v>80</v>
      </c>
      <c r="X60">
        <v>86</v>
      </c>
      <c r="Y60" t="s">
        <v>84</v>
      </c>
      <c r="Z60">
        <v>100</v>
      </c>
      <c r="AA60">
        <v>0</v>
      </c>
      <c r="AB60">
        <v>0</v>
      </c>
      <c r="AC60">
        <v>0</v>
      </c>
      <c r="AD60">
        <v>0</v>
      </c>
      <c r="AE60">
        <v>617001</v>
      </c>
      <c r="AF60" t="s">
        <v>59</v>
      </c>
      <c r="AG60" t="str">
        <f>VLOOKUP(G60,'CapRev-Output-All'!A:AQ,43,FALSE)</f>
        <v>50000</v>
      </c>
      <c r="AI60" s="10"/>
    </row>
    <row r="61" spans="1:35" ht="15" x14ac:dyDescent="0.2">
      <c r="A61" t="s">
        <v>148</v>
      </c>
      <c r="B61" t="s">
        <v>148</v>
      </c>
      <c r="C61" t="s">
        <v>238</v>
      </c>
      <c r="D61" t="s">
        <v>868</v>
      </c>
      <c r="E61" t="s">
        <v>239</v>
      </c>
      <c r="F61" t="s">
        <v>52</v>
      </c>
      <c r="G61" t="s">
        <v>880</v>
      </c>
      <c r="H61" t="s">
        <v>148</v>
      </c>
      <c r="J61" t="s">
        <v>881</v>
      </c>
      <c r="K61">
        <v>0</v>
      </c>
      <c r="L61">
        <v>1</v>
      </c>
      <c r="M61">
        <v>0</v>
      </c>
      <c r="N61">
        <v>0</v>
      </c>
      <c r="O61" t="s">
        <v>56</v>
      </c>
      <c r="P61" s="10">
        <v>107410</v>
      </c>
      <c r="Q61" s="10">
        <v>107410</v>
      </c>
      <c r="R61" s="10">
        <v>3222.3</v>
      </c>
      <c r="S61" s="10">
        <v>110632.3</v>
      </c>
      <c r="T61" t="s">
        <v>57</v>
      </c>
      <c r="U61" t="s">
        <v>58</v>
      </c>
      <c r="V61">
        <v>80</v>
      </c>
      <c r="W61">
        <v>80</v>
      </c>
      <c r="X61">
        <v>80</v>
      </c>
      <c r="Y61" t="s">
        <v>68</v>
      </c>
      <c r="Z61">
        <v>0</v>
      </c>
      <c r="AA61">
        <v>100</v>
      </c>
      <c r="AB61">
        <v>0</v>
      </c>
      <c r="AC61">
        <v>107410</v>
      </c>
      <c r="AD61">
        <v>0</v>
      </c>
      <c r="AE61">
        <v>0</v>
      </c>
      <c r="AF61" t="s">
        <v>59</v>
      </c>
      <c r="AG61">
        <f>VLOOKUP(G61,'CapRev-Output-All'!A:AQ,43,FALSE)</f>
        <v>0</v>
      </c>
      <c r="AI61" s="10"/>
    </row>
    <row r="62" spans="1:35" ht="15" x14ac:dyDescent="0.2">
      <c r="A62" t="s">
        <v>74</v>
      </c>
      <c r="B62" t="s">
        <v>360</v>
      </c>
      <c r="C62" t="s">
        <v>361</v>
      </c>
      <c r="D62" t="s">
        <v>362</v>
      </c>
      <c r="E62" t="s">
        <v>363</v>
      </c>
      <c r="F62" t="s">
        <v>64</v>
      </c>
      <c r="G62" t="s">
        <v>731</v>
      </c>
      <c r="H62" t="s">
        <v>74</v>
      </c>
      <c r="J62" t="s">
        <v>732</v>
      </c>
      <c r="K62">
        <v>0</v>
      </c>
      <c r="L62">
        <v>0.25</v>
      </c>
      <c r="M62">
        <v>0.59</v>
      </c>
      <c r="N62">
        <v>0.16</v>
      </c>
      <c r="O62" t="s">
        <v>120</v>
      </c>
      <c r="P62" s="10">
        <v>522836</v>
      </c>
      <c r="Q62" s="10">
        <v>522836</v>
      </c>
      <c r="R62" s="10">
        <v>10456.719999999999</v>
      </c>
      <c r="S62" s="10">
        <v>533292.72</v>
      </c>
      <c r="T62" t="s">
        <v>57</v>
      </c>
      <c r="U62" t="s">
        <v>58</v>
      </c>
      <c r="V62">
        <v>80</v>
      </c>
      <c r="W62">
        <v>80</v>
      </c>
      <c r="X62">
        <v>80</v>
      </c>
      <c r="Y62" t="s">
        <v>68</v>
      </c>
      <c r="Z62">
        <v>0</v>
      </c>
      <c r="AA62">
        <v>100</v>
      </c>
      <c r="AB62">
        <v>0</v>
      </c>
      <c r="AC62">
        <v>130709</v>
      </c>
      <c r="AD62">
        <v>308473.24</v>
      </c>
      <c r="AE62">
        <v>83653.759999999995</v>
      </c>
      <c r="AF62" t="s">
        <v>59</v>
      </c>
      <c r="AG62" t="str">
        <f>VLOOKUP(G62,'CapRev-Output-All'!A:AQ,43,FALSE)</f>
        <v>0</v>
      </c>
      <c r="AI62" s="10"/>
    </row>
    <row r="63" spans="1:35" ht="15" x14ac:dyDescent="0.2">
      <c r="A63" t="s">
        <v>148</v>
      </c>
      <c r="B63" t="s">
        <v>148</v>
      </c>
      <c r="C63" t="s">
        <v>2168</v>
      </c>
      <c r="D63" t="s">
        <v>2169</v>
      </c>
      <c r="E63" t="s">
        <v>2170</v>
      </c>
      <c r="F63" t="s">
        <v>64</v>
      </c>
      <c r="G63" t="s">
        <v>2291</v>
      </c>
      <c r="H63" t="s">
        <v>148</v>
      </c>
      <c r="J63" t="s">
        <v>2292</v>
      </c>
      <c r="K63">
        <v>1</v>
      </c>
      <c r="L63">
        <v>0</v>
      </c>
      <c r="M63">
        <v>0</v>
      </c>
      <c r="N63">
        <v>0</v>
      </c>
      <c r="O63" t="s">
        <v>67</v>
      </c>
      <c r="P63" s="10">
        <v>120000</v>
      </c>
      <c r="Q63" s="10">
        <v>120000</v>
      </c>
      <c r="R63" s="10">
        <v>2400</v>
      </c>
      <c r="S63" s="10">
        <v>122400</v>
      </c>
      <c r="T63" t="s">
        <v>57</v>
      </c>
      <c r="U63" t="s">
        <v>58</v>
      </c>
      <c r="V63">
        <v>56</v>
      </c>
      <c r="W63">
        <v>52</v>
      </c>
      <c r="X63">
        <v>54</v>
      </c>
      <c r="Y63" t="s">
        <v>512</v>
      </c>
      <c r="Z63">
        <v>0</v>
      </c>
      <c r="AA63">
        <v>100</v>
      </c>
      <c r="AB63">
        <v>120000</v>
      </c>
      <c r="AC63">
        <v>0</v>
      </c>
      <c r="AD63">
        <v>0</v>
      </c>
      <c r="AE63">
        <v>0</v>
      </c>
      <c r="AF63" t="s">
        <v>59</v>
      </c>
      <c r="AG63">
        <f>VLOOKUP(G63,'CapRev-Output-All'!A:AQ,43,FALSE)</f>
        <v>0</v>
      </c>
      <c r="AI63" s="10"/>
    </row>
    <row r="64" spans="1:35" ht="15" x14ac:dyDescent="0.2">
      <c r="A64" t="s">
        <v>148</v>
      </c>
      <c r="B64" t="s">
        <v>148</v>
      </c>
      <c r="C64" t="s">
        <v>417</v>
      </c>
      <c r="D64" t="s">
        <v>418</v>
      </c>
      <c r="E64" t="s">
        <v>419</v>
      </c>
      <c r="F64" t="s">
        <v>64</v>
      </c>
      <c r="G64" t="s">
        <v>2221</v>
      </c>
      <c r="H64" t="s">
        <v>148</v>
      </c>
      <c r="J64" t="s">
        <v>1967</v>
      </c>
      <c r="K64">
        <v>0</v>
      </c>
      <c r="L64">
        <v>0</v>
      </c>
      <c r="M64">
        <v>1</v>
      </c>
      <c r="N64">
        <v>0</v>
      </c>
      <c r="O64" t="s">
        <v>120</v>
      </c>
      <c r="P64" s="10">
        <v>144256</v>
      </c>
      <c r="Q64" s="10">
        <v>144256</v>
      </c>
      <c r="R64" s="10">
        <v>2885.12</v>
      </c>
      <c r="S64" s="10">
        <v>147141.12</v>
      </c>
      <c r="T64" t="s">
        <v>57</v>
      </c>
      <c r="U64" t="s">
        <v>58</v>
      </c>
      <c r="V64">
        <v>56</v>
      </c>
      <c r="W64">
        <v>56</v>
      </c>
      <c r="X64">
        <v>56</v>
      </c>
      <c r="Y64" t="s">
        <v>512</v>
      </c>
      <c r="Z64">
        <v>0</v>
      </c>
      <c r="AA64">
        <v>100</v>
      </c>
      <c r="AB64">
        <v>0</v>
      </c>
      <c r="AC64">
        <v>0</v>
      </c>
      <c r="AD64">
        <v>144256</v>
      </c>
      <c r="AE64">
        <v>0</v>
      </c>
      <c r="AF64" t="s">
        <v>59</v>
      </c>
      <c r="AG64">
        <f>VLOOKUP(G64,'CapRev-Output-All'!A:AQ,43,FALSE)</f>
        <v>0</v>
      </c>
      <c r="AI64" s="10"/>
    </row>
    <row r="65" spans="1:35" ht="15" x14ac:dyDescent="0.2">
      <c r="A65" t="s">
        <v>74</v>
      </c>
      <c r="B65" t="s">
        <v>93</v>
      </c>
      <c r="C65" t="s">
        <v>94</v>
      </c>
      <c r="D65" t="s">
        <v>470</v>
      </c>
      <c r="E65" t="s">
        <v>95</v>
      </c>
      <c r="F65" t="s">
        <v>64</v>
      </c>
      <c r="G65" t="s">
        <v>471</v>
      </c>
      <c r="H65" t="s">
        <v>74</v>
      </c>
      <c r="J65" t="s">
        <v>472</v>
      </c>
      <c r="K65">
        <v>0</v>
      </c>
      <c r="L65">
        <v>0.12</v>
      </c>
      <c r="M65">
        <v>0.08</v>
      </c>
      <c r="N65">
        <v>0.8</v>
      </c>
      <c r="O65" t="s">
        <v>114</v>
      </c>
      <c r="P65" s="10">
        <v>1000000</v>
      </c>
      <c r="Q65" s="10">
        <v>1000000</v>
      </c>
      <c r="R65" s="10">
        <v>20000</v>
      </c>
      <c r="S65" s="10">
        <v>1020000</v>
      </c>
      <c r="T65" t="s">
        <v>59</v>
      </c>
      <c r="U65" t="s">
        <v>58</v>
      </c>
      <c r="V65">
        <v>88</v>
      </c>
      <c r="W65">
        <v>80</v>
      </c>
      <c r="X65">
        <v>84</v>
      </c>
      <c r="Y65" t="s">
        <v>84</v>
      </c>
      <c r="Z65">
        <v>100</v>
      </c>
      <c r="AA65">
        <v>0</v>
      </c>
      <c r="AB65">
        <v>0</v>
      </c>
      <c r="AC65">
        <v>120000</v>
      </c>
      <c r="AD65">
        <v>80000</v>
      </c>
      <c r="AE65">
        <v>800000</v>
      </c>
      <c r="AF65" t="s">
        <v>59</v>
      </c>
      <c r="AG65" t="str">
        <f>VLOOKUP(G65,'CapRev-Output-All'!A:AQ,43,FALSE)</f>
        <v>0</v>
      </c>
      <c r="AI65" s="10"/>
    </row>
    <row r="66" spans="1:35" ht="15" x14ac:dyDescent="0.2">
      <c r="A66" t="s">
        <v>148</v>
      </c>
      <c r="B66" t="s">
        <v>148</v>
      </c>
      <c r="C66" t="s">
        <v>342</v>
      </c>
      <c r="D66" t="s">
        <v>343</v>
      </c>
      <c r="E66" t="s">
        <v>344</v>
      </c>
      <c r="F66" t="s">
        <v>64</v>
      </c>
      <c r="G66" t="s">
        <v>1636</v>
      </c>
      <c r="H66" t="s">
        <v>148</v>
      </c>
      <c r="J66" t="s">
        <v>1637</v>
      </c>
      <c r="K66">
        <v>1</v>
      </c>
      <c r="L66">
        <v>0</v>
      </c>
      <c r="M66">
        <v>0</v>
      </c>
      <c r="N66">
        <v>0</v>
      </c>
      <c r="O66" t="s">
        <v>67</v>
      </c>
      <c r="P66" s="10">
        <v>120000</v>
      </c>
      <c r="Q66" s="10">
        <v>120000</v>
      </c>
      <c r="R66" s="10">
        <v>2400</v>
      </c>
      <c r="S66" s="10">
        <v>122400</v>
      </c>
      <c r="T66" t="s">
        <v>57</v>
      </c>
      <c r="U66" t="s">
        <v>58</v>
      </c>
      <c r="V66">
        <v>68</v>
      </c>
      <c r="W66">
        <v>65</v>
      </c>
      <c r="X66">
        <v>66.5</v>
      </c>
      <c r="Y66" t="s">
        <v>512</v>
      </c>
      <c r="Z66">
        <v>0</v>
      </c>
      <c r="AA66">
        <v>100</v>
      </c>
      <c r="AB66">
        <v>120000</v>
      </c>
      <c r="AC66">
        <v>0</v>
      </c>
      <c r="AD66">
        <v>0</v>
      </c>
      <c r="AE66">
        <v>0</v>
      </c>
      <c r="AF66" t="s">
        <v>59</v>
      </c>
      <c r="AG66" t="str">
        <f>VLOOKUP(G66,'CapRev-Output-All'!A:AQ,43,FALSE)</f>
        <v>0</v>
      </c>
      <c r="AI66" s="10"/>
    </row>
    <row r="67" spans="1:35" ht="15" x14ac:dyDescent="0.2">
      <c r="A67" t="s">
        <v>148</v>
      </c>
      <c r="B67" t="s">
        <v>148</v>
      </c>
      <c r="C67" t="s">
        <v>651</v>
      </c>
      <c r="D67" t="s">
        <v>652</v>
      </c>
      <c r="E67" t="s">
        <v>653</v>
      </c>
      <c r="F67" t="s">
        <v>64</v>
      </c>
      <c r="G67" t="s">
        <v>1490</v>
      </c>
      <c r="H67" t="s">
        <v>148</v>
      </c>
      <c r="J67" t="s">
        <v>1491</v>
      </c>
      <c r="K67">
        <v>0.19</v>
      </c>
      <c r="L67">
        <v>0.05</v>
      </c>
      <c r="M67">
        <v>0.17</v>
      </c>
      <c r="N67">
        <v>0.59</v>
      </c>
      <c r="O67" t="s">
        <v>114</v>
      </c>
      <c r="P67" s="10">
        <v>454121</v>
      </c>
      <c r="Q67" s="10">
        <v>454121</v>
      </c>
      <c r="R67" s="10">
        <v>9082</v>
      </c>
      <c r="S67" s="10">
        <v>463203</v>
      </c>
      <c r="T67" t="s">
        <v>59</v>
      </c>
      <c r="U67" t="s">
        <v>58</v>
      </c>
      <c r="V67">
        <v>76</v>
      </c>
      <c r="W67">
        <v>64</v>
      </c>
      <c r="X67">
        <v>70</v>
      </c>
      <c r="Y67" t="s">
        <v>254</v>
      </c>
      <c r="Z67">
        <v>100</v>
      </c>
      <c r="AA67">
        <v>0</v>
      </c>
      <c r="AB67">
        <v>86282.99</v>
      </c>
      <c r="AC67">
        <v>22706.05</v>
      </c>
      <c r="AD67">
        <v>77200.570000000007</v>
      </c>
      <c r="AE67">
        <v>267931.39</v>
      </c>
      <c r="AF67" t="s">
        <v>59</v>
      </c>
      <c r="AG67">
        <f>VLOOKUP(G67,'CapRev-Output-All'!A:AQ,43,FALSE)</f>
        <v>0</v>
      </c>
      <c r="AI67" s="10"/>
    </row>
    <row r="68" spans="1:35" ht="15" x14ac:dyDescent="0.2">
      <c r="A68" t="s">
        <v>74</v>
      </c>
      <c r="B68" t="s">
        <v>102</v>
      </c>
      <c r="C68" t="s">
        <v>115</v>
      </c>
      <c r="D68" t="s">
        <v>823</v>
      </c>
      <c r="E68" t="s">
        <v>117</v>
      </c>
      <c r="F68" t="s">
        <v>64</v>
      </c>
      <c r="G68" t="s">
        <v>826</v>
      </c>
      <c r="H68" t="s">
        <v>74</v>
      </c>
      <c r="J68" t="s">
        <v>827</v>
      </c>
      <c r="K68">
        <v>0</v>
      </c>
      <c r="L68">
        <v>0</v>
      </c>
      <c r="M68">
        <v>0.53</v>
      </c>
      <c r="N68">
        <v>0.47</v>
      </c>
      <c r="O68" t="s">
        <v>120</v>
      </c>
      <c r="P68" s="10">
        <v>950000</v>
      </c>
      <c r="Q68" s="10">
        <v>950000</v>
      </c>
      <c r="R68" s="10">
        <v>19000</v>
      </c>
      <c r="S68" s="10">
        <v>969000</v>
      </c>
      <c r="T68" t="s">
        <v>57</v>
      </c>
      <c r="U68" t="s">
        <v>58</v>
      </c>
      <c r="V68">
        <v>80</v>
      </c>
      <c r="W68">
        <v>80</v>
      </c>
      <c r="X68">
        <v>80</v>
      </c>
      <c r="Y68" t="s">
        <v>68</v>
      </c>
      <c r="Z68">
        <v>0</v>
      </c>
      <c r="AA68">
        <v>100</v>
      </c>
      <c r="AB68">
        <v>0</v>
      </c>
      <c r="AC68">
        <v>0</v>
      </c>
      <c r="AD68">
        <v>503500</v>
      </c>
      <c r="AE68">
        <v>446500</v>
      </c>
      <c r="AF68" t="s">
        <v>59</v>
      </c>
      <c r="AG68">
        <f>VLOOKUP(G68,'CapRev-Output-All'!A:AQ,43,FALSE)</f>
        <v>0</v>
      </c>
      <c r="AI68" s="10"/>
    </row>
    <row r="69" spans="1:35" ht="15" x14ac:dyDescent="0.2">
      <c r="A69" t="s">
        <v>148</v>
      </c>
      <c r="B69" t="s">
        <v>148</v>
      </c>
      <c r="C69" t="s">
        <v>342</v>
      </c>
      <c r="D69" t="s">
        <v>343</v>
      </c>
      <c r="E69" t="s">
        <v>344</v>
      </c>
      <c r="F69" t="s">
        <v>64</v>
      </c>
      <c r="G69" t="s">
        <v>1843</v>
      </c>
      <c r="H69" t="s">
        <v>148</v>
      </c>
      <c r="J69" t="s">
        <v>1844</v>
      </c>
      <c r="K69">
        <v>0.5</v>
      </c>
      <c r="L69">
        <v>0</v>
      </c>
      <c r="M69">
        <v>0.5</v>
      </c>
      <c r="N69">
        <v>0</v>
      </c>
      <c r="O69" t="s">
        <v>107</v>
      </c>
      <c r="P69" s="10">
        <v>165187</v>
      </c>
      <c r="Q69" s="10">
        <v>165187</v>
      </c>
      <c r="R69" s="10">
        <v>3304</v>
      </c>
      <c r="S69" s="10">
        <v>168491</v>
      </c>
      <c r="T69" t="s">
        <v>57</v>
      </c>
      <c r="U69" t="s">
        <v>58</v>
      </c>
      <c r="V69">
        <v>64</v>
      </c>
      <c r="W69">
        <v>64</v>
      </c>
      <c r="X69">
        <v>64</v>
      </c>
      <c r="Y69" t="s">
        <v>512</v>
      </c>
      <c r="Z69">
        <v>0</v>
      </c>
      <c r="AA69">
        <v>100</v>
      </c>
      <c r="AB69">
        <v>82593.5</v>
      </c>
      <c r="AC69">
        <v>0</v>
      </c>
      <c r="AD69">
        <v>82593.5</v>
      </c>
      <c r="AE69">
        <v>0</v>
      </c>
      <c r="AF69" t="s">
        <v>59</v>
      </c>
      <c r="AG69" t="str">
        <f>VLOOKUP(G69,'CapRev-Output-All'!A:AQ,43,FALSE)</f>
        <v>4000</v>
      </c>
      <c r="AI69" s="10"/>
    </row>
    <row r="70" spans="1:35" ht="15" x14ac:dyDescent="0.2">
      <c r="A70" t="s">
        <v>74</v>
      </c>
      <c r="B70" t="s">
        <v>75</v>
      </c>
      <c r="C70" t="s">
        <v>196</v>
      </c>
      <c r="D70" t="s">
        <v>197</v>
      </c>
      <c r="E70" t="s">
        <v>198</v>
      </c>
      <c r="F70" t="s">
        <v>64</v>
      </c>
      <c r="G70" t="s">
        <v>199</v>
      </c>
      <c r="H70" t="s">
        <v>74</v>
      </c>
      <c r="J70" t="s">
        <v>200</v>
      </c>
      <c r="K70">
        <v>0.36</v>
      </c>
      <c r="L70">
        <v>0</v>
      </c>
      <c r="M70">
        <v>0</v>
      </c>
      <c r="N70">
        <v>0.64</v>
      </c>
      <c r="O70" t="s">
        <v>114</v>
      </c>
      <c r="P70" s="10">
        <v>153667</v>
      </c>
      <c r="Q70" s="10">
        <v>153667</v>
      </c>
      <c r="R70" s="10">
        <v>15366</v>
      </c>
      <c r="S70" s="10">
        <v>169033</v>
      </c>
      <c r="T70" t="s">
        <v>57</v>
      </c>
      <c r="U70" t="s">
        <v>58</v>
      </c>
      <c r="V70">
        <v>92</v>
      </c>
      <c r="W70">
        <v>88</v>
      </c>
      <c r="X70">
        <v>90</v>
      </c>
      <c r="Y70" t="s">
        <v>68</v>
      </c>
      <c r="Z70">
        <v>0</v>
      </c>
      <c r="AA70">
        <v>100</v>
      </c>
      <c r="AB70">
        <v>55320.12</v>
      </c>
      <c r="AC70">
        <v>0</v>
      </c>
      <c r="AD70">
        <v>0</v>
      </c>
      <c r="AE70">
        <v>98346.880000000005</v>
      </c>
      <c r="AF70" t="s">
        <v>59</v>
      </c>
      <c r="AG70">
        <f>VLOOKUP(G70,'CapRev-Output-All'!A:AQ,43,FALSE)</f>
        <v>0</v>
      </c>
      <c r="AI70" s="10"/>
    </row>
    <row r="71" spans="1:35" ht="15" x14ac:dyDescent="0.2">
      <c r="A71" t="s">
        <v>148</v>
      </c>
      <c r="B71" t="s">
        <v>148</v>
      </c>
      <c r="C71" t="s">
        <v>1028</v>
      </c>
      <c r="D71" t="s">
        <v>1029</v>
      </c>
      <c r="E71" t="s">
        <v>1030</v>
      </c>
      <c r="F71" t="s">
        <v>64</v>
      </c>
      <c r="G71" t="s">
        <v>2074</v>
      </c>
      <c r="H71" t="s">
        <v>148</v>
      </c>
      <c r="J71" t="s">
        <v>2075</v>
      </c>
      <c r="K71">
        <v>0.7</v>
      </c>
      <c r="L71">
        <v>0</v>
      </c>
      <c r="M71">
        <v>0</v>
      </c>
      <c r="N71">
        <v>0.3</v>
      </c>
      <c r="O71" t="s">
        <v>67</v>
      </c>
      <c r="P71" s="10">
        <v>90000</v>
      </c>
      <c r="Q71" s="10">
        <v>90000</v>
      </c>
      <c r="R71" s="10">
        <v>1800</v>
      </c>
      <c r="S71" s="10">
        <v>91800</v>
      </c>
      <c r="T71" t="s">
        <v>59</v>
      </c>
      <c r="U71" t="s">
        <v>58</v>
      </c>
      <c r="V71">
        <v>68</v>
      </c>
      <c r="W71">
        <v>50</v>
      </c>
      <c r="X71">
        <v>59</v>
      </c>
      <c r="Y71" t="s">
        <v>254</v>
      </c>
      <c r="Z71">
        <v>100</v>
      </c>
      <c r="AA71">
        <v>0</v>
      </c>
      <c r="AB71">
        <v>63000</v>
      </c>
      <c r="AC71">
        <v>0</v>
      </c>
      <c r="AD71">
        <v>0</v>
      </c>
      <c r="AE71">
        <v>27000</v>
      </c>
      <c r="AF71" t="s">
        <v>59</v>
      </c>
      <c r="AG71" t="str">
        <f>VLOOKUP(G71,'CapRev-Output-All'!A:AQ,43,FALSE)</f>
        <v>0</v>
      </c>
      <c r="AI71" s="10"/>
    </row>
    <row r="72" spans="1:35" ht="15" x14ac:dyDescent="0.2">
      <c r="A72" t="s">
        <v>148</v>
      </c>
      <c r="B72" t="s">
        <v>148</v>
      </c>
      <c r="C72" t="s">
        <v>1043</v>
      </c>
      <c r="D72" t="s">
        <v>1044</v>
      </c>
      <c r="E72" t="s">
        <v>1045</v>
      </c>
      <c r="F72" t="s">
        <v>52</v>
      </c>
      <c r="G72" t="s">
        <v>1518</v>
      </c>
      <c r="H72" t="s">
        <v>148</v>
      </c>
      <c r="J72" t="s">
        <v>1519</v>
      </c>
      <c r="K72">
        <v>0</v>
      </c>
      <c r="L72">
        <v>0.65</v>
      </c>
      <c r="M72">
        <v>0</v>
      </c>
      <c r="N72">
        <v>0.35</v>
      </c>
      <c r="O72" t="s">
        <v>56</v>
      </c>
      <c r="P72" s="10">
        <v>213126</v>
      </c>
      <c r="Q72" s="10">
        <v>213126</v>
      </c>
      <c r="R72" s="10">
        <v>6394</v>
      </c>
      <c r="S72" s="10">
        <v>219520</v>
      </c>
      <c r="T72" t="s">
        <v>59</v>
      </c>
      <c r="U72" t="s">
        <v>58</v>
      </c>
      <c r="V72">
        <v>70</v>
      </c>
      <c r="W72">
        <v>68</v>
      </c>
      <c r="X72">
        <v>69</v>
      </c>
      <c r="Y72" t="s">
        <v>254</v>
      </c>
      <c r="Z72">
        <v>100</v>
      </c>
      <c r="AA72">
        <v>0</v>
      </c>
      <c r="AB72">
        <v>0</v>
      </c>
      <c r="AC72">
        <v>138531.9</v>
      </c>
      <c r="AD72">
        <v>0</v>
      </c>
      <c r="AE72">
        <v>74594.100000000006</v>
      </c>
      <c r="AF72" t="s">
        <v>59</v>
      </c>
      <c r="AG72" t="str">
        <f>VLOOKUP(G72,'CapRev-Output-All'!A:AQ,43,FALSE)</f>
        <v>0</v>
      </c>
      <c r="AI72" s="10"/>
    </row>
    <row r="73" spans="1:35" ht="15" x14ac:dyDescent="0.2">
      <c r="A73" t="s">
        <v>74</v>
      </c>
      <c r="B73" t="s">
        <v>219</v>
      </c>
      <c r="C73" t="s">
        <v>460</v>
      </c>
      <c r="D73" t="s">
        <v>461</v>
      </c>
      <c r="E73" t="s">
        <v>462</v>
      </c>
      <c r="F73" t="s">
        <v>64</v>
      </c>
      <c r="G73" t="s">
        <v>463</v>
      </c>
      <c r="H73" t="s">
        <v>74</v>
      </c>
      <c r="J73" t="s">
        <v>464</v>
      </c>
      <c r="K73">
        <v>0</v>
      </c>
      <c r="L73">
        <v>0.45</v>
      </c>
      <c r="M73">
        <v>0.55000000000000004</v>
      </c>
      <c r="N73">
        <v>0</v>
      </c>
      <c r="O73" t="s">
        <v>120</v>
      </c>
      <c r="P73" s="10">
        <v>195250</v>
      </c>
      <c r="Q73" s="10">
        <v>195250</v>
      </c>
      <c r="R73" s="10">
        <v>3900</v>
      </c>
      <c r="S73" s="10">
        <v>199150</v>
      </c>
      <c r="T73" t="s">
        <v>57</v>
      </c>
      <c r="U73" t="s">
        <v>58</v>
      </c>
      <c r="V73">
        <v>84</v>
      </c>
      <c r="W73">
        <v>84</v>
      </c>
      <c r="X73">
        <v>84</v>
      </c>
      <c r="Y73" t="s">
        <v>68</v>
      </c>
      <c r="Z73">
        <v>0</v>
      </c>
      <c r="AA73">
        <v>100</v>
      </c>
      <c r="AB73">
        <v>0</v>
      </c>
      <c r="AC73">
        <v>87862.5</v>
      </c>
      <c r="AD73">
        <v>107387.5</v>
      </c>
      <c r="AE73">
        <v>0</v>
      </c>
      <c r="AF73" t="s">
        <v>59</v>
      </c>
      <c r="AG73">
        <f>VLOOKUP(G73,'CapRev-Output-All'!A:AQ,43,FALSE)</f>
        <v>0</v>
      </c>
      <c r="AI73" s="10"/>
    </row>
    <row r="74" spans="1:35" ht="15" x14ac:dyDescent="0.2">
      <c r="A74" t="s">
        <v>74</v>
      </c>
      <c r="B74" t="s">
        <v>75</v>
      </c>
      <c r="C74" t="s">
        <v>499</v>
      </c>
      <c r="D74" t="s">
        <v>500</v>
      </c>
      <c r="E74" t="s">
        <v>501</v>
      </c>
      <c r="F74" t="s">
        <v>64</v>
      </c>
      <c r="G74" t="s">
        <v>596</v>
      </c>
      <c r="H74" t="s">
        <v>74</v>
      </c>
      <c r="J74" t="s">
        <v>597</v>
      </c>
      <c r="K74">
        <v>0.3</v>
      </c>
      <c r="L74">
        <v>0</v>
      </c>
      <c r="M74">
        <v>0.3</v>
      </c>
      <c r="N74">
        <v>0.4</v>
      </c>
      <c r="O74" t="s">
        <v>114</v>
      </c>
      <c r="P74" s="10">
        <v>616427</v>
      </c>
      <c r="Q74" s="10">
        <v>616427</v>
      </c>
      <c r="R74" s="10">
        <v>11712.11</v>
      </c>
      <c r="S74" s="10">
        <v>628139.11</v>
      </c>
      <c r="T74" t="s">
        <v>57</v>
      </c>
      <c r="U74" t="s">
        <v>58</v>
      </c>
      <c r="V74">
        <v>84</v>
      </c>
      <c r="W74">
        <v>80</v>
      </c>
      <c r="X74">
        <v>82</v>
      </c>
      <c r="Y74" t="s">
        <v>68</v>
      </c>
      <c r="Z74">
        <v>0</v>
      </c>
      <c r="AA74">
        <v>100</v>
      </c>
      <c r="AB74">
        <v>184928.1</v>
      </c>
      <c r="AC74">
        <v>0</v>
      </c>
      <c r="AD74">
        <v>184928.1</v>
      </c>
      <c r="AE74">
        <v>246570.8</v>
      </c>
      <c r="AF74" t="s">
        <v>59</v>
      </c>
      <c r="AG74">
        <f>VLOOKUP(G74,'CapRev-Output-All'!A:AQ,43,FALSE)</f>
        <v>0</v>
      </c>
      <c r="AI74" s="10"/>
    </row>
    <row r="75" spans="1:35" ht="15" x14ac:dyDescent="0.2">
      <c r="A75" t="s">
        <v>148</v>
      </c>
      <c r="B75" t="s">
        <v>148</v>
      </c>
      <c r="C75" t="s">
        <v>1043</v>
      </c>
      <c r="D75" t="s">
        <v>1044</v>
      </c>
      <c r="E75" t="s">
        <v>1045</v>
      </c>
      <c r="F75" t="s">
        <v>52</v>
      </c>
      <c r="G75" t="s">
        <v>1046</v>
      </c>
      <c r="H75" t="s">
        <v>148</v>
      </c>
      <c r="J75" t="s">
        <v>1047</v>
      </c>
      <c r="K75">
        <v>0</v>
      </c>
      <c r="L75">
        <v>1</v>
      </c>
      <c r="M75">
        <v>0</v>
      </c>
      <c r="N75">
        <v>0</v>
      </c>
      <c r="O75" t="s">
        <v>56</v>
      </c>
      <c r="P75" s="10">
        <v>343221</v>
      </c>
      <c r="Q75" s="10">
        <v>343221</v>
      </c>
      <c r="R75" s="10">
        <v>10297</v>
      </c>
      <c r="S75" s="10">
        <v>353518</v>
      </c>
      <c r="T75" t="s">
        <v>59</v>
      </c>
      <c r="U75" t="s">
        <v>58</v>
      </c>
      <c r="V75">
        <v>80</v>
      </c>
      <c r="W75">
        <v>76</v>
      </c>
      <c r="X75">
        <v>78</v>
      </c>
      <c r="Y75" t="s">
        <v>254</v>
      </c>
      <c r="Z75">
        <v>100</v>
      </c>
      <c r="AA75">
        <v>0</v>
      </c>
      <c r="AB75">
        <v>0</v>
      </c>
      <c r="AC75">
        <v>343221</v>
      </c>
      <c r="AD75">
        <v>0</v>
      </c>
      <c r="AE75">
        <v>0</v>
      </c>
      <c r="AF75" t="s">
        <v>59</v>
      </c>
      <c r="AG75" t="str">
        <f>VLOOKUP(G75,'CapRev-Output-All'!A:AQ,43,FALSE)</f>
        <v>0</v>
      </c>
      <c r="AI75" s="10"/>
    </row>
    <row r="76" spans="1:35" ht="15" x14ac:dyDescent="0.2">
      <c r="A76" t="s">
        <v>148</v>
      </c>
      <c r="B76" t="s">
        <v>148</v>
      </c>
      <c r="C76" t="s">
        <v>1362</v>
      </c>
      <c r="D76" t="s">
        <v>1363</v>
      </c>
      <c r="E76" t="s">
        <v>1364</v>
      </c>
      <c r="F76" t="s">
        <v>64</v>
      </c>
      <c r="G76" t="s">
        <v>1608</v>
      </c>
      <c r="H76" t="s">
        <v>148</v>
      </c>
      <c r="J76" t="s">
        <v>1609</v>
      </c>
      <c r="K76">
        <v>0.7</v>
      </c>
      <c r="L76">
        <v>0</v>
      </c>
      <c r="M76">
        <v>0.15</v>
      </c>
      <c r="N76">
        <v>0.15</v>
      </c>
      <c r="O76" t="s">
        <v>67</v>
      </c>
      <c r="P76" s="10">
        <v>580000</v>
      </c>
      <c r="Q76" s="10">
        <v>580000</v>
      </c>
      <c r="R76" s="10">
        <v>11600</v>
      </c>
      <c r="S76" s="10">
        <v>591600</v>
      </c>
      <c r="T76" t="s">
        <v>59</v>
      </c>
      <c r="U76" t="s">
        <v>58</v>
      </c>
      <c r="V76">
        <v>72</v>
      </c>
      <c r="W76">
        <v>64</v>
      </c>
      <c r="X76">
        <v>68</v>
      </c>
      <c r="Y76" t="s">
        <v>254</v>
      </c>
      <c r="Z76">
        <v>100</v>
      </c>
      <c r="AA76">
        <v>0</v>
      </c>
      <c r="AB76">
        <v>406000</v>
      </c>
      <c r="AC76">
        <v>0</v>
      </c>
      <c r="AD76">
        <v>87000</v>
      </c>
      <c r="AE76">
        <v>87000</v>
      </c>
      <c r="AF76" t="s">
        <v>59</v>
      </c>
      <c r="AG76" t="str">
        <f>VLOOKUP(G76,'CapRev-Output-All'!A:AQ,43,FALSE)</f>
        <v>50000</v>
      </c>
      <c r="AI76" s="10"/>
    </row>
    <row r="77" spans="1:35" ht="15" x14ac:dyDescent="0.2">
      <c r="A77" t="s">
        <v>60</v>
      </c>
      <c r="B77" t="s">
        <v>60</v>
      </c>
      <c r="C77" t="s">
        <v>642</v>
      </c>
      <c r="D77" t="s">
        <v>643</v>
      </c>
      <c r="E77" t="s">
        <v>644</v>
      </c>
      <c r="F77" t="s">
        <v>52</v>
      </c>
      <c r="G77" t="s">
        <v>698</v>
      </c>
      <c r="H77" t="s">
        <v>60</v>
      </c>
      <c r="J77" t="s">
        <v>699</v>
      </c>
      <c r="K77">
        <v>0</v>
      </c>
      <c r="L77">
        <v>1</v>
      </c>
      <c r="M77">
        <v>0</v>
      </c>
      <c r="N77">
        <v>0</v>
      </c>
      <c r="O77" t="s">
        <v>56</v>
      </c>
      <c r="P77" s="10">
        <v>214450</v>
      </c>
      <c r="Q77" s="10">
        <v>214450</v>
      </c>
      <c r="R77" s="10">
        <v>4289</v>
      </c>
      <c r="S77" s="10">
        <v>218739</v>
      </c>
      <c r="T77" t="s">
        <v>59</v>
      </c>
      <c r="U77" t="s">
        <v>58</v>
      </c>
      <c r="V77">
        <v>85</v>
      </c>
      <c r="W77">
        <v>76</v>
      </c>
      <c r="X77">
        <v>80.5</v>
      </c>
      <c r="Y77" t="s">
        <v>254</v>
      </c>
      <c r="Z77">
        <v>100</v>
      </c>
      <c r="AA77">
        <v>0</v>
      </c>
      <c r="AB77">
        <v>0</v>
      </c>
      <c r="AC77">
        <v>214450</v>
      </c>
      <c r="AD77">
        <v>0</v>
      </c>
      <c r="AE77">
        <v>0</v>
      </c>
      <c r="AF77" t="s">
        <v>59</v>
      </c>
      <c r="AG77" t="str">
        <f>VLOOKUP(G77,'CapRev-Output-All'!A:AQ,43,FALSE)</f>
        <v>0</v>
      </c>
      <c r="AI77" s="10"/>
    </row>
    <row r="78" spans="1:35" ht="15" x14ac:dyDescent="0.2">
      <c r="A78" t="s">
        <v>60</v>
      </c>
      <c r="B78" t="s">
        <v>60</v>
      </c>
      <c r="C78" t="s">
        <v>523</v>
      </c>
      <c r="D78" t="s">
        <v>524</v>
      </c>
      <c r="E78" t="s">
        <v>525</v>
      </c>
      <c r="F78" t="s">
        <v>64</v>
      </c>
      <c r="G78" t="s">
        <v>526</v>
      </c>
      <c r="H78" t="s">
        <v>60</v>
      </c>
      <c r="J78" t="s">
        <v>527</v>
      </c>
      <c r="K78">
        <v>0.3</v>
      </c>
      <c r="L78">
        <v>0</v>
      </c>
      <c r="M78">
        <v>0</v>
      </c>
      <c r="N78">
        <v>0.7</v>
      </c>
      <c r="O78" t="s">
        <v>114</v>
      </c>
      <c r="P78" s="10">
        <v>338799</v>
      </c>
      <c r="Q78" s="10">
        <v>338799</v>
      </c>
      <c r="R78" s="10">
        <v>6778</v>
      </c>
      <c r="S78" s="10">
        <v>345577</v>
      </c>
      <c r="T78" t="s">
        <v>57</v>
      </c>
      <c r="U78" t="s">
        <v>58</v>
      </c>
      <c r="V78">
        <v>80</v>
      </c>
      <c r="W78">
        <v>88</v>
      </c>
      <c r="X78">
        <v>84</v>
      </c>
      <c r="Y78" t="s">
        <v>68</v>
      </c>
      <c r="Z78">
        <v>0</v>
      </c>
      <c r="AA78">
        <v>100</v>
      </c>
      <c r="AB78">
        <v>101639.7</v>
      </c>
      <c r="AC78">
        <v>0</v>
      </c>
      <c r="AD78">
        <v>0</v>
      </c>
      <c r="AE78">
        <v>237159.3</v>
      </c>
      <c r="AF78" t="s">
        <v>59</v>
      </c>
      <c r="AG78" t="str">
        <f>VLOOKUP(G78,'CapRev-Output-All'!A:AQ,43,FALSE)</f>
        <v>4950</v>
      </c>
      <c r="AI78" s="10"/>
    </row>
    <row r="79" spans="1:35" ht="15" x14ac:dyDescent="0.2">
      <c r="A79" t="s">
        <v>74</v>
      </c>
      <c r="B79" t="s">
        <v>93</v>
      </c>
      <c r="C79" t="s">
        <v>248</v>
      </c>
      <c r="D79" t="s">
        <v>405</v>
      </c>
      <c r="E79" t="s">
        <v>249</v>
      </c>
      <c r="F79" t="s">
        <v>64</v>
      </c>
      <c r="G79" t="s">
        <v>775</v>
      </c>
      <c r="H79" t="s">
        <v>74</v>
      </c>
      <c r="J79" t="s">
        <v>776</v>
      </c>
      <c r="K79">
        <v>0</v>
      </c>
      <c r="L79">
        <v>0</v>
      </c>
      <c r="M79">
        <v>0.4</v>
      </c>
      <c r="N79">
        <v>0.6</v>
      </c>
      <c r="O79" t="s">
        <v>114</v>
      </c>
      <c r="P79" s="10">
        <v>332514</v>
      </c>
      <c r="Q79" s="10">
        <v>332514</v>
      </c>
      <c r="R79" s="10">
        <v>9975</v>
      </c>
      <c r="S79" s="10">
        <v>342489</v>
      </c>
      <c r="T79" t="s">
        <v>57</v>
      </c>
      <c r="U79" t="s">
        <v>58</v>
      </c>
      <c r="V79">
        <v>80</v>
      </c>
      <c r="W79">
        <v>80</v>
      </c>
      <c r="X79">
        <v>80</v>
      </c>
      <c r="Y79" t="s">
        <v>68</v>
      </c>
      <c r="Z79">
        <v>0</v>
      </c>
      <c r="AA79">
        <v>100</v>
      </c>
      <c r="AB79">
        <v>0</v>
      </c>
      <c r="AC79">
        <v>0</v>
      </c>
      <c r="AD79">
        <v>133005.6</v>
      </c>
      <c r="AE79">
        <v>199508.4</v>
      </c>
      <c r="AF79" t="s">
        <v>59</v>
      </c>
      <c r="AG79" t="str">
        <f>VLOOKUP(G79,'CapRev-Output-All'!A:AQ,43,FALSE)</f>
        <v>0</v>
      </c>
      <c r="AI79" s="10"/>
    </row>
    <row r="80" spans="1:35" ht="15" x14ac:dyDescent="0.2">
      <c r="A80" t="s">
        <v>148</v>
      </c>
      <c r="B80" t="s">
        <v>148</v>
      </c>
      <c r="C80" t="s">
        <v>1362</v>
      </c>
      <c r="D80" t="s">
        <v>1363</v>
      </c>
      <c r="E80" t="s">
        <v>1364</v>
      </c>
      <c r="F80" t="s">
        <v>64</v>
      </c>
      <c r="G80" t="s">
        <v>1725</v>
      </c>
      <c r="H80" t="s">
        <v>148</v>
      </c>
      <c r="J80" t="s">
        <v>1726</v>
      </c>
      <c r="K80">
        <v>0</v>
      </c>
      <c r="L80">
        <v>0</v>
      </c>
      <c r="M80">
        <v>0</v>
      </c>
      <c r="N80">
        <v>1</v>
      </c>
      <c r="O80" t="s">
        <v>114</v>
      </c>
      <c r="P80" s="10">
        <v>212806</v>
      </c>
      <c r="Q80" s="10">
        <v>212806</v>
      </c>
      <c r="R80" s="10">
        <v>4256</v>
      </c>
      <c r="S80" s="10">
        <v>217062</v>
      </c>
      <c r="T80" t="s">
        <v>59</v>
      </c>
      <c r="U80" t="s">
        <v>58</v>
      </c>
      <c r="V80">
        <v>64</v>
      </c>
      <c r="W80">
        <v>68</v>
      </c>
      <c r="X80">
        <v>66</v>
      </c>
      <c r="Y80" t="s">
        <v>254</v>
      </c>
      <c r="Z80">
        <v>100</v>
      </c>
      <c r="AA80">
        <v>0</v>
      </c>
      <c r="AB80">
        <v>0</v>
      </c>
      <c r="AC80">
        <v>0</v>
      </c>
      <c r="AD80">
        <v>0</v>
      </c>
      <c r="AE80">
        <v>212806</v>
      </c>
      <c r="AF80" t="s">
        <v>59</v>
      </c>
      <c r="AG80">
        <f>VLOOKUP(G80,'CapRev-Output-All'!A:AQ,43,FALSE)</f>
        <v>0</v>
      </c>
      <c r="AI80" s="10"/>
    </row>
    <row r="81" spans="1:35" ht="15" x14ac:dyDescent="0.2">
      <c r="A81" t="s">
        <v>148</v>
      </c>
      <c r="B81" t="s">
        <v>148</v>
      </c>
      <c r="C81" t="s">
        <v>213</v>
      </c>
      <c r="D81" t="s">
        <v>882</v>
      </c>
      <c r="E81" t="s">
        <v>214</v>
      </c>
      <c r="F81" t="s">
        <v>52</v>
      </c>
      <c r="G81" t="s">
        <v>2346</v>
      </c>
      <c r="H81" t="s">
        <v>148</v>
      </c>
      <c r="J81" t="s">
        <v>2347</v>
      </c>
      <c r="K81">
        <v>0.31</v>
      </c>
      <c r="L81">
        <v>0.32</v>
      </c>
      <c r="M81">
        <v>0.13</v>
      </c>
      <c r="N81">
        <v>0.24</v>
      </c>
      <c r="O81" t="s">
        <v>56</v>
      </c>
      <c r="P81" s="10">
        <v>177550</v>
      </c>
      <c r="Q81" s="10">
        <v>177550</v>
      </c>
      <c r="R81" s="10">
        <v>3551</v>
      </c>
      <c r="S81" s="10">
        <v>181101</v>
      </c>
      <c r="T81" t="s">
        <v>59</v>
      </c>
      <c r="U81" t="s">
        <v>58</v>
      </c>
      <c r="V81">
        <v>52</v>
      </c>
      <c r="W81">
        <v>52</v>
      </c>
      <c r="X81">
        <v>52</v>
      </c>
      <c r="Y81" t="s">
        <v>254</v>
      </c>
      <c r="Z81">
        <v>100</v>
      </c>
      <c r="AA81">
        <v>0</v>
      </c>
      <c r="AB81">
        <v>55040.5</v>
      </c>
      <c r="AC81">
        <v>56816</v>
      </c>
      <c r="AD81">
        <v>23081.5</v>
      </c>
      <c r="AE81">
        <v>42612</v>
      </c>
      <c r="AF81" t="s">
        <v>59</v>
      </c>
      <c r="AG81" t="str">
        <f>VLOOKUP(G81,'CapRev-Output-All'!A:AQ,43,FALSE)</f>
        <v>14924</v>
      </c>
      <c r="AI81" s="10"/>
    </row>
    <row r="82" spans="1:35" ht="15" x14ac:dyDescent="0.2">
      <c r="A82" t="s">
        <v>74</v>
      </c>
      <c r="B82" t="s">
        <v>139</v>
      </c>
      <c r="C82" t="s">
        <v>465</v>
      </c>
      <c r="D82" t="s">
        <v>466</v>
      </c>
      <c r="E82" t="s">
        <v>467</v>
      </c>
      <c r="F82" t="s">
        <v>64</v>
      </c>
      <c r="G82" t="s">
        <v>946</v>
      </c>
      <c r="H82" t="s">
        <v>74</v>
      </c>
      <c r="J82" t="s">
        <v>947</v>
      </c>
      <c r="K82">
        <v>0</v>
      </c>
      <c r="L82">
        <v>0</v>
      </c>
      <c r="M82">
        <v>0.4</v>
      </c>
      <c r="N82">
        <v>0.6</v>
      </c>
      <c r="O82" t="s">
        <v>114</v>
      </c>
      <c r="P82" s="10">
        <v>100000</v>
      </c>
      <c r="Q82" s="10">
        <v>100000</v>
      </c>
      <c r="R82" s="10">
        <v>2000</v>
      </c>
      <c r="S82" s="10">
        <v>102000</v>
      </c>
      <c r="T82" t="s">
        <v>59</v>
      </c>
      <c r="U82" t="s">
        <v>58</v>
      </c>
      <c r="V82">
        <v>76</v>
      </c>
      <c r="W82">
        <v>80</v>
      </c>
      <c r="X82">
        <v>78</v>
      </c>
      <c r="Y82" t="s">
        <v>254</v>
      </c>
      <c r="Z82">
        <v>75</v>
      </c>
      <c r="AA82">
        <v>25</v>
      </c>
      <c r="AB82">
        <v>0</v>
      </c>
      <c r="AC82">
        <v>0</v>
      </c>
      <c r="AD82">
        <v>40000</v>
      </c>
      <c r="AE82">
        <v>60000</v>
      </c>
      <c r="AF82" t="s">
        <v>59</v>
      </c>
      <c r="AG82" t="str">
        <f>VLOOKUP(G82,'CapRev-Output-All'!A:AQ,43,FALSE)</f>
        <v>0</v>
      </c>
      <c r="AI82" s="10"/>
    </row>
    <row r="83" spans="1:35" ht="15" x14ac:dyDescent="0.2">
      <c r="A83" t="s">
        <v>74</v>
      </c>
      <c r="B83" t="s">
        <v>93</v>
      </c>
      <c r="C83" t="s">
        <v>494</v>
      </c>
      <c r="D83" t="s">
        <v>495</v>
      </c>
      <c r="E83" t="s">
        <v>496</v>
      </c>
      <c r="F83" t="s">
        <v>64</v>
      </c>
      <c r="G83" t="s">
        <v>497</v>
      </c>
      <c r="H83" t="s">
        <v>74</v>
      </c>
      <c r="J83" t="s">
        <v>498</v>
      </c>
      <c r="K83">
        <v>0</v>
      </c>
      <c r="L83">
        <v>0.21</v>
      </c>
      <c r="M83">
        <v>0.08</v>
      </c>
      <c r="N83">
        <v>0.71</v>
      </c>
      <c r="O83" t="s">
        <v>114</v>
      </c>
      <c r="P83" s="10">
        <v>1702784</v>
      </c>
      <c r="Q83" s="10">
        <v>1702784</v>
      </c>
      <c r="R83" s="10">
        <v>34055</v>
      </c>
      <c r="S83" s="10">
        <v>1736839</v>
      </c>
      <c r="T83" t="s">
        <v>59</v>
      </c>
      <c r="U83" t="s">
        <v>58</v>
      </c>
      <c r="V83">
        <v>88</v>
      </c>
      <c r="W83">
        <v>80</v>
      </c>
      <c r="X83">
        <v>84</v>
      </c>
      <c r="Y83" t="s">
        <v>84</v>
      </c>
      <c r="Z83">
        <v>100</v>
      </c>
      <c r="AA83">
        <v>0</v>
      </c>
      <c r="AB83">
        <v>0</v>
      </c>
      <c r="AC83">
        <v>357584.64000000001</v>
      </c>
      <c r="AD83">
        <v>136222.72</v>
      </c>
      <c r="AE83">
        <v>1208976.6399999999</v>
      </c>
      <c r="AF83" t="s">
        <v>59</v>
      </c>
      <c r="AG83" t="str">
        <f>VLOOKUP(G83,'CapRev-Output-All'!A:AQ,43,FALSE)</f>
        <v>0</v>
      </c>
      <c r="AI83" s="10"/>
    </row>
    <row r="84" spans="1:35" ht="15" x14ac:dyDescent="0.2">
      <c r="A84" t="s">
        <v>74</v>
      </c>
      <c r="B84" t="s">
        <v>93</v>
      </c>
      <c r="C84" t="s">
        <v>489</v>
      </c>
      <c r="D84" t="s">
        <v>490</v>
      </c>
      <c r="E84" t="s">
        <v>491</v>
      </c>
      <c r="F84" t="s">
        <v>52</v>
      </c>
      <c r="G84" t="s">
        <v>782</v>
      </c>
      <c r="H84" t="s">
        <v>74</v>
      </c>
      <c r="J84" t="s">
        <v>783</v>
      </c>
      <c r="K84">
        <v>0.08</v>
      </c>
      <c r="L84">
        <v>0.47</v>
      </c>
      <c r="M84">
        <v>0.12</v>
      </c>
      <c r="N84">
        <v>0.33</v>
      </c>
      <c r="O84" t="s">
        <v>56</v>
      </c>
      <c r="P84" s="10">
        <v>1183520.0900000001</v>
      </c>
      <c r="Q84" s="10">
        <v>1183520.0900000001</v>
      </c>
      <c r="R84" s="10">
        <v>23671</v>
      </c>
      <c r="S84" s="10">
        <v>1207191.0900000001</v>
      </c>
      <c r="T84" t="s">
        <v>59</v>
      </c>
      <c r="U84" t="s">
        <v>58</v>
      </c>
      <c r="V84">
        <v>84</v>
      </c>
      <c r="W84">
        <v>76</v>
      </c>
      <c r="X84">
        <v>80</v>
      </c>
      <c r="Y84" t="s">
        <v>254</v>
      </c>
      <c r="Z84">
        <v>100</v>
      </c>
      <c r="AA84">
        <v>0</v>
      </c>
      <c r="AB84">
        <v>94681.607199999999</v>
      </c>
      <c r="AC84">
        <v>556254.4423</v>
      </c>
      <c r="AD84">
        <v>142022.41080000001</v>
      </c>
      <c r="AE84">
        <v>390561.62969999999</v>
      </c>
      <c r="AF84" t="s">
        <v>59</v>
      </c>
      <c r="AG84">
        <f>VLOOKUP(G84,'CapRev-Output-All'!A:AQ,43,FALSE)</f>
        <v>24000</v>
      </c>
      <c r="AI84" s="10"/>
    </row>
    <row r="85" spans="1:35" ht="15" x14ac:dyDescent="0.2">
      <c r="A85" t="s">
        <v>74</v>
      </c>
      <c r="B85" t="s">
        <v>85</v>
      </c>
      <c r="C85" t="s">
        <v>263</v>
      </c>
      <c r="D85" t="s">
        <v>457</v>
      </c>
      <c r="E85" t="s">
        <v>264</v>
      </c>
      <c r="F85" t="s">
        <v>64</v>
      </c>
      <c r="G85" t="s">
        <v>458</v>
      </c>
      <c r="H85" t="s">
        <v>74</v>
      </c>
      <c r="J85" t="s">
        <v>459</v>
      </c>
      <c r="K85">
        <v>0</v>
      </c>
      <c r="L85">
        <v>0</v>
      </c>
      <c r="M85">
        <v>0.5</v>
      </c>
      <c r="N85">
        <v>0.5</v>
      </c>
      <c r="O85" t="s">
        <v>107</v>
      </c>
      <c r="P85" s="10">
        <v>741725</v>
      </c>
      <c r="Q85" s="10">
        <v>741725</v>
      </c>
      <c r="R85" s="10">
        <v>14834.5</v>
      </c>
      <c r="S85" s="10">
        <v>756559.5</v>
      </c>
      <c r="T85" t="s">
        <v>59</v>
      </c>
      <c r="U85" t="s">
        <v>58</v>
      </c>
      <c r="V85">
        <v>76</v>
      </c>
      <c r="W85">
        <v>92</v>
      </c>
      <c r="X85">
        <v>84</v>
      </c>
      <c r="Y85" t="s">
        <v>254</v>
      </c>
      <c r="Z85">
        <v>100</v>
      </c>
      <c r="AA85">
        <v>0</v>
      </c>
      <c r="AB85">
        <v>0</v>
      </c>
      <c r="AC85">
        <v>0</v>
      </c>
      <c r="AD85">
        <v>370862.5</v>
      </c>
      <c r="AE85">
        <v>370862.5</v>
      </c>
      <c r="AF85" t="s">
        <v>59</v>
      </c>
      <c r="AG85" t="str">
        <f>VLOOKUP(G85,'CapRev-Output-All'!A:AQ,43,FALSE)</f>
        <v>0</v>
      </c>
      <c r="AI85" s="10"/>
    </row>
    <row r="86" spans="1:35" ht="15" x14ac:dyDescent="0.2">
      <c r="A86" t="s">
        <v>148</v>
      </c>
      <c r="B86" t="s">
        <v>148</v>
      </c>
      <c r="C86" t="s">
        <v>1028</v>
      </c>
      <c r="D86" t="s">
        <v>1029</v>
      </c>
      <c r="E86" t="s">
        <v>1030</v>
      </c>
      <c r="F86" t="s">
        <v>64</v>
      </c>
      <c r="G86" t="s">
        <v>1618</v>
      </c>
      <c r="H86" t="s">
        <v>148</v>
      </c>
      <c r="J86" t="s">
        <v>1619</v>
      </c>
      <c r="K86">
        <v>1</v>
      </c>
      <c r="L86">
        <v>0</v>
      </c>
      <c r="M86">
        <v>0</v>
      </c>
      <c r="N86">
        <v>0</v>
      </c>
      <c r="O86" t="s">
        <v>67</v>
      </c>
      <c r="P86" s="10">
        <v>50000</v>
      </c>
      <c r="Q86" s="10">
        <v>50000</v>
      </c>
      <c r="R86" s="10">
        <v>1000</v>
      </c>
      <c r="S86" s="10">
        <v>51000</v>
      </c>
      <c r="T86" t="s">
        <v>59</v>
      </c>
      <c r="U86" t="s">
        <v>58</v>
      </c>
      <c r="V86">
        <v>60</v>
      </c>
      <c r="W86">
        <v>75</v>
      </c>
      <c r="X86">
        <v>67.5</v>
      </c>
      <c r="Y86" t="s">
        <v>254</v>
      </c>
      <c r="Z86">
        <v>100</v>
      </c>
      <c r="AA86">
        <v>0</v>
      </c>
      <c r="AB86">
        <v>50000</v>
      </c>
      <c r="AC86">
        <v>0</v>
      </c>
      <c r="AD86">
        <v>0</v>
      </c>
      <c r="AE86">
        <v>0</v>
      </c>
      <c r="AF86" t="s">
        <v>59</v>
      </c>
      <c r="AG86" t="str">
        <f>VLOOKUP(G86,'CapRev-Output-All'!A:AQ,43,FALSE)</f>
        <v>0</v>
      </c>
      <c r="AI86" s="10"/>
    </row>
    <row r="87" spans="1:35" ht="15" x14ac:dyDescent="0.2">
      <c r="A87" t="s">
        <v>148</v>
      </c>
      <c r="B87" t="s">
        <v>148</v>
      </c>
      <c r="C87" t="s">
        <v>535</v>
      </c>
      <c r="D87" t="s">
        <v>536</v>
      </c>
      <c r="E87" t="s">
        <v>537</v>
      </c>
      <c r="F87" t="s">
        <v>64</v>
      </c>
      <c r="G87" t="s">
        <v>538</v>
      </c>
      <c r="H87" t="s">
        <v>148</v>
      </c>
      <c r="J87" t="s">
        <v>539</v>
      </c>
      <c r="K87">
        <v>0.35</v>
      </c>
      <c r="L87">
        <v>0.15</v>
      </c>
      <c r="M87">
        <v>0.05</v>
      </c>
      <c r="N87">
        <v>0.45</v>
      </c>
      <c r="O87" t="s">
        <v>114</v>
      </c>
      <c r="P87" s="10">
        <v>327550</v>
      </c>
      <c r="Q87" s="10">
        <v>327550</v>
      </c>
      <c r="R87" s="10">
        <v>4340.7</v>
      </c>
      <c r="S87" s="10">
        <v>331890.7</v>
      </c>
      <c r="T87" t="s">
        <v>59</v>
      </c>
      <c r="U87" t="s">
        <v>58</v>
      </c>
      <c r="V87">
        <v>88</v>
      </c>
      <c r="W87">
        <v>80</v>
      </c>
      <c r="X87">
        <v>84</v>
      </c>
      <c r="Y87" t="s">
        <v>84</v>
      </c>
      <c r="Z87">
        <v>100</v>
      </c>
      <c r="AA87">
        <v>0</v>
      </c>
      <c r="AB87">
        <v>114642.5</v>
      </c>
      <c r="AC87">
        <v>49132.5</v>
      </c>
      <c r="AD87">
        <v>16377.5</v>
      </c>
      <c r="AE87">
        <v>147397.5</v>
      </c>
      <c r="AF87" t="s">
        <v>59</v>
      </c>
      <c r="AG87" t="str">
        <f>VLOOKUP(G87,'CapRev-Output-All'!A:AQ,43,FALSE)</f>
        <v>0</v>
      </c>
      <c r="AI87" s="10"/>
    </row>
    <row r="88" spans="1:35" ht="15" x14ac:dyDescent="0.2">
      <c r="A88" t="s">
        <v>148</v>
      </c>
      <c r="B88" t="s">
        <v>148</v>
      </c>
      <c r="C88" t="s">
        <v>286</v>
      </c>
      <c r="D88" t="s">
        <v>347</v>
      </c>
      <c r="E88" t="s">
        <v>287</v>
      </c>
      <c r="F88" t="s">
        <v>64</v>
      </c>
      <c r="G88" t="s">
        <v>1835</v>
      </c>
      <c r="H88" t="s">
        <v>148</v>
      </c>
      <c r="J88" t="s">
        <v>1836</v>
      </c>
      <c r="K88">
        <v>0.76500000000000001</v>
      </c>
      <c r="L88">
        <v>5.5E-2</v>
      </c>
      <c r="M88">
        <v>0.09</v>
      </c>
      <c r="N88">
        <v>0.09</v>
      </c>
      <c r="O88" t="s">
        <v>67</v>
      </c>
      <c r="P88" s="10">
        <v>100704.68</v>
      </c>
      <c r="Q88" s="10">
        <v>100704.68</v>
      </c>
      <c r="R88" s="10">
        <v>2014.09</v>
      </c>
      <c r="S88" s="10">
        <v>102718.76999999999</v>
      </c>
      <c r="T88" t="s">
        <v>59</v>
      </c>
      <c r="U88" t="s">
        <v>58</v>
      </c>
      <c r="V88">
        <v>60</v>
      </c>
      <c r="W88">
        <v>68</v>
      </c>
      <c r="X88">
        <v>64</v>
      </c>
      <c r="Y88" t="s">
        <v>254</v>
      </c>
      <c r="Z88">
        <v>100</v>
      </c>
      <c r="AA88">
        <v>0</v>
      </c>
      <c r="AB88">
        <v>77039.080199999997</v>
      </c>
      <c r="AC88">
        <v>5538.7574000000004</v>
      </c>
      <c r="AD88">
        <v>9063.4212000000007</v>
      </c>
      <c r="AE88">
        <v>9063.4212000000007</v>
      </c>
      <c r="AF88" t="s">
        <v>59</v>
      </c>
      <c r="AG88" t="str">
        <f>VLOOKUP(G88,'CapRev-Output-All'!A:AQ,43,FALSE)</f>
        <v>7476.93</v>
      </c>
      <c r="AI88" s="10"/>
    </row>
    <row r="89" spans="1:35" ht="15" x14ac:dyDescent="0.2">
      <c r="A89" t="s">
        <v>74</v>
      </c>
      <c r="B89" t="s">
        <v>75</v>
      </c>
      <c r="C89" t="s">
        <v>80</v>
      </c>
      <c r="D89" t="s">
        <v>371</v>
      </c>
      <c r="E89" t="s">
        <v>81</v>
      </c>
      <c r="F89" t="s">
        <v>64</v>
      </c>
      <c r="G89" t="s">
        <v>582</v>
      </c>
      <c r="H89" t="s">
        <v>74</v>
      </c>
      <c r="J89" t="s">
        <v>583</v>
      </c>
      <c r="K89">
        <v>0.15</v>
      </c>
      <c r="L89">
        <v>0.15</v>
      </c>
      <c r="M89">
        <v>0.1</v>
      </c>
      <c r="N89">
        <v>0.6</v>
      </c>
      <c r="O89" t="s">
        <v>114</v>
      </c>
      <c r="P89" s="10">
        <v>625603</v>
      </c>
      <c r="Q89" s="10">
        <v>625603</v>
      </c>
      <c r="R89" s="10">
        <v>12512</v>
      </c>
      <c r="S89" s="10">
        <v>638115</v>
      </c>
      <c r="T89" t="s">
        <v>59</v>
      </c>
      <c r="U89" t="s">
        <v>58</v>
      </c>
      <c r="V89">
        <v>84</v>
      </c>
      <c r="W89">
        <v>80</v>
      </c>
      <c r="X89">
        <v>82</v>
      </c>
      <c r="Y89" t="s">
        <v>84</v>
      </c>
      <c r="Z89">
        <v>100</v>
      </c>
      <c r="AA89">
        <v>0</v>
      </c>
      <c r="AB89">
        <v>93840.45</v>
      </c>
      <c r="AC89">
        <v>93840.45</v>
      </c>
      <c r="AD89">
        <v>62560.3</v>
      </c>
      <c r="AE89">
        <v>375361.8</v>
      </c>
      <c r="AF89" t="s">
        <v>59</v>
      </c>
      <c r="AG89">
        <f>VLOOKUP(G89,'CapRev-Output-All'!A:AQ,43,FALSE)</f>
        <v>0</v>
      </c>
      <c r="AI89" s="10"/>
    </row>
    <row r="90" spans="1:35" ht="15" x14ac:dyDescent="0.2">
      <c r="A90" t="s">
        <v>48</v>
      </c>
      <c r="B90" t="s">
        <v>48</v>
      </c>
      <c r="C90" t="s">
        <v>1437</v>
      </c>
      <c r="D90" t="s">
        <v>70</v>
      </c>
      <c r="E90" t="s">
        <v>170</v>
      </c>
      <c r="F90" t="s">
        <v>64</v>
      </c>
      <c r="G90" t="s">
        <v>1438</v>
      </c>
      <c r="H90" t="s">
        <v>48</v>
      </c>
      <c r="I90" t="s">
        <v>54</v>
      </c>
      <c r="J90" t="s">
        <v>1439</v>
      </c>
      <c r="K90">
        <v>0</v>
      </c>
      <c r="L90">
        <v>0</v>
      </c>
      <c r="M90">
        <v>1</v>
      </c>
      <c r="N90">
        <v>0</v>
      </c>
      <c r="O90" t="s">
        <v>120</v>
      </c>
      <c r="P90" s="10">
        <v>120716</v>
      </c>
      <c r="Q90" s="11">
        <v>120716</v>
      </c>
      <c r="R90" s="10">
        <v>0</v>
      </c>
      <c r="S90" s="10">
        <v>120716</v>
      </c>
      <c r="T90" t="s">
        <v>57</v>
      </c>
      <c r="U90" t="s">
        <v>58</v>
      </c>
      <c r="V90">
        <v>76</v>
      </c>
      <c r="W90">
        <v>64</v>
      </c>
      <c r="X90">
        <v>70</v>
      </c>
      <c r="Y90" t="s">
        <v>48</v>
      </c>
      <c r="Z90">
        <v>0</v>
      </c>
      <c r="AA90">
        <v>0</v>
      </c>
      <c r="AB90">
        <v>0</v>
      </c>
      <c r="AC90">
        <v>0</v>
      </c>
      <c r="AD90">
        <v>120716</v>
      </c>
      <c r="AE90">
        <v>0</v>
      </c>
      <c r="AF90" t="s">
        <v>59</v>
      </c>
      <c r="AG90">
        <f>VLOOKUP(G90,'CapRev-Output-All'!A:AQ,43,FALSE)</f>
        <v>0</v>
      </c>
      <c r="AI90" s="10"/>
    </row>
    <row r="91" spans="1:35" ht="15" x14ac:dyDescent="0.2">
      <c r="A91" t="s">
        <v>148</v>
      </c>
      <c r="B91" t="s">
        <v>148</v>
      </c>
      <c r="C91" t="s">
        <v>337</v>
      </c>
      <c r="D91" t="s">
        <v>338</v>
      </c>
      <c r="E91" t="s">
        <v>339</v>
      </c>
      <c r="F91" t="s">
        <v>64</v>
      </c>
      <c r="G91" t="s">
        <v>340</v>
      </c>
      <c r="H91" t="s">
        <v>148</v>
      </c>
      <c r="J91" t="s">
        <v>341</v>
      </c>
      <c r="K91">
        <v>0</v>
      </c>
      <c r="L91">
        <v>0.1</v>
      </c>
      <c r="M91">
        <v>0.5</v>
      </c>
      <c r="N91">
        <v>0.4</v>
      </c>
      <c r="O91" t="s">
        <v>120</v>
      </c>
      <c r="P91" s="10">
        <v>488000</v>
      </c>
      <c r="Q91" s="10">
        <v>488000</v>
      </c>
      <c r="R91" s="10">
        <v>9760</v>
      </c>
      <c r="S91" s="10">
        <v>497760</v>
      </c>
      <c r="T91" t="s">
        <v>59</v>
      </c>
      <c r="U91" t="s">
        <v>58</v>
      </c>
      <c r="V91">
        <v>84</v>
      </c>
      <c r="W91">
        <v>88</v>
      </c>
      <c r="X91">
        <v>86</v>
      </c>
      <c r="Y91" t="s">
        <v>84</v>
      </c>
      <c r="Z91">
        <v>100</v>
      </c>
      <c r="AA91">
        <v>0</v>
      </c>
      <c r="AB91">
        <v>0</v>
      </c>
      <c r="AC91">
        <v>48800</v>
      </c>
      <c r="AD91">
        <v>244000</v>
      </c>
      <c r="AE91">
        <v>195200</v>
      </c>
      <c r="AF91" t="s">
        <v>59</v>
      </c>
      <c r="AG91" t="str">
        <f>VLOOKUP(G91,'CapRev-Output-All'!A:AQ,43,FALSE)</f>
        <v>500000</v>
      </c>
      <c r="AI91" s="10"/>
    </row>
    <row r="92" spans="1:35" ht="15" x14ac:dyDescent="0.2">
      <c r="A92" t="s">
        <v>60</v>
      </c>
      <c r="B92" t="s">
        <v>60</v>
      </c>
      <c r="C92" t="s">
        <v>642</v>
      </c>
      <c r="D92" t="s">
        <v>643</v>
      </c>
      <c r="E92" t="s">
        <v>644</v>
      </c>
      <c r="F92" t="s">
        <v>64</v>
      </c>
      <c r="G92" t="s">
        <v>1267</v>
      </c>
      <c r="H92" t="s">
        <v>60</v>
      </c>
      <c r="J92" t="s">
        <v>1268</v>
      </c>
      <c r="K92">
        <v>0.45</v>
      </c>
      <c r="L92">
        <v>0</v>
      </c>
      <c r="M92">
        <v>0.1</v>
      </c>
      <c r="N92">
        <v>0.45</v>
      </c>
      <c r="O92" t="s">
        <v>107</v>
      </c>
      <c r="P92" s="10">
        <v>183600</v>
      </c>
      <c r="Q92" s="10">
        <v>183600</v>
      </c>
      <c r="R92" s="10">
        <v>3672</v>
      </c>
      <c r="S92" s="10">
        <v>187272</v>
      </c>
      <c r="T92" t="s">
        <v>59</v>
      </c>
      <c r="U92" t="s">
        <v>58</v>
      </c>
      <c r="V92">
        <v>72</v>
      </c>
      <c r="W92">
        <v>75</v>
      </c>
      <c r="X92">
        <v>73.5</v>
      </c>
      <c r="Y92" t="s">
        <v>254</v>
      </c>
      <c r="Z92">
        <v>100</v>
      </c>
      <c r="AA92">
        <v>0</v>
      </c>
      <c r="AB92">
        <v>82620</v>
      </c>
      <c r="AC92">
        <v>0</v>
      </c>
      <c r="AD92">
        <v>18360</v>
      </c>
      <c r="AE92">
        <v>82620</v>
      </c>
      <c r="AF92" t="s">
        <v>59</v>
      </c>
      <c r="AG92" t="str">
        <f>VLOOKUP(G92,'CapRev-Output-All'!A:AQ,43,FALSE)</f>
        <v>0</v>
      </c>
      <c r="AI92" s="10"/>
    </row>
    <row r="93" spans="1:35" ht="15" x14ac:dyDescent="0.2">
      <c r="A93" t="s">
        <v>148</v>
      </c>
      <c r="B93" t="s">
        <v>148</v>
      </c>
      <c r="C93" t="s">
        <v>286</v>
      </c>
      <c r="D93" t="s">
        <v>347</v>
      </c>
      <c r="E93" t="s">
        <v>287</v>
      </c>
      <c r="F93" t="s">
        <v>52</v>
      </c>
      <c r="G93" t="s">
        <v>1391</v>
      </c>
      <c r="H93" t="s">
        <v>148</v>
      </c>
      <c r="J93" t="s">
        <v>1392</v>
      </c>
      <c r="K93">
        <v>0.2</v>
      </c>
      <c r="L93">
        <v>0.8</v>
      </c>
      <c r="M93">
        <v>0</v>
      </c>
      <c r="N93">
        <v>0</v>
      </c>
      <c r="O93" t="s">
        <v>56</v>
      </c>
      <c r="P93" s="10">
        <v>106993</v>
      </c>
      <c r="Q93" s="10">
        <v>106993</v>
      </c>
      <c r="R93" s="10">
        <v>2139.86</v>
      </c>
      <c r="S93" s="10">
        <v>109132.86</v>
      </c>
      <c r="T93" t="s">
        <v>59</v>
      </c>
      <c r="U93" t="s">
        <v>58</v>
      </c>
      <c r="V93">
        <v>65</v>
      </c>
      <c r="W93">
        <v>76</v>
      </c>
      <c r="X93">
        <v>70.5</v>
      </c>
      <c r="Y93" t="s">
        <v>254</v>
      </c>
      <c r="Z93">
        <v>100</v>
      </c>
      <c r="AA93">
        <v>0</v>
      </c>
      <c r="AB93">
        <v>21398.6</v>
      </c>
      <c r="AC93">
        <v>85594.4</v>
      </c>
      <c r="AD93">
        <v>0</v>
      </c>
      <c r="AE93">
        <v>0</v>
      </c>
      <c r="AF93" t="s">
        <v>59</v>
      </c>
      <c r="AG93" t="str">
        <f>VLOOKUP(G93,'CapRev-Output-All'!A:AQ,43,FALSE)</f>
        <v>0</v>
      </c>
      <c r="AI93" s="10"/>
    </row>
    <row r="94" spans="1:35" ht="15" x14ac:dyDescent="0.2">
      <c r="A94" t="s">
        <v>148</v>
      </c>
      <c r="B94" t="s">
        <v>148</v>
      </c>
      <c r="C94" t="s">
        <v>286</v>
      </c>
      <c r="D94" t="s">
        <v>347</v>
      </c>
      <c r="E94" t="s">
        <v>287</v>
      </c>
      <c r="F94" t="s">
        <v>64</v>
      </c>
      <c r="G94" t="s">
        <v>528</v>
      </c>
      <c r="H94" t="s">
        <v>148</v>
      </c>
      <c r="J94" t="s">
        <v>529</v>
      </c>
      <c r="K94">
        <v>0.35</v>
      </c>
      <c r="L94">
        <v>0.15</v>
      </c>
      <c r="M94">
        <v>0.15</v>
      </c>
      <c r="N94">
        <v>0.35</v>
      </c>
      <c r="O94" t="s">
        <v>107</v>
      </c>
      <c r="P94" s="10">
        <v>479950</v>
      </c>
      <c r="Q94" s="10">
        <v>479950</v>
      </c>
      <c r="R94" s="10">
        <v>9599</v>
      </c>
      <c r="S94" s="10">
        <v>489549</v>
      </c>
      <c r="T94" t="s">
        <v>59</v>
      </c>
      <c r="U94" t="s">
        <v>58</v>
      </c>
      <c r="V94">
        <v>88</v>
      </c>
      <c r="W94">
        <v>80</v>
      </c>
      <c r="X94">
        <v>84</v>
      </c>
      <c r="Y94" t="s">
        <v>84</v>
      </c>
      <c r="Z94">
        <v>100</v>
      </c>
      <c r="AA94">
        <v>0</v>
      </c>
      <c r="AB94">
        <v>167982.5</v>
      </c>
      <c r="AC94">
        <v>71992.5</v>
      </c>
      <c r="AD94">
        <v>71992.5</v>
      </c>
      <c r="AE94">
        <v>167982.5</v>
      </c>
      <c r="AF94" t="s">
        <v>59</v>
      </c>
      <c r="AG94" t="str">
        <f>VLOOKUP(G94,'CapRev-Output-All'!A:AQ,43,FALSE)</f>
        <v>0</v>
      </c>
      <c r="AI94" s="10"/>
    </row>
    <row r="95" spans="1:35" ht="15" x14ac:dyDescent="0.2">
      <c r="A95" t="s">
        <v>74</v>
      </c>
      <c r="B95" t="s">
        <v>360</v>
      </c>
      <c r="C95" t="s">
        <v>361</v>
      </c>
      <c r="D95" t="s">
        <v>362</v>
      </c>
      <c r="E95" t="s">
        <v>363</v>
      </c>
      <c r="F95" t="s">
        <v>52</v>
      </c>
      <c r="G95" t="s">
        <v>364</v>
      </c>
      <c r="H95" t="s">
        <v>74</v>
      </c>
      <c r="J95" t="s">
        <v>365</v>
      </c>
      <c r="K95">
        <v>0</v>
      </c>
      <c r="L95">
        <v>0.75</v>
      </c>
      <c r="M95">
        <v>0.25</v>
      </c>
      <c r="N95">
        <v>0</v>
      </c>
      <c r="O95" t="s">
        <v>56</v>
      </c>
      <c r="P95" s="10">
        <v>782028.13</v>
      </c>
      <c r="Q95" s="10">
        <v>782028.13</v>
      </c>
      <c r="R95" s="10">
        <v>15640.56</v>
      </c>
      <c r="S95" s="10">
        <v>797668.69000000006</v>
      </c>
      <c r="T95" t="s">
        <v>57</v>
      </c>
      <c r="U95" t="s">
        <v>58</v>
      </c>
      <c r="V95">
        <v>90</v>
      </c>
      <c r="W95">
        <v>80</v>
      </c>
      <c r="X95">
        <v>85</v>
      </c>
      <c r="Y95" t="s">
        <v>68</v>
      </c>
      <c r="Z95">
        <v>0</v>
      </c>
      <c r="AA95">
        <v>100</v>
      </c>
      <c r="AB95">
        <v>0</v>
      </c>
      <c r="AC95">
        <v>586521.09750000003</v>
      </c>
      <c r="AD95">
        <v>195507.0325</v>
      </c>
      <c r="AE95">
        <v>0</v>
      </c>
      <c r="AF95" t="s">
        <v>59</v>
      </c>
      <c r="AG95" t="str">
        <f>VLOOKUP(G95,'CapRev-Output-All'!A:AQ,43,FALSE)</f>
        <v>20,000</v>
      </c>
      <c r="AI95" s="10"/>
    </row>
    <row r="96" spans="1:35" ht="15" x14ac:dyDescent="0.2">
      <c r="A96" t="s">
        <v>74</v>
      </c>
      <c r="B96" t="s">
        <v>219</v>
      </c>
      <c r="C96" t="s">
        <v>220</v>
      </c>
      <c r="D96" t="s">
        <v>504</v>
      </c>
      <c r="E96" t="s">
        <v>221</v>
      </c>
      <c r="F96" t="s">
        <v>64</v>
      </c>
      <c r="G96" t="s">
        <v>795</v>
      </c>
      <c r="H96" t="s">
        <v>74</v>
      </c>
      <c r="J96" t="s">
        <v>796</v>
      </c>
      <c r="K96">
        <v>0.15</v>
      </c>
      <c r="L96">
        <v>0.15</v>
      </c>
      <c r="M96">
        <v>0.05</v>
      </c>
      <c r="N96">
        <v>0.65</v>
      </c>
      <c r="O96" t="s">
        <v>114</v>
      </c>
      <c r="P96" s="10">
        <v>570369.19999999995</v>
      </c>
      <c r="Q96" s="10">
        <v>570369.19999999995</v>
      </c>
      <c r="R96" s="10">
        <v>11407</v>
      </c>
      <c r="S96" s="10">
        <v>581776.19999999995</v>
      </c>
      <c r="T96" t="s">
        <v>59</v>
      </c>
      <c r="U96" t="s">
        <v>58</v>
      </c>
      <c r="V96">
        <v>84</v>
      </c>
      <c r="W96">
        <v>76</v>
      </c>
      <c r="X96">
        <v>80</v>
      </c>
      <c r="Y96" t="s">
        <v>254</v>
      </c>
      <c r="Z96">
        <v>100</v>
      </c>
      <c r="AA96">
        <v>0</v>
      </c>
      <c r="AB96">
        <v>85555.38</v>
      </c>
      <c r="AC96">
        <v>85555.38</v>
      </c>
      <c r="AD96">
        <v>28518.46</v>
      </c>
      <c r="AE96">
        <v>370739.98</v>
      </c>
      <c r="AF96" t="s">
        <v>59</v>
      </c>
      <c r="AG96" t="str">
        <f>VLOOKUP(G96,'CapRev-Output-All'!A:AQ,43,FALSE)</f>
        <v>0</v>
      </c>
      <c r="AI96" s="10"/>
    </row>
    <row r="97" spans="1:35" ht="15" x14ac:dyDescent="0.2">
      <c r="A97" t="s">
        <v>74</v>
      </c>
      <c r="B97" t="s">
        <v>75</v>
      </c>
      <c r="C97" t="s">
        <v>388</v>
      </c>
      <c r="D97" t="s">
        <v>389</v>
      </c>
      <c r="E97" t="s">
        <v>390</v>
      </c>
      <c r="F97" t="s">
        <v>64</v>
      </c>
      <c r="G97" t="s">
        <v>719</v>
      </c>
      <c r="H97" t="s">
        <v>74</v>
      </c>
      <c r="J97" t="s">
        <v>720</v>
      </c>
      <c r="K97">
        <v>0.5</v>
      </c>
      <c r="L97">
        <v>0</v>
      </c>
      <c r="M97">
        <v>0</v>
      </c>
      <c r="N97">
        <v>0.5</v>
      </c>
      <c r="O97" t="s">
        <v>107</v>
      </c>
      <c r="P97" s="10">
        <v>705000</v>
      </c>
      <c r="Q97" s="10">
        <v>705000</v>
      </c>
      <c r="R97" s="10">
        <v>14100</v>
      </c>
      <c r="S97" s="10">
        <v>719100</v>
      </c>
      <c r="T97" t="s">
        <v>59</v>
      </c>
      <c r="U97" t="s">
        <v>58</v>
      </c>
      <c r="V97">
        <v>84</v>
      </c>
      <c r="W97">
        <v>76</v>
      </c>
      <c r="X97">
        <v>80</v>
      </c>
      <c r="Y97" t="s">
        <v>254</v>
      </c>
      <c r="Z97">
        <v>100</v>
      </c>
      <c r="AA97">
        <v>0</v>
      </c>
      <c r="AB97">
        <v>352500</v>
      </c>
      <c r="AC97">
        <v>0</v>
      </c>
      <c r="AD97">
        <v>0</v>
      </c>
      <c r="AE97">
        <v>352500</v>
      </c>
      <c r="AF97" t="s">
        <v>59</v>
      </c>
      <c r="AG97" t="str">
        <f>VLOOKUP(G97,'CapRev-Output-All'!A:AQ,43,FALSE)</f>
        <v>70000</v>
      </c>
      <c r="AI97" s="10"/>
    </row>
    <row r="98" spans="1:35" ht="15" x14ac:dyDescent="0.2">
      <c r="A98" t="s">
        <v>74</v>
      </c>
      <c r="B98" t="s">
        <v>139</v>
      </c>
      <c r="C98" t="s">
        <v>140</v>
      </c>
      <c r="D98" t="s">
        <v>454</v>
      </c>
      <c r="E98" t="s">
        <v>141</v>
      </c>
      <c r="F98" t="s">
        <v>52</v>
      </c>
      <c r="G98" t="s">
        <v>735</v>
      </c>
      <c r="H98" t="s">
        <v>74</v>
      </c>
      <c r="J98" t="s">
        <v>736</v>
      </c>
      <c r="K98">
        <v>0</v>
      </c>
      <c r="L98">
        <v>0.7</v>
      </c>
      <c r="M98">
        <v>0.15</v>
      </c>
      <c r="N98">
        <v>0.15</v>
      </c>
      <c r="O98" t="s">
        <v>56</v>
      </c>
      <c r="P98" s="10">
        <v>599401</v>
      </c>
      <c r="Q98" s="10">
        <v>599401</v>
      </c>
      <c r="R98" s="10">
        <v>11988.02</v>
      </c>
      <c r="S98" s="10">
        <v>611389.02</v>
      </c>
      <c r="T98" t="s">
        <v>59</v>
      </c>
      <c r="U98" t="s">
        <v>58</v>
      </c>
      <c r="V98">
        <v>80</v>
      </c>
      <c r="W98">
        <v>80</v>
      </c>
      <c r="X98">
        <v>80</v>
      </c>
      <c r="Y98" t="s">
        <v>84</v>
      </c>
      <c r="Z98">
        <v>80</v>
      </c>
      <c r="AA98">
        <v>20</v>
      </c>
      <c r="AB98">
        <v>0</v>
      </c>
      <c r="AC98">
        <v>419580.7</v>
      </c>
      <c r="AD98">
        <v>89910.15</v>
      </c>
      <c r="AE98">
        <v>89910.15</v>
      </c>
      <c r="AF98" t="s">
        <v>59</v>
      </c>
      <c r="AG98" t="str">
        <f>VLOOKUP(G98,'CapRev-Output-All'!A:AQ,43,FALSE)</f>
        <v>3400</v>
      </c>
      <c r="AI98" s="10"/>
    </row>
    <row r="99" spans="1:35" ht="15" x14ac:dyDescent="0.2">
      <c r="A99" t="s">
        <v>148</v>
      </c>
      <c r="B99" t="s">
        <v>148</v>
      </c>
      <c r="C99" t="s">
        <v>337</v>
      </c>
      <c r="D99" t="s">
        <v>338</v>
      </c>
      <c r="E99" t="s">
        <v>339</v>
      </c>
      <c r="F99" t="s">
        <v>64</v>
      </c>
      <c r="G99" t="s">
        <v>1139</v>
      </c>
      <c r="H99" t="s">
        <v>148</v>
      </c>
      <c r="J99" t="s">
        <v>1140</v>
      </c>
      <c r="K99">
        <v>0.1</v>
      </c>
      <c r="L99">
        <v>0.3</v>
      </c>
      <c r="M99">
        <v>0.4</v>
      </c>
      <c r="N99">
        <v>0.2</v>
      </c>
      <c r="O99" t="s">
        <v>120</v>
      </c>
      <c r="P99" s="10">
        <v>226500</v>
      </c>
      <c r="Q99" s="10">
        <v>226500</v>
      </c>
      <c r="R99" s="10">
        <v>4530</v>
      </c>
      <c r="S99" s="10">
        <v>231030</v>
      </c>
      <c r="T99" t="s">
        <v>59</v>
      </c>
      <c r="U99" t="s">
        <v>58</v>
      </c>
      <c r="V99">
        <v>72</v>
      </c>
      <c r="W99">
        <v>80</v>
      </c>
      <c r="X99">
        <v>76</v>
      </c>
      <c r="Y99" t="s">
        <v>254</v>
      </c>
      <c r="Z99">
        <v>100</v>
      </c>
      <c r="AA99">
        <v>0</v>
      </c>
      <c r="AB99">
        <v>22650</v>
      </c>
      <c r="AC99">
        <v>67950</v>
      </c>
      <c r="AD99">
        <v>90600</v>
      </c>
      <c r="AE99">
        <v>45300</v>
      </c>
      <c r="AF99" t="s">
        <v>59</v>
      </c>
      <c r="AG99" t="str">
        <f>VLOOKUP(G99,'CapRev-Output-All'!A:AQ,43,FALSE)</f>
        <v>11600</v>
      </c>
      <c r="AI99" s="10"/>
    </row>
    <row r="100" spans="1:35" ht="15" x14ac:dyDescent="0.2">
      <c r="A100" t="s">
        <v>148</v>
      </c>
      <c r="B100" t="s">
        <v>148</v>
      </c>
      <c r="C100" t="s">
        <v>1043</v>
      </c>
      <c r="D100" t="s">
        <v>1044</v>
      </c>
      <c r="E100" t="s">
        <v>1045</v>
      </c>
      <c r="F100" t="s">
        <v>64</v>
      </c>
      <c r="G100" t="s">
        <v>1620</v>
      </c>
      <c r="H100" t="s">
        <v>148</v>
      </c>
      <c r="J100" t="s">
        <v>1507</v>
      </c>
      <c r="K100">
        <v>0</v>
      </c>
      <c r="L100">
        <v>0</v>
      </c>
      <c r="M100">
        <v>1</v>
      </c>
      <c r="N100">
        <v>0</v>
      </c>
      <c r="O100" t="s">
        <v>120</v>
      </c>
      <c r="P100" s="10">
        <v>86876</v>
      </c>
      <c r="Q100" s="10">
        <v>86876</v>
      </c>
      <c r="R100" s="10">
        <v>1738</v>
      </c>
      <c r="S100" s="10">
        <v>88614</v>
      </c>
      <c r="T100" t="s">
        <v>59</v>
      </c>
      <c r="U100" t="s">
        <v>58</v>
      </c>
      <c r="V100">
        <v>75</v>
      </c>
      <c r="W100">
        <v>60</v>
      </c>
      <c r="X100">
        <v>67.5</v>
      </c>
      <c r="Y100" t="s">
        <v>254</v>
      </c>
      <c r="Z100">
        <v>100</v>
      </c>
      <c r="AA100">
        <v>0</v>
      </c>
      <c r="AB100">
        <v>0</v>
      </c>
      <c r="AC100">
        <v>0</v>
      </c>
      <c r="AD100">
        <v>86876</v>
      </c>
      <c r="AE100">
        <v>0</v>
      </c>
      <c r="AF100" t="s">
        <v>59</v>
      </c>
      <c r="AG100">
        <f>VLOOKUP(G100,'CapRev-Output-All'!A:AQ,43,FALSE)</f>
        <v>0</v>
      </c>
      <c r="AI100" s="10"/>
    </row>
    <row r="101" spans="1:35" ht="15" x14ac:dyDescent="0.2">
      <c r="A101" t="s">
        <v>60</v>
      </c>
      <c r="B101" t="s">
        <v>60</v>
      </c>
      <c r="C101" t="s">
        <v>255</v>
      </c>
      <c r="D101" t="s">
        <v>520</v>
      </c>
      <c r="E101" t="s">
        <v>256</v>
      </c>
      <c r="F101" t="s">
        <v>64</v>
      </c>
      <c r="G101" t="s">
        <v>901</v>
      </c>
      <c r="H101" t="s">
        <v>60</v>
      </c>
      <c r="J101" t="s">
        <v>902</v>
      </c>
      <c r="K101">
        <v>1</v>
      </c>
      <c r="L101">
        <v>0</v>
      </c>
      <c r="M101">
        <v>0</v>
      </c>
      <c r="N101">
        <v>0</v>
      </c>
      <c r="O101" t="s">
        <v>67</v>
      </c>
      <c r="P101" s="10">
        <v>170000</v>
      </c>
      <c r="Q101" s="10">
        <v>170000</v>
      </c>
      <c r="R101" s="10">
        <v>3400</v>
      </c>
      <c r="S101" s="10">
        <v>173400</v>
      </c>
      <c r="T101" t="s">
        <v>59</v>
      </c>
      <c r="U101" t="s">
        <v>58</v>
      </c>
      <c r="V101">
        <v>84</v>
      </c>
      <c r="W101">
        <v>75</v>
      </c>
      <c r="X101">
        <v>79.5</v>
      </c>
      <c r="Y101" t="s">
        <v>254</v>
      </c>
      <c r="Z101">
        <v>100</v>
      </c>
      <c r="AA101">
        <v>0</v>
      </c>
      <c r="AB101">
        <v>170000</v>
      </c>
      <c r="AC101">
        <v>0</v>
      </c>
      <c r="AD101">
        <v>0</v>
      </c>
      <c r="AE101">
        <v>0</v>
      </c>
      <c r="AF101" t="s">
        <v>59</v>
      </c>
      <c r="AG101" t="str">
        <f>VLOOKUP(G101,'CapRev-Output-All'!A:AQ,43,FALSE)</f>
        <v>22614.6</v>
      </c>
      <c r="AI101" s="10"/>
    </row>
    <row r="102" spans="1:35" ht="15" x14ac:dyDescent="0.2">
      <c r="A102" t="s">
        <v>74</v>
      </c>
      <c r="B102" t="s">
        <v>102</v>
      </c>
      <c r="C102" t="s">
        <v>103</v>
      </c>
      <c r="D102" t="s">
        <v>429</v>
      </c>
      <c r="E102" t="s">
        <v>104</v>
      </c>
      <c r="F102" t="s">
        <v>64</v>
      </c>
      <c r="G102" t="s">
        <v>434</v>
      </c>
      <c r="H102" t="s">
        <v>74</v>
      </c>
      <c r="J102" t="s">
        <v>435</v>
      </c>
      <c r="K102">
        <v>0</v>
      </c>
      <c r="L102">
        <v>0</v>
      </c>
      <c r="M102">
        <v>0</v>
      </c>
      <c r="N102">
        <v>1</v>
      </c>
      <c r="O102" t="s">
        <v>114</v>
      </c>
      <c r="P102" s="10">
        <v>503318.58</v>
      </c>
      <c r="Q102" s="10">
        <v>503318.58</v>
      </c>
      <c r="R102" s="10">
        <v>10066.370000000001</v>
      </c>
      <c r="S102" s="10">
        <v>513384.95</v>
      </c>
      <c r="T102" t="s">
        <v>59</v>
      </c>
      <c r="U102" t="s">
        <v>58</v>
      </c>
      <c r="V102">
        <v>88</v>
      </c>
      <c r="W102">
        <v>80</v>
      </c>
      <c r="X102">
        <v>84</v>
      </c>
      <c r="Y102" t="s">
        <v>84</v>
      </c>
      <c r="Z102">
        <v>51.17</v>
      </c>
      <c r="AA102">
        <v>48.83</v>
      </c>
      <c r="AB102">
        <v>0</v>
      </c>
      <c r="AC102">
        <v>0</v>
      </c>
      <c r="AD102">
        <v>0</v>
      </c>
      <c r="AE102">
        <v>503318.58</v>
      </c>
      <c r="AF102" t="s">
        <v>59</v>
      </c>
      <c r="AG102" t="str">
        <f>VLOOKUP(G102,'CapRev-Output-All'!A:AQ,43,FALSE)</f>
        <v>0</v>
      </c>
      <c r="AI102" s="10"/>
    </row>
    <row r="103" spans="1:35" ht="15" x14ac:dyDescent="0.2">
      <c r="A103" t="s">
        <v>148</v>
      </c>
      <c r="B103" t="s">
        <v>148</v>
      </c>
      <c r="C103" t="s">
        <v>1028</v>
      </c>
      <c r="D103" t="s">
        <v>1029</v>
      </c>
      <c r="E103" t="s">
        <v>1030</v>
      </c>
      <c r="F103" t="s">
        <v>64</v>
      </c>
      <c r="G103" t="s">
        <v>2219</v>
      </c>
      <c r="H103" t="s">
        <v>148</v>
      </c>
      <c r="J103" t="s">
        <v>2220</v>
      </c>
      <c r="K103">
        <v>0.2</v>
      </c>
      <c r="L103">
        <v>0</v>
      </c>
      <c r="M103">
        <v>0.3</v>
      </c>
      <c r="N103">
        <v>0.5</v>
      </c>
      <c r="O103" t="s">
        <v>114</v>
      </c>
      <c r="P103" s="10">
        <v>825333</v>
      </c>
      <c r="Q103" s="10">
        <v>825333</v>
      </c>
      <c r="R103" s="10">
        <v>24760</v>
      </c>
      <c r="S103" s="10">
        <v>850093</v>
      </c>
      <c r="T103" t="s">
        <v>59</v>
      </c>
      <c r="U103" t="s">
        <v>58</v>
      </c>
      <c r="V103">
        <v>56</v>
      </c>
      <c r="W103">
        <v>56</v>
      </c>
      <c r="X103">
        <v>56</v>
      </c>
      <c r="Y103" t="s">
        <v>254</v>
      </c>
      <c r="Z103">
        <v>100</v>
      </c>
      <c r="AA103">
        <v>0</v>
      </c>
      <c r="AB103">
        <v>165066.6</v>
      </c>
      <c r="AC103">
        <v>0</v>
      </c>
      <c r="AD103">
        <v>247599.9</v>
      </c>
      <c r="AE103">
        <v>412666.5</v>
      </c>
      <c r="AF103" t="s">
        <v>59</v>
      </c>
      <c r="AG103" t="str">
        <f>VLOOKUP(G103,'CapRev-Output-All'!A:AQ,43,FALSE)</f>
        <v>90000</v>
      </c>
      <c r="AI103" s="10"/>
    </row>
    <row r="104" spans="1:35" ht="15" x14ac:dyDescent="0.2">
      <c r="A104" t="s">
        <v>74</v>
      </c>
      <c r="B104" t="s">
        <v>93</v>
      </c>
      <c r="C104" t="s">
        <v>314</v>
      </c>
      <c r="D104" t="s">
        <v>315</v>
      </c>
      <c r="E104" t="s">
        <v>316</v>
      </c>
      <c r="F104" t="s">
        <v>64</v>
      </c>
      <c r="G104" t="s">
        <v>481</v>
      </c>
      <c r="H104" t="s">
        <v>74</v>
      </c>
      <c r="J104" t="s">
        <v>482</v>
      </c>
      <c r="K104">
        <v>0</v>
      </c>
      <c r="L104">
        <v>0</v>
      </c>
      <c r="M104">
        <v>1</v>
      </c>
      <c r="N104">
        <v>0</v>
      </c>
      <c r="O104" t="s">
        <v>120</v>
      </c>
      <c r="P104" s="10">
        <v>350000</v>
      </c>
      <c r="Q104" s="10">
        <v>350000</v>
      </c>
      <c r="R104" s="10">
        <v>7000</v>
      </c>
      <c r="S104" s="10">
        <v>357000</v>
      </c>
      <c r="T104" t="s">
        <v>59</v>
      </c>
      <c r="U104" t="s">
        <v>58</v>
      </c>
      <c r="V104">
        <v>88</v>
      </c>
      <c r="W104">
        <v>80</v>
      </c>
      <c r="X104">
        <v>84</v>
      </c>
      <c r="Y104" t="s">
        <v>84</v>
      </c>
      <c r="Z104">
        <v>100</v>
      </c>
      <c r="AA104">
        <v>0</v>
      </c>
      <c r="AB104">
        <v>0</v>
      </c>
      <c r="AC104">
        <v>0</v>
      </c>
      <c r="AD104">
        <v>350000</v>
      </c>
      <c r="AE104">
        <v>0</v>
      </c>
      <c r="AF104" t="s">
        <v>59</v>
      </c>
      <c r="AG104" t="str">
        <f>VLOOKUP(G104,'CapRev-Output-All'!A:AQ,43,FALSE)</f>
        <v>1000</v>
      </c>
      <c r="AI104" s="10"/>
    </row>
    <row r="105" spans="1:35" ht="15" x14ac:dyDescent="0.2">
      <c r="A105" t="s">
        <v>48</v>
      </c>
      <c r="B105" t="s">
        <v>48</v>
      </c>
      <c r="C105" t="s">
        <v>1515</v>
      </c>
      <c r="D105" t="s">
        <v>169</v>
      </c>
      <c r="E105" t="e">
        <f>#N/A</f>
        <v>#N/A</v>
      </c>
      <c r="F105" t="s">
        <v>64</v>
      </c>
      <c r="G105" t="s">
        <v>1516</v>
      </c>
      <c r="H105" t="s">
        <v>48</v>
      </c>
      <c r="I105" t="s">
        <v>54</v>
      </c>
      <c r="J105" t="s">
        <v>1517</v>
      </c>
      <c r="K105">
        <v>0.4</v>
      </c>
      <c r="L105">
        <v>0.1</v>
      </c>
      <c r="M105">
        <v>0.3</v>
      </c>
      <c r="N105">
        <v>0.2</v>
      </c>
      <c r="O105" t="s">
        <v>67</v>
      </c>
      <c r="P105" s="10">
        <v>743352.75</v>
      </c>
      <c r="Q105" s="11">
        <v>743352.75</v>
      </c>
      <c r="R105" s="10">
        <v>0</v>
      </c>
      <c r="S105" s="10">
        <v>743352.75</v>
      </c>
      <c r="T105" t="s">
        <v>57</v>
      </c>
      <c r="U105" t="s">
        <v>58</v>
      </c>
      <c r="V105">
        <v>68</v>
      </c>
      <c r="W105">
        <v>70</v>
      </c>
      <c r="X105">
        <v>69</v>
      </c>
      <c r="Y105" t="s">
        <v>48</v>
      </c>
      <c r="Z105">
        <v>0</v>
      </c>
      <c r="AA105">
        <v>0</v>
      </c>
      <c r="AB105">
        <v>297341.09999999998</v>
      </c>
      <c r="AC105">
        <v>74335.274999999994</v>
      </c>
      <c r="AD105">
        <v>223005.82500000001</v>
      </c>
      <c r="AE105">
        <v>148670.54999999999</v>
      </c>
      <c r="AF105" t="s">
        <v>59</v>
      </c>
      <c r="AG105" t="str">
        <f>VLOOKUP(G105,'CapRev-Output-All'!A:AQ,43,FALSE)</f>
        <v>0</v>
      </c>
      <c r="AI105" s="10"/>
    </row>
    <row r="106" spans="1:35" ht="15" x14ac:dyDescent="0.2">
      <c r="A106" t="s">
        <v>74</v>
      </c>
      <c r="B106" t="s">
        <v>157</v>
      </c>
      <c r="C106" t="s">
        <v>400</v>
      </c>
      <c r="D106" t="s">
        <v>401</v>
      </c>
      <c r="E106" t="s">
        <v>402</v>
      </c>
      <c r="F106" t="s">
        <v>52</v>
      </c>
      <c r="G106" t="s">
        <v>403</v>
      </c>
      <c r="H106" t="s">
        <v>74</v>
      </c>
      <c r="J106" t="s">
        <v>404</v>
      </c>
      <c r="K106">
        <v>0.1</v>
      </c>
      <c r="L106">
        <v>0.6</v>
      </c>
      <c r="M106">
        <v>0.2</v>
      </c>
      <c r="N106">
        <v>0.1</v>
      </c>
      <c r="O106" t="s">
        <v>56</v>
      </c>
      <c r="P106" s="10">
        <v>716612</v>
      </c>
      <c r="Q106" s="10">
        <v>716612</v>
      </c>
      <c r="R106" s="10">
        <v>14332.24</v>
      </c>
      <c r="S106" s="10">
        <v>730944.24</v>
      </c>
      <c r="T106" t="s">
        <v>59</v>
      </c>
      <c r="U106" t="s">
        <v>58</v>
      </c>
      <c r="V106">
        <v>85</v>
      </c>
      <c r="W106">
        <v>84</v>
      </c>
      <c r="X106">
        <v>84.5</v>
      </c>
      <c r="Y106" t="s">
        <v>84</v>
      </c>
      <c r="Z106">
        <v>75</v>
      </c>
      <c r="AA106">
        <v>25</v>
      </c>
      <c r="AB106">
        <v>71661.2</v>
      </c>
      <c r="AC106">
        <v>429967.2</v>
      </c>
      <c r="AD106">
        <v>143322.4</v>
      </c>
      <c r="AE106">
        <v>71661.2</v>
      </c>
      <c r="AF106" t="s">
        <v>59</v>
      </c>
      <c r="AG106">
        <f>VLOOKUP(G106,'CapRev-Output-All'!A:AQ,43,FALSE)</f>
        <v>0</v>
      </c>
      <c r="AI106" s="10"/>
    </row>
    <row r="107" spans="1:35" ht="15" x14ac:dyDescent="0.2">
      <c r="A107" t="s">
        <v>74</v>
      </c>
      <c r="B107" t="s">
        <v>102</v>
      </c>
      <c r="C107" t="s">
        <v>162</v>
      </c>
      <c r="D107" t="s">
        <v>50</v>
      </c>
      <c r="E107" t="s">
        <v>163</v>
      </c>
      <c r="F107" t="s">
        <v>64</v>
      </c>
      <c r="G107" t="s">
        <v>164</v>
      </c>
      <c r="H107" t="s">
        <v>74</v>
      </c>
      <c r="J107" t="s">
        <v>165</v>
      </c>
      <c r="K107">
        <v>0.47</v>
      </c>
      <c r="L107">
        <v>0</v>
      </c>
      <c r="M107">
        <v>0.06</v>
      </c>
      <c r="N107">
        <v>0.47</v>
      </c>
      <c r="O107" t="s">
        <v>107</v>
      </c>
      <c r="P107" s="10">
        <v>91669</v>
      </c>
      <c r="Q107" s="10">
        <v>91669</v>
      </c>
      <c r="R107" s="10">
        <v>1833.38</v>
      </c>
      <c r="S107" s="10">
        <v>93502.38</v>
      </c>
      <c r="T107" t="s">
        <v>59</v>
      </c>
      <c r="U107" t="s">
        <v>58</v>
      </c>
      <c r="V107">
        <v>96</v>
      </c>
      <c r="W107">
        <v>88</v>
      </c>
      <c r="X107">
        <v>92</v>
      </c>
      <c r="Y107" t="s">
        <v>84</v>
      </c>
      <c r="Z107">
        <v>75</v>
      </c>
      <c r="AA107">
        <v>25</v>
      </c>
      <c r="AB107">
        <v>43084.43</v>
      </c>
      <c r="AC107">
        <v>0</v>
      </c>
      <c r="AD107">
        <v>5500.14</v>
      </c>
      <c r="AE107">
        <v>43084.43</v>
      </c>
      <c r="AF107" t="s">
        <v>59</v>
      </c>
      <c r="AG107" t="str">
        <f>VLOOKUP(G107,'CapRev-Output-All'!A:AQ,43,FALSE)</f>
        <v>0</v>
      </c>
      <c r="AI107" s="10"/>
    </row>
    <row r="108" spans="1:35" ht="15" x14ac:dyDescent="0.2">
      <c r="A108" t="s">
        <v>74</v>
      </c>
      <c r="B108" t="s">
        <v>139</v>
      </c>
      <c r="C108" t="s">
        <v>465</v>
      </c>
      <c r="D108" t="s">
        <v>466</v>
      </c>
      <c r="E108" t="s">
        <v>467</v>
      </c>
      <c r="F108" t="s">
        <v>52</v>
      </c>
      <c r="G108" t="s">
        <v>911</v>
      </c>
      <c r="H108" t="s">
        <v>74</v>
      </c>
      <c r="J108" t="s">
        <v>912</v>
      </c>
      <c r="K108">
        <v>0</v>
      </c>
      <c r="L108">
        <v>0.9</v>
      </c>
      <c r="M108">
        <v>0.1</v>
      </c>
      <c r="N108">
        <v>0</v>
      </c>
      <c r="O108" t="s">
        <v>56</v>
      </c>
      <c r="P108" s="10">
        <v>341432</v>
      </c>
      <c r="Q108" s="10">
        <v>341432</v>
      </c>
      <c r="R108" s="10">
        <v>6146</v>
      </c>
      <c r="S108" s="10">
        <v>347578</v>
      </c>
      <c r="T108" t="s">
        <v>59</v>
      </c>
      <c r="U108" t="s">
        <v>58</v>
      </c>
      <c r="V108">
        <v>85</v>
      </c>
      <c r="W108">
        <v>72</v>
      </c>
      <c r="X108">
        <v>78.5</v>
      </c>
      <c r="Y108" t="s">
        <v>254</v>
      </c>
      <c r="Z108">
        <v>90</v>
      </c>
      <c r="AA108">
        <v>10</v>
      </c>
      <c r="AB108">
        <v>0</v>
      </c>
      <c r="AC108">
        <v>307288.8</v>
      </c>
      <c r="AD108">
        <v>34143.199999999997</v>
      </c>
      <c r="AE108">
        <v>0</v>
      </c>
      <c r="AF108" t="s">
        <v>59</v>
      </c>
      <c r="AG108" t="str">
        <f>VLOOKUP(G108,'CapRev-Output-All'!A:AQ,43,FALSE)</f>
        <v>0</v>
      </c>
      <c r="AI108" s="10"/>
    </row>
    <row r="109" spans="1:35" ht="15" x14ac:dyDescent="0.2">
      <c r="A109" t="s">
        <v>74</v>
      </c>
      <c r="B109" t="s">
        <v>108</v>
      </c>
      <c r="C109" t="s">
        <v>244</v>
      </c>
      <c r="D109" t="s">
        <v>305</v>
      </c>
      <c r="E109" t="s">
        <v>245</v>
      </c>
      <c r="F109" t="s">
        <v>64</v>
      </c>
      <c r="G109" t="s">
        <v>758</v>
      </c>
      <c r="H109" t="s">
        <v>74</v>
      </c>
      <c r="J109" t="s">
        <v>759</v>
      </c>
      <c r="K109">
        <v>0</v>
      </c>
      <c r="L109">
        <v>0</v>
      </c>
      <c r="M109">
        <v>0</v>
      </c>
      <c r="N109">
        <v>1</v>
      </c>
      <c r="O109" t="s">
        <v>114</v>
      </c>
      <c r="P109" s="10">
        <v>659220</v>
      </c>
      <c r="Q109" s="10">
        <v>659220</v>
      </c>
      <c r="R109" s="10">
        <v>13184.4</v>
      </c>
      <c r="S109" s="10">
        <v>672404.4</v>
      </c>
      <c r="T109" t="s">
        <v>59</v>
      </c>
      <c r="U109" t="s">
        <v>58</v>
      </c>
      <c r="V109">
        <v>80</v>
      </c>
      <c r="W109">
        <v>80</v>
      </c>
      <c r="X109">
        <v>80</v>
      </c>
      <c r="Y109" t="s">
        <v>84</v>
      </c>
      <c r="Z109">
        <v>65</v>
      </c>
      <c r="AA109">
        <v>35</v>
      </c>
      <c r="AB109">
        <v>0</v>
      </c>
      <c r="AC109">
        <v>0</v>
      </c>
      <c r="AD109">
        <v>0</v>
      </c>
      <c r="AE109">
        <v>659220</v>
      </c>
      <c r="AF109" t="s">
        <v>59</v>
      </c>
      <c r="AG109" t="str">
        <f>VLOOKUP(G109,'CapRev-Output-All'!A:AQ,43,FALSE)</f>
        <v>0</v>
      </c>
      <c r="AI109" s="10"/>
    </row>
    <row r="110" spans="1:35" ht="15" x14ac:dyDescent="0.2">
      <c r="A110" t="s">
        <v>148</v>
      </c>
      <c r="B110" t="s">
        <v>148</v>
      </c>
      <c r="C110" t="s">
        <v>184</v>
      </c>
      <c r="D110" t="s">
        <v>1040</v>
      </c>
      <c r="E110" t="s">
        <v>185</v>
      </c>
      <c r="F110" t="s">
        <v>64</v>
      </c>
      <c r="G110" t="s">
        <v>1539</v>
      </c>
      <c r="H110" t="s">
        <v>148</v>
      </c>
      <c r="J110" t="s">
        <v>1540</v>
      </c>
      <c r="K110">
        <v>0</v>
      </c>
      <c r="L110">
        <v>0</v>
      </c>
      <c r="M110">
        <v>0</v>
      </c>
      <c r="N110">
        <v>1</v>
      </c>
      <c r="O110" t="s">
        <v>114</v>
      </c>
      <c r="P110" s="10">
        <v>151464.73000000001</v>
      </c>
      <c r="Q110" s="10">
        <v>151464.73000000001</v>
      </c>
      <c r="R110" s="10">
        <v>3029.29</v>
      </c>
      <c r="S110" s="10">
        <v>154494.02000000002</v>
      </c>
      <c r="T110" t="s">
        <v>59</v>
      </c>
      <c r="U110" t="s">
        <v>58</v>
      </c>
      <c r="V110">
        <v>65</v>
      </c>
      <c r="W110">
        <v>72</v>
      </c>
      <c r="X110">
        <v>68.5</v>
      </c>
      <c r="Y110" t="s">
        <v>254</v>
      </c>
      <c r="Z110">
        <v>100</v>
      </c>
      <c r="AA110">
        <v>0</v>
      </c>
      <c r="AB110">
        <v>0</v>
      </c>
      <c r="AC110">
        <v>0</v>
      </c>
      <c r="AD110">
        <v>0</v>
      </c>
      <c r="AE110">
        <v>151464.73000000001</v>
      </c>
      <c r="AF110" t="s">
        <v>59</v>
      </c>
      <c r="AG110">
        <f>VLOOKUP(G110,'CapRev-Output-All'!A:AQ,43,FALSE)</f>
        <v>0</v>
      </c>
      <c r="AI110" s="10"/>
    </row>
    <row r="111" spans="1:35" ht="15" x14ac:dyDescent="0.2">
      <c r="A111" t="s">
        <v>148</v>
      </c>
      <c r="B111" t="s">
        <v>148</v>
      </c>
      <c r="C111" t="s">
        <v>651</v>
      </c>
      <c r="D111" t="s">
        <v>652</v>
      </c>
      <c r="E111" t="s">
        <v>653</v>
      </c>
      <c r="F111" t="s">
        <v>64</v>
      </c>
      <c r="G111" t="s">
        <v>1488</v>
      </c>
      <c r="H111" t="s">
        <v>148</v>
      </c>
      <c r="J111" t="s">
        <v>1489</v>
      </c>
      <c r="K111">
        <v>0</v>
      </c>
      <c r="L111">
        <v>0.5</v>
      </c>
      <c r="M111">
        <v>0.5</v>
      </c>
      <c r="N111">
        <v>0</v>
      </c>
      <c r="O111" t="s">
        <v>107</v>
      </c>
      <c r="P111" s="10">
        <v>380000</v>
      </c>
      <c r="Q111" s="10">
        <v>380000</v>
      </c>
      <c r="R111" s="10">
        <v>7600</v>
      </c>
      <c r="S111" s="10">
        <v>387600</v>
      </c>
      <c r="T111" t="s">
        <v>59</v>
      </c>
      <c r="U111" t="s">
        <v>58</v>
      </c>
      <c r="V111">
        <v>72</v>
      </c>
      <c r="W111">
        <v>68</v>
      </c>
      <c r="X111">
        <v>70</v>
      </c>
      <c r="Y111" t="s">
        <v>254</v>
      </c>
      <c r="Z111">
        <v>100</v>
      </c>
      <c r="AA111">
        <v>0</v>
      </c>
      <c r="AB111">
        <v>0</v>
      </c>
      <c r="AC111">
        <v>190000</v>
      </c>
      <c r="AD111">
        <v>190000</v>
      </c>
      <c r="AE111">
        <v>0</v>
      </c>
      <c r="AF111" t="s">
        <v>59</v>
      </c>
      <c r="AG111" t="str">
        <f>VLOOKUP(G111,'CapRev-Output-All'!A:AQ,43,FALSE)</f>
        <v>50000</v>
      </c>
      <c r="AI111" s="10"/>
    </row>
    <row r="112" spans="1:35" ht="15" x14ac:dyDescent="0.2">
      <c r="A112" t="s">
        <v>148</v>
      </c>
      <c r="B112" t="s">
        <v>148</v>
      </c>
      <c r="C112" t="s">
        <v>651</v>
      </c>
      <c r="D112" t="s">
        <v>652</v>
      </c>
      <c r="E112" t="s">
        <v>653</v>
      </c>
      <c r="F112" t="s">
        <v>64</v>
      </c>
      <c r="G112" t="s">
        <v>654</v>
      </c>
      <c r="H112" t="s">
        <v>148</v>
      </c>
      <c r="J112" t="s">
        <v>655</v>
      </c>
      <c r="K112">
        <v>1</v>
      </c>
      <c r="L112">
        <v>0</v>
      </c>
      <c r="M112">
        <v>0</v>
      </c>
      <c r="N112">
        <v>0</v>
      </c>
      <c r="O112" t="s">
        <v>67</v>
      </c>
      <c r="P112" s="10">
        <v>45000</v>
      </c>
      <c r="Q112" s="10">
        <v>45000</v>
      </c>
      <c r="R112" s="10">
        <v>900</v>
      </c>
      <c r="S112" s="10">
        <v>45900</v>
      </c>
      <c r="T112" t="s">
        <v>59</v>
      </c>
      <c r="U112" t="s">
        <v>58</v>
      </c>
      <c r="V112">
        <v>80</v>
      </c>
      <c r="W112">
        <v>84</v>
      </c>
      <c r="X112">
        <v>82</v>
      </c>
      <c r="Y112" t="s">
        <v>84</v>
      </c>
      <c r="Z112">
        <v>100</v>
      </c>
      <c r="AA112">
        <v>0</v>
      </c>
      <c r="AB112">
        <v>45000</v>
      </c>
      <c r="AC112">
        <v>0</v>
      </c>
      <c r="AD112">
        <v>0</v>
      </c>
      <c r="AE112">
        <v>0</v>
      </c>
      <c r="AF112" t="s">
        <v>59</v>
      </c>
      <c r="AG112">
        <f>VLOOKUP(G112,'CapRev-Output-All'!A:AQ,43,FALSE)</f>
        <v>0</v>
      </c>
      <c r="AI112" s="10"/>
    </row>
    <row r="113" spans="1:35" ht="15" x14ac:dyDescent="0.2">
      <c r="A113" t="s">
        <v>74</v>
      </c>
      <c r="B113" t="s">
        <v>93</v>
      </c>
      <c r="C113" t="s">
        <v>494</v>
      </c>
      <c r="D113" t="s">
        <v>495</v>
      </c>
      <c r="E113" t="s">
        <v>496</v>
      </c>
      <c r="F113" t="s">
        <v>64</v>
      </c>
      <c r="G113" t="s">
        <v>595</v>
      </c>
      <c r="H113" t="s">
        <v>74</v>
      </c>
      <c r="J113" t="s">
        <v>591</v>
      </c>
      <c r="K113">
        <v>0.41</v>
      </c>
      <c r="L113">
        <v>0.32</v>
      </c>
      <c r="M113">
        <v>0.27</v>
      </c>
      <c r="N113">
        <v>0</v>
      </c>
      <c r="O113" t="s">
        <v>67</v>
      </c>
      <c r="P113" s="10">
        <v>450000</v>
      </c>
      <c r="Q113" s="10">
        <v>450000</v>
      </c>
      <c r="R113" s="10">
        <v>9000</v>
      </c>
      <c r="S113" s="10">
        <v>459000</v>
      </c>
      <c r="T113" t="s">
        <v>59</v>
      </c>
      <c r="U113" t="s">
        <v>58</v>
      </c>
      <c r="V113">
        <v>84</v>
      </c>
      <c r="W113">
        <v>80</v>
      </c>
      <c r="X113">
        <v>82</v>
      </c>
      <c r="Y113" t="s">
        <v>84</v>
      </c>
      <c r="Z113">
        <v>100</v>
      </c>
      <c r="AA113">
        <v>0</v>
      </c>
      <c r="AB113">
        <v>184500</v>
      </c>
      <c r="AC113">
        <v>144000</v>
      </c>
      <c r="AD113">
        <v>121500</v>
      </c>
      <c r="AE113">
        <v>0</v>
      </c>
      <c r="AF113" t="s">
        <v>59</v>
      </c>
      <c r="AG113">
        <f>VLOOKUP(G113,'CapRev-Output-All'!A:AQ,43,FALSE)</f>
        <v>18000</v>
      </c>
      <c r="AI113" s="10"/>
    </row>
    <row r="114" spans="1:35" ht="15" x14ac:dyDescent="0.2">
      <c r="A114" t="s">
        <v>60</v>
      </c>
      <c r="B114" t="s">
        <v>60</v>
      </c>
      <c r="C114" t="s">
        <v>131</v>
      </c>
      <c r="D114" t="s">
        <v>110</v>
      </c>
      <c r="E114" t="s">
        <v>132</v>
      </c>
      <c r="F114" t="s">
        <v>64</v>
      </c>
      <c r="G114" t="s">
        <v>133</v>
      </c>
      <c r="H114" t="s">
        <v>60</v>
      </c>
      <c r="J114" t="s">
        <v>134</v>
      </c>
      <c r="K114">
        <v>0.25</v>
      </c>
      <c r="L114">
        <v>0.25</v>
      </c>
      <c r="M114">
        <v>0.45</v>
      </c>
      <c r="N114">
        <v>0.05</v>
      </c>
      <c r="O114" t="s">
        <v>120</v>
      </c>
      <c r="P114" s="10">
        <v>153637</v>
      </c>
      <c r="Q114" s="10">
        <v>153637</v>
      </c>
      <c r="R114" s="10">
        <v>3072.74</v>
      </c>
      <c r="S114" s="10">
        <v>156709.74</v>
      </c>
      <c r="T114" t="s">
        <v>57</v>
      </c>
      <c r="U114" t="s">
        <v>58</v>
      </c>
      <c r="V114">
        <v>92</v>
      </c>
      <c r="W114">
        <v>96</v>
      </c>
      <c r="X114">
        <v>94</v>
      </c>
      <c r="Y114" t="s">
        <v>68</v>
      </c>
      <c r="Z114">
        <v>0</v>
      </c>
      <c r="AA114">
        <v>100</v>
      </c>
      <c r="AB114">
        <v>38409.25</v>
      </c>
      <c r="AC114">
        <v>38409.25</v>
      </c>
      <c r="AD114">
        <v>69136.649999999994</v>
      </c>
      <c r="AE114">
        <v>7681.85</v>
      </c>
      <c r="AF114" t="s">
        <v>59</v>
      </c>
      <c r="AG114">
        <f>VLOOKUP(G114,'CapRev-Output-All'!A:AQ,43,FALSE)</f>
        <v>0</v>
      </c>
      <c r="AI114" s="10"/>
    </row>
    <row r="115" spans="1:35" ht="15" x14ac:dyDescent="0.2">
      <c r="A115" t="s">
        <v>60</v>
      </c>
      <c r="B115" t="s">
        <v>60</v>
      </c>
      <c r="C115" t="s">
        <v>693</v>
      </c>
      <c r="D115" t="s">
        <v>694</v>
      </c>
      <c r="E115" t="s">
        <v>695</v>
      </c>
      <c r="F115" t="s">
        <v>52</v>
      </c>
      <c r="G115" t="s">
        <v>696</v>
      </c>
      <c r="H115" t="s">
        <v>60</v>
      </c>
      <c r="J115" t="s">
        <v>697</v>
      </c>
      <c r="K115">
        <v>0.2</v>
      </c>
      <c r="L115">
        <v>0.8</v>
      </c>
      <c r="M115">
        <v>0</v>
      </c>
      <c r="N115">
        <v>0</v>
      </c>
      <c r="O115" t="s">
        <v>56</v>
      </c>
      <c r="P115" s="10">
        <v>85253</v>
      </c>
      <c r="Q115" s="10">
        <v>85253</v>
      </c>
      <c r="R115" s="10">
        <v>1705</v>
      </c>
      <c r="S115" s="10">
        <v>86958</v>
      </c>
      <c r="T115" t="s">
        <v>59</v>
      </c>
      <c r="U115" t="s">
        <v>58</v>
      </c>
      <c r="V115">
        <v>85</v>
      </c>
      <c r="W115">
        <v>76</v>
      </c>
      <c r="X115">
        <v>80.5</v>
      </c>
      <c r="Y115" t="s">
        <v>254</v>
      </c>
      <c r="Z115">
        <v>100</v>
      </c>
      <c r="AA115">
        <v>0</v>
      </c>
      <c r="AB115">
        <v>17050.599999999999</v>
      </c>
      <c r="AC115">
        <v>68202.399999999994</v>
      </c>
      <c r="AD115">
        <v>0</v>
      </c>
      <c r="AE115">
        <v>0</v>
      </c>
      <c r="AF115" t="s">
        <v>59</v>
      </c>
      <c r="AG115" t="str">
        <f>VLOOKUP(G115,'CapRev-Output-All'!A:AQ,43,FALSE)</f>
        <v>0</v>
      </c>
      <c r="AI115" s="10"/>
    </row>
    <row r="116" spans="1:35" ht="15" x14ac:dyDescent="0.2">
      <c r="A116" t="s">
        <v>74</v>
      </c>
      <c r="B116" t="s">
        <v>102</v>
      </c>
      <c r="C116" t="s">
        <v>103</v>
      </c>
      <c r="D116" t="s">
        <v>70</v>
      </c>
      <c r="E116" t="s">
        <v>104</v>
      </c>
      <c r="F116" t="s">
        <v>64</v>
      </c>
      <c r="G116" t="s">
        <v>301</v>
      </c>
      <c r="H116" t="s">
        <v>74</v>
      </c>
      <c r="J116" t="s">
        <v>302</v>
      </c>
      <c r="K116">
        <v>0</v>
      </c>
      <c r="L116">
        <v>0</v>
      </c>
      <c r="M116">
        <v>1</v>
      </c>
      <c r="N116">
        <v>0</v>
      </c>
      <c r="O116" t="s">
        <v>120</v>
      </c>
      <c r="P116" s="10">
        <v>585200</v>
      </c>
      <c r="Q116" s="10">
        <v>585200</v>
      </c>
      <c r="R116" s="10">
        <v>10979.42</v>
      </c>
      <c r="S116" s="10">
        <v>596179.42000000004</v>
      </c>
      <c r="T116" t="s">
        <v>59</v>
      </c>
      <c r="U116" t="s">
        <v>58</v>
      </c>
      <c r="V116">
        <v>88</v>
      </c>
      <c r="W116">
        <v>84</v>
      </c>
      <c r="X116">
        <v>86</v>
      </c>
      <c r="Y116" t="s">
        <v>84</v>
      </c>
      <c r="Z116">
        <v>51</v>
      </c>
      <c r="AA116">
        <v>49</v>
      </c>
      <c r="AB116">
        <v>0</v>
      </c>
      <c r="AC116">
        <v>0</v>
      </c>
      <c r="AD116">
        <v>585200</v>
      </c>
      <c r="AE116">
        <v>0</v>
      </c>
      <c r="AF116" t="s">
        <v>59</v>
      </c>
      <c r="AG116" t="str">
        <f>VLOOKUP(G116,'CapRev-Output-All'!A:AQ,43,FALSE)</f>
        <v>71000</v>
      </c>
      <c r="AI116" s="10"/>
    </row>
    <row r="117" spans="1:35" ht="15" x14ac:dyDescent="0.2">
      <c r="A117" t="s">
        <v>148</v>
      </c>
      <c r="B117" t="s">
        <v>148</v>
      </c>
      <c r="C117" t="s">
        <v>238</v>
      </c>
      <c r="D117" t="s">
        <v>868</v>
      </c>
      <c r="E117" t="s">
        <v>239</v>
      </c>
      <c r="F117" t="s">
        <v>52</v>
      </c>
      <c r="G117" t="s">
        <v>876</v>
      </c>
      <c r="H117" t="s">
        <v>148</v>
      </c>
      <c r="J117" t="s">
        <v>877</v>
      </c>
      <c r="L117">
        <v>1</v>
      </c>
      <c r="M117">
        <v>0</v>
      </c>
      <c r="N117">
        <v>0</v>
      </c>
      <c r="O117" t="s">
        <v>56</v>
      </c>
      <c r="P117" s="10">
        <v>153816</v>
      </c>
      <c r="Q117" s="10">
        <v>153816</v>
      </c>
      <c r="R117" s="10">
        <v>3076.32</v>
      </c>
      <c r="S117" s="10">
        <v>156892.32</v>
      </c>
      <c r="T117" t="s">
        <v>57</v>
      </c>
      <c r="U117" t="s">
        <v>58</v>
      </c>
      <c r="V117">
        <v>80</v>
      </c>
      <c r="W117">
        <v>80</v>
      </c>
      <c r="X117">
        <v>80</v>
      </c>
      <c r="Y117" t="s">
        <v>68</v>
      </c>
      <c r="Z117">
        <v>0</v>
      </c>
      <c r="AA117">
        <v>100</v>
      </c>
      <c r="AC117">
        <v>153816</v>
      </c>
      <c r="AD117">
        <v>0</v>
      </c>
      <c r="AE117">
        <v>0</v>
      </c>
      <c r="AF117" t="s">
        <v>59</v>
      </c>
      <c r="AG117">
        <f>VLOOKUP(G117,'CapRev-Output-All'!A:AQ,43,FALSE)</f>
        <v>0</v>
      </c>
      <c r="AI117" s="10"/>
    </row>
    <row r="118" spans="1:35" ht="15" x14ac:dyDescent="0.2">
      <c r="A118" t="s">
        <v>48</v>
      </c>
      <c r="B118" t="s">
        <v>48</v>
      </c>
      <c r="C118" t="s">
        <v>49</v>
      </c>
      <c r="D118" t="s">
        <v>50</v>
      </c>
      <c r="E118" t="s">
        <v>51</v>
      </c>
      <c r="F118" t="s">
        <v>52</v>
      </c>
      <c r="G118" t="s">
        <v>53</v>
      </c>
      <c r="H118" t="s">
        <v>48</v>
      </c>
      <c r="I118" t="s">
        <v>54</v>
      </c>
      <c r="J118" t="s">
        <v>55</v>
      </c>
      <c r="K118">
        <v>0</v>
      </c>
      <c r="L118">
        <v>1</v>
      </c>
      <c r="M118">
        <v>0</v>
      </c>
      <c r="N118">
        <v>0</v>
      </c>
      <c r="O118" t="s">
        <v>56</v>
      </c>
      <c r="P118" s="10">
        <v>72501</v>
      </c>
      <c r="Q118" s="11">
        <v>72501</v>
      </c>
      <c r="R118" s="10">
        <v>0</v>
      </c>
      <c r="S118" s="10">
        <v>72501</v>
      </c>
      <c r="T118" t="s">
        <v>57</v>
      </c>
      <c r="U118" t="s">
        <v>58</v>
      </c>
      <c r="V118">
        <v>100</v>
      </c>
      <c r="W118">
        <v>100</v>
      </c>
      <c r="X118">
        <v>100</v>
      </c>
      <c r="Y118" t="s">
        <v>48</v>
      </c>
      <c r="Z118">
        <v>0</v>
      </c>
      <c r="AA118">
        <v>0</v>
      </c>
      <c r="AB118">
        <v>0</v>
      </c>
      <c r="AC118">
        <v>72501</v>
      </c>
      <c r="AD118">
        <v>0</v>
      </c>
      <c r="AE118">
        <v>0</v>
      </c>
      <c r="AF118" t="s">
        <v>59</v>
      </c>
      <c r="AG118" t="str">
        <f>VLOOKUP(G118,'CapRev-Output-All'!A:AQ,43,FALSE)</f>
        <v>1500</v>
      </c>
      <c r="AI118" s="10"/>
    </row>
    <row r="119" spans="1:35" ht="15" x14ac:dyDescent="0.2">
      <c r="A119" t="s">
        <v>148</v>
      </c>
      <c r="B119" t="s">
        <v>148</v>
      </c>
      <c r="C119" t="s">
        <v>671</v>
      </c>
      <c r="D119" t="s">
        <v>672</v>
      </c>
      <c r="E119" t="s">
        <v>673</v>
      </c>
      <c r="F119" t="s">
        <v>64</v>
      </c>
      <c r="G119" t="s">
        <v>2067</v>
      </c>
      <c r="H119" t="s">
        <v>148</v>
      </c>
      <c r="J119" t="s">
        <v>2068</v>
      </c>
      <c r="K119">
        <v>0</v>
      </c>
      <c r="L119">
        <v>0</v>
      </c>
      <c r="M119">
        <v>0.5</v>
      </c>
      <c r="N119">
        <v>0.5</v>
      </c>
      <c r="O119" t="s">
        <v>107</v>
      </c>
      <c r="P119" s="10">
        <v>118348</v>
      </c>
      <c r="Q119" s="10">
        <v>118348</v>
      </c>
      <c r="R119" s="10">
        <v>2366.96</v>
      </c>
      <c r="S119" s="10">
        <v>120714.96</v>
      </c>
      <c r="T119" t="s">
        <v>59</v>
      </c>
      <c r="U119" t="s">
        <v>58</v>
      </c>
      <c r="V119">
        <v>60</v>
      </c>
      <c r="W119">
        <v>60</v>
      </c>
      <c r="X119">
        <v>60</v>
      </c>
      <c r="Y119" t="s">
        <v>254</v>
      </c>
      <c r="Z119">
        <v>100</v>
      </c>
      <c r="AA119">
        <v>0</v>
      </c>
      <c r="AB119">
        <v>0</v>
      </c>
      <c r="AC119">
        <v>0</v>
      </c>
      <c r="AD119">
        <v>59174</v>
      </c>
      <c r="AE119">
        <v>59174</v>
      </c>
      <c r="AF119" t="s">
        <v>59</v>
      </c>
      <c r="AG119" t="str">
        <f>VLOOKUP(G119,'CapRev-Output-All'!A:AQ,43,FALSE)</f>
        <v>0</v>
      </c>
      <c r="AI119" s="10"/>
    </row>
    <row r="120" spans="1:35" ht="15" x14ac:dyDescent="0.2">
      <c r="A120" t="s">
        <v>148</v>
      </c>
      <c r="B120" t="s">
        <v>148</v>
      </c>
      <c r="C120" t="s">
        <v>1362</v>
      </c>
      <c r="D120" t="s">
        <v>1363</v>
      </c>
      <c r="E120" t="s">
        <v>1364</v>
      </c>
      <c r="F120" t="s">
        <v>64</v>
      </c>
      <c r="G120" t="s">
        <v>1733</v>
      </c>
      <c r="H120" t="s">
        <v>148</v>
      </c>
      <c r="J120" t="s">
        <v>1734</v>
      </c>
      <c r="K120">
        <v>0.1</v>
      </c>
      <c r="L120">
        <v>0.23</v>
      </c>
      <c r="M120">
        <v>0.22</v>
      </c>
      <c r="N120">
        <v>0.45</v>
      </c>
      <c r="O120" t="s">
        <v>114</v>
      </c>
      <c r="P120" s="10">
        <v>905899</v>
      </c>
      <c r="Q120" s="10">
        <v>905899</v>
      </c>
      <c r="R120" s="10">
        <v>18118</v>
      </c>
      <c r="S120" s="10">
        <v>924017</v>
      </c>
      <c r="T120" t="s">
        <v>59</v>
      </c>
      <c r="U120" t="s">
        <v>58</v>
      </c>
      <c r="V120">
        <v>72</v>
      </c>
      <c r="W120">
        <v>60</v>
      </c>
      <c r="X120">
        <v>66</v>
      </c>
      <c r="Y120" t="s">
        <v>254</v>
      </c>
      <c r="Z120">
        <v>100</v>
      </c>
      <c r="AA120">
        <v>0</v>
      </c>
      <c r="AB120">
        <v>90589.9</v>
      </c>
      <c r="AC120">
        <v>208356.77</v>
      </c>
      <c r="AD120">
        <v>199297.78</v>
      </c>
      <c r="AE120">
        <v>407654.55</v>
      </c>
      <c r="AF120" t="s">
        <v>59</v>
      </c>
      <c r="AG120" t="str">
        <f>VLOOKUP(G120,'CapRev-Output-All'!A:AQ,43,FALSE)</f>
        <v>31000</v>
      </c>
      <c r="AI120" s="10"/>
    </row>
    <row r="121" spans="1:35" ht="15" x14ac:dyDescent="0.2">
      <c r="A121" t="s">
        <v>148</v>
      </c>
      <c r="B121" t="s">
        <v>148</v>
      </c>
      <c r="C121" t="s">
        <v>342</v>
      </c>
      <c r="D121" t="s">
        <v>343</v>
      </c>
      <c r="E121" t="s">
        <v>344</v>
      </c>
      <c r="F121" t="s">
        <v>64</v>
      </c>
      <c r="G121" t="s">
        <v>1151</v>
      </c>
      <c r="H121" t="s">
        <v>148</v>
      </c>
      <c r="J121" t="s">
        <v>1152</v>
      </c>
      <c r="K121">
        <v>0.35</v>
      </c>
      <c r="L121">
        <v>0</v>
      </c>
      <c r="M121">
        <v>0.65</v>
      </c>
      <c r="N121">
        <v>0</v>
      </c>
      <c r="O121" t="s">
        <v>120</v>
      </c>
      <c r="P121" s="10">
        <v>134000</v>
      </c>
      <c r="Q121" s="10">
        <v>134000</v>
      </c>
      <c r="R121" s="10">
        <v>2680</v>
      </c>
      <c r="S121" s="10">
        <v>136680</v>
      </c>
      <c r="T121" t="s">
        <v>57</v>
      </c>
      <c r="U121" t="s">
        <v>58</v>
      </c>
      <c r="V121">
        <v>84</v>
      </c>
      <c r="W121">
        <v>68</v>
      </c>
      <c r="X121">
        <v>76</v>
      </c>
      <c r="Y121" t="s">
        <v>512</v>
      </c>
      <c r="Z121">
        <v>20</v>
      </c>
      <c r="AA121">
        <v>80</v>
      </c>
      <c r="AB121">
        <v>46900</v>
      </c>
      <c r="AC121">
        <v>0</v>
      </c>
      <c r="AD121">
        <v>87100</v>
      </c>
      <c r="AE121">
        <v>0</v>
      </c>
      <c r="AF121" t="s">
        <v>59</v>
      </c>
      <c r="AG121" t="str">
        <f>VLOOKUP(G121,'CapRev-Output-All'!A:AQ,43,FALSE)</f>
        <v>0</v>
      </c>
      <c r="AI121" s="10"/>
    </row>
    <row r="122" spans="1:35" ht="15" x14ac:dyDescent="0.2">
      <c r="A122" t="s">
        <v>74</v>
      </c>
      <c r="B122" t="s">
        <v>75</v>
      </c>
      <c r="C122" t="s">
        <v>388</v>
      </c>
      <c r="D122" t="s">
        <v>389</v>
      </c>
      <c r="E122" t="s">
        <v>390</v>
      </c>
      <c r="F122" t="s">
        <v>64</v>
      </c>
      <c r="G122" t="s">
        <v>442</v>
      </c>
      <c r="H122" t="s">
        <v>74</v>
      </c>
      <c r="J122" t="s">
        <v>443</v>
      </c>
      <c r="K122">
        <v>0</v>
      </c>
      <c r="L122">
        <v>0</v>
      </c>
      <c r="M122">
        <v>0</v>
      </c>
      <c r="N122">
        <v>1</v>
      </c>
      <c r="O122" t="s">
        <v>114</v>
      </c>
      <c r="P122" s="10">
        <v>529287</v>
      </c>
      <c r="Q122" s="10">
        <v>529287</v>
      </c>
      <c r="R122" s="10">
        <v>10585</v>
      </c>
      <c r="S122" s="10">
        <v>539872</v>
      </c>
      <c r="T122" t="s">
        <v>57</v>
      </c>
      <c r="U122" t="s">
        <v>58</v>
      </c>
      <c r="V122">
        <v>84</v>
      </c>
      <c r="W122">
        <v>84</v>
      </c>
      <c r="X122">
        <v>84</v>
      </c>
      <c r="Y122" t="s">
        <v>68</v>
      </c>
      <c r="Z122">
        <v>50</v>
      </c>
      <c r="AA122">
        <v>50</v>
      </c>
      <c r="AB122">
        <v>0</v>
      </c>
      <c r="AC122">
        <v>0</v>
      </c>
      <c r="AD122">
        <v>0</v>
      </c>
      <c r="AE122">
        <v>529287</v>
      </c>
      <c r="AF122" t="s">
        <v>59</v>
      </c>
      <c r="AG122" t="str">
        <f>VLOOKUP(G122,'CapRev-Output-All'!A:AQ,43,FALSE)</f>
        <v>0</v>
      </c>
      <c r="AI122" s="10"/>
    </row>
    <row r="123" spans="1:35" ht="15" x14ac:dyDescent="0.2">
      <c r="A123" t="s">
        <v>74</v>
      </c>
      <c r="B123" t="s">
        <v>93</v>
      </c>
      <c r="C123" t="s">
        <v>94</v>
      </c>
      <c r="D123" t="s">
        <v>470</v>
      </c>
      <c r="E123" t="s">
        <v>95</v>
      </c>
      <c r="F123" t="s">
        <v>64</v>
      </c>
      <c r="G123" t="s">
        <v>584</v>
      </c>
      <c r="H123" t="s">
        <v>74</v>
      </c>
      <c r="J123" t="s">
        <v>585</v>
      </c>
      <c r="K123">
        <v>0</v>
      </c>
      <c r="L123">
        <v>0</v>
      </c>
      <c r="M123">
        <v>0.38</v>
      </c>
      <c r="N123">
        <v>0.62</v>
      </c>
      <c r="O123" t="s">
        <v>114</v>
      </c>
      <c r="P123" s="10">
        <v>500000</v>
      </c>
      <c r="Q123" s="10">
        <v>500000</v>
      </c>
      <c r="R123" s="10">
        <v>10000</v>
      </c>
      <c r="S123" s="10">
        <v>510000</v>
      </c>
      <c r="T123" t="s">
        <v>59</v>
      </c>
      <c r="U123" t="s">
        <v>58</v>
      </c>
      <c r="V123">
        <v>76</v>
      </c>
      <c r="W123">
        <v>88</v>
      </c>
      <c r="X123">
        <v>82</v>
      </c>
      <c r="Y123" t="s">
        <v>254</v>
      </c>
      <c r="Z123">
        <v>100</v>
      </c>
      <c r="AA123">
        <v>0</v>
      </c>
      <c r="AB123">
        <v>0</v>
      </c>
      <c r="AC123">
        <v>0</v>
      </c>
      <c r="AD123">
        <v>190000</v>
      </c>
      <c r="AE123">
        <v>310000</v>
      </c>
      <c r="AF123" t="s">
        <v>59</v>
      </c>
      <c r="AG123" t="str">
        <f>VLOOKUP(G123,'CapRev-Output-All'!A:AQ,43,FALSE)</f>
        <v>20000</v>
      </c>
      <c r="AI123" s="10"/>
    </row>
    <row r="124" spans="1:35" ht="15" x14ac:dyDescent="0.2">
      <c r="A124" t="s">
        <v>60</v>
      </c>
      <c r="B124" t="s">
        <v>60</v>
      </c>
      <c r="C124" t="s">
        <v>173</v>
      </c>
      <c r="D124" t="s">
        <v>380</v>
      </c>
      <c r="E124" t="s">
        <v>175</v>
      </c>
      <c r="F124" t="s">
        <v>64</v>
      </c>
      <c r="G124" t="s">
        <v>1022</v>
      </c>
      <c r="H124" t="s">
        <v>60</v>
      </c>
      <c r="J124" t="s">
        <v>1023</v>
      </c>
      <c r="K124">
        <v>0</v>
      </c>
      <c r="L124">
        <v>0.5</v>
      </c>
      <c r="M124">
        <v>0.5</v>
      </c>
      <c r="N124">
        <v>0</v>
      </c>
      <c r="O124" t="s">
        <v>107</v>
      </c>
      <c r="P124" s="10">
        <v>199649</v>
      </c>
      <c r="Q124" s="10">
        <v>199649</v>
      </c>
      <c r="R124" s="10">
        <v>3992</v>
      </c>
      <c r="S124" s="10">
        <v>203641</v>
      </c>
      <c r="T124" t="s">
        <v>59</v>
      </c>
      <c r="U124" t="s">
        <v>58</v>
      </c>
      <c r="V124">
        <v>76</v>
      </c>
      <c r="W124">
        <v>80</v>
      </c>
      <c r="X124">
        <v>78</v>
      </c>
      <c r="Y124" t="s">
        <v>254</v>
      </c>
      <c r="Z124">
        <v>100</v>
      </c>
      <c r="AA124">
        <v>0</v>
      </c>
      <c r="AB124">
        <v>0</v>
      </c>
      <c r="AC124">
        <v>99824.5</v>
      </c>
      <c r="AD124">
        <v>99824.5</v>
      </c>
      <c r="AE124">
        <v>0</v>
      </c>
      <c r="AF124" t="s">
        <v>59</v>
      </c>
      <c r="AG124">
        <f>VLOOKUP(G124,'CapRev-Output-All'!A:AQ,43,FALSE)</f>
        <v>10000</v>
      </c>
      <c r="AI124" s="10"/>
    </row>
    <row r="125" spans="1:35" ht="15" x14ac:dyDescent="0.2">
      <c r="A125" t="s">
        <v>74</v>
      </c>
      <c r="B125" t="s">
        <v>102</v>
      </c>
      <c r="C125" t="s">
        <v>162</v>
      </c>
      <c r="D125" t="s">
        <v>70</v>
      </c>
      <c r="E125" t="s">
        <v>163</v>
      </c>
      <c r="F125" t="s">
        <v>64</v>
      </c>
      <c r="G125" t="s">
        <v>252</v>
      </c>
      <c r="H125" t="s">
        <v>74</v>
      </c>
      <c r="J125" t="s">
        <v>253</v>
      </c>
      <c r="K125">
        <v>0</v>
      </c>
      <c r="L125">
        <v>0</v>
      </c>
      <c r="M125">
        <v>0</v>
      </c>
      <c r="N125">
        <v>1</v>
      </c>
      <c r="O125" t="s">
        <v>114</v>
      </c>
      <c r="P125" s="10">
        <v>712234</v>
      </c>
      <c r="Q125" s="10">
        <v>712234</v>
      </c>
      <c r="R125" s="10">
        <v>14244.68</v>
      </c>
      <c r="S125" s="10">
        <v>726478.68</v>
      </c>
      <c r="T125" t="s">
        <v>59</v>
      </c>
      <c r="U125" t="s">
        <v>58</v>
      </c>
      <c r="V125">
        <v>76</v>
      </c>
      <c r="W125">
        <v>100</v>
      </c>
      <c r="X125">
        <v>88</v>
      </c>
      <c r="Y125" t="s">
        <v>254</v>
      </c>
      <c r="Z125">
        <v>75</v>
      </c>
      <c r="AA125">
        <v>25</v>
      </c>
      <c r="AB125">
        <v>0</v>
      </c>
      <c r="AC125">
        <v>0</v>
      </c>
      <c r="AD125">
        <v>0</v>
      </c>
      <c r="AE125">
        <v>712234</v>
      </c>
      <c r="AF125" t="s">
        <v>59</v>
      </c>
      <c r="AG125" t="str">
        <f>VLOOKUP(G125,'CapRev-Output-All'!A:AQ,43,FALSE)</f>
        <v>0</v>
      </c>
      <c r="AI125" s="10"/>
    </row>
    <row r="126" spans="1:35" ht="15" x14ac:dyDescent="0.2">
      <c r="A126" t="s">
        <v>60</v>
      </c>
      <c r="B126" t="s">
        <v>60</v>
      </c>
      <c r="C126" t="s">
        <v>632</v>
      </c>
      <c r="D126" t="s">
        <v>633</v>
      </c>
      <c r="E126" t="s">
        <v>634</v>
      </c>
      <c r="F126" t="s">
        <v>64</v>
      </c>
      <c r="G126" t="s">
        <v>1292</v>
      </c>
      <c r="H126" t="s">
        <v>60</v>
      </c>
      <c r="J126" t="s">
        <v>1293</v>
      </c>
      <c r="K126">
        <v>0.6</v>
      </c>
      <c r="L126">
        <v>0</v>
      </c>
      <c r="M126">
        <v>0.1</v>
      </c>
      <c r="N126">
        <v>0.3</v>
      </c>
      <c r="O126" t="s">
        <v>67</v>
      </c>
      <c r="P126" s="10">
        <v>960500</v>
      </c>
      <c r="Q126" s="10">
        <v>960500</v>
      </c>
      <c r="R126" s="10">
        <v>19210</v>
      </c>
      <c r="S126" s="10">
        <v>979710</v>
      </c>
      <c r="T126" t="s">
        <v>59</v>
      </c>
      <c r="U126" t="s">
        <v>58</v>
      </c>
      <c r="V126">
        <v>80</v>
      </c>
      <c r="W126">
        <v>65</v>
      </c>
      <c r="X126">
        <v>72.5</v>
      </c>
      <c r="Y126" t="s">
        <v>254</v>
      </c>
      <c r="Z126">
        <v>100</v>
      </c>
      <c r="AA126">
        <v>0</v>
      </c>
      <c r="AB126">
        <v>576300</v>
      </c>
      <c r="AC126">
        <v>0</v>
      </c>
      <c r="AD126">
        <v>96050</v>
      </c>
      <c r="AE126">
        <v>288150</v>
      </c>
      <c r="AF126" t="s">
        <v>59</v>
      </c>
      <c r="AG126" t="str">
        <f>VLOOKUP(G126,'CapRev-Output-All'!A:AQ,43,FALSE)</f>
        <v>100,000</v>
      </c>
      <c r="AI126" s="10"/>
    </row>
    <row r="127" spans="1:35" ht="15" x14ac:dyDescent="0.2">
      <c r="A127" t="s">
        <v>74</v>
      </c>
      <c r="B127" t="s">
        <v>93</v>
      </c>
      <c r="C127" t="s">
        <v>248</v>
      </c>
      <c r="D127" t="s">
        <v>405</v>
      </c>
      <c r="E127" t="s">
        <v>249</v>
      </c>
      <c r="F127" t="s">
        <v>64</v>
      </c>
      <c r="G127" t="s">
        <v>485</v>
      </c>
      <c r="H127" t="s">
        <v>74</v>
      </c>
      <c r="J127" t="s">
        <v>486</v>
      </c>
      <c r="K127">
        <v>0.33300000000000002</v>
      </c>
      <c r="L127">
        <v>0.33300000000000002</v>
      </c>
      <c r="M127">
        <v>0.33300000000000002</v>
      </c>
      <c r="N127">
        <v>0</v>
      </c>
      <c r="O127" t="s">
        <v>107</v>
      </c>
      <c r="P127" s="10">
        <v>90000</v>
      </c>
      <c r="Q127" s="10">
        <v>90000</v>
      </c>
      <c r="R127" s="10">
        <v>1800</v>
      </c>
      <c r="S127" s="10">
        <v>91800</v>
      </c>
      <c r="T127" t="s">
        <v>57</v>
      </c>
      <c r="U127" t="s">
        <v>58</v>
      </c>
      <c r="V127">
        <v>88</v>
      </c>
      <c r="W127">
        <v>80</v>
      </c>
      <c r="X127">
        <v>84</v>
      </c>
      <c r="Y127" t="s">
        <v>68</v>
      </c>
      <c r="Z127">
        <v>0</v>
      </c>
      <c r="AA127">
        <v>100</v>
      </c>
      <c r="AB127">
        <v>29970</v>
      </c>
      <c r="AC127">
        <v>29970</v>
      </c>
      <c r="AD127">
        <v>29970</v>
      </c>
      <c r="AE127">
        <v>0</v>
      </c>
      <c r="AF127" t="s">
        <v>59</v>
      </c>
      <c r="AG127" t="str">
        <f>VLOOKUP(G127,'CapRev-Output-All'!A:AQ,43,FALSE)</f>
        <v>0</v>
      </c>
      <c r="AI127" s="10"/>
    </row>
    <row r="128" spans="1:35" ht="15" x14ac:dyDescent="0.2">
      <c r="A128" t="s">
        <v>74</v>
      </c>
      <c r="B128" t="s">
        <v>219</v>
      </c>
      <c r="C128" t="s">
        <v>355</v>
      </c>
      <c r="D128" t="s">
        <v>70</v>
      </c>
      <c r="E128" t="s">
        <v>357</v>
      </c>
      <c r="F128" t="s">
        <v>64</v>
      </c>
      <c r="G128" t="s">
        <v>570</v>
      </c>
      <c r="H128" t="s">
        <v>74</v>
      </c>
      <c r="J128" t="s">
        <v>571</v>
      </c>
      <c r="K128">
        <v>0.6</v>
      </c>
      <c r="L128">
        <v>0</v>
      </c>
      <c r="M128">
        <v>0.1</v>
      </c>
      <c r="N128">
        <v>0.3</v>
      </c>
      <c r="O128" t="s">
        <v>67</v>
      </c>
      <c r="P128" s="10">
        <v>460554</v>
      </c>
      <c r="Q128" s="10">
        <v>460554</v>
      </c>
      <c r="R128" s="10">
        <v>9211</v>
      </c>
      <c r="S128" s="10">
        <v>469765</v>
      </c>
      <c r="T128" t="s">
        <v>57</v>
      </c>
      <c r="U128" t="s">
        <v>58</v>
      </c>
      <c r="V128">
        <v>84</v>
      </c>
      <c r="W128">
        <v>80</v>
      </c>
      <c r="X128">
        <v>82</v>
      </c>
      <c r="Y128" t="s">
        <v>68</v>
      </c>
      <c r="Z128">
        <v>0</v>
      </c>
      <c r="AA128">
        <v>100</v>
      </c>
      <c r="AB128">
        <v>276332.40000000002</v>
      </c>
      <c r="AC128">
        <v>0</v>
      </c>
      <c r="AD128">
        <v>46055.4</v>
      </c>
      <c r="AE128">
        <v>138166.20000000001</v>
      </c>
      <c r="AF128" t="s">
        <v>59</v>
      </c>
      <c r="AG128">
        <f>VLOOKUP(G128,'CapRev-Output-All'!A:AQ,43,FALSE)</f>
        <v>69083.100000000006</v>
      </c>
      <c r="AI128" s="10"/>
    </row>
    <row r="129" spans="1:35" ht="15" x14ac:dyDescent="0.2">
      <c r="A129" t="s">
        <v>74</v>
      </c>
      <c r="B129" t="s">
        <v>108</v>
      </c>
      <c r="C129" t="s">
        <v>153</v>
      </c>
      <c r="D129" t="s">
        <v>70</v>
      </c>
      <c r="E129" t="s">
        <v>154</v>
      </c>
      <c r="F129" t="s">
        <v>64</v>
      </c>
      <c r="G129" t="s">
        <v>290</v>
      </c>
      <c r="H129" t="s">
        <v>74</v>
      </c>
      <c r="J129" t="s">
        <v>291</v>
      </c>
      <c r="K129">
        <v>0</v>
      </c>
      <c r="L129">
        <v>0.5</v>
      </c>
      <c r="M129">
        <v>0.5</v>
      </c>
      <c r="N129">
        <v>0</v>
      </c>
      <c r="O129" t="s">
        <v>107</v>
      </c>
      <c r="P129" s="10">
        <v>471379</v>
      </c>
      <c r="Q129" s="10">
        <v>471379</v>
      </c>
      <c r="R129" s="10">
        <v>9428</v>
      </c>
      <c r="S129" s="10">
        <v>480807</v>
      </c>
      <c r="T129" t="s">
        <v>59</v>
      </c>
      <c r="U129" t="s">
        <v>58</v>
      </c>
      <c r="V129">
        <v>85</v>
      </c>
      <c r="W129">
        <v>88</v>
      </c>
      <c r="X129">
        <v>86.5</v>
      </c>
      <c r="Y129" t="s">
        <v>84</v>
      </c>
      <c r="Z129">
        <v>100</v>
      </c>
      <c r="AA129">
        <v>0</v>
      </c>
      <c r="AB129">
        <v>0</v>
      </c>
      <c r="AC129">
        <v>235689.5</v>
      </c>
      <c r="AD129">
        <v>235689.5</v>
      </c>
      <c r="AE129">
        <v>0</v>
      </c>
      <c r="AF129" t="s">
        <v>59</v>
      </c>
      <c r="AG129" t="str">
        <f>VLOOKUP(G129,'CapRev-Output-All'!A:AQ,43,FALSE)</f>
        <v>45,000</v>
      </c>
      <c r="AI129" s="10"/>
    </row>
    <row r="130" spans="1:35" ht="15" x14ac:dyDescent="0.2">
      <c r="A130" t="s">
        <v>148</v>
      </c>
      <c r="B130" t="s">
        <v>148</v>
      </c>
      <c r="C130" t="s">
        <v>282</v>
      </c>
      <c r="D130" t="s">
        <v>542</v>
      </c>
      <c r="E130" t="s">
        <v>283</v>
      </c>
      <c r="F130" t="s">
        <v>64</v>
      </c>
      <c r="G130" t="s">
        <v>543</v>
      </c>
      <c r="H130" t="s">
        <v>148</v>
      </c>
      <c r="J130" t="s">
        <v>544</v>
      </c>
      <c r="K130">
        <v>1</v>
      </c>
      <c r="L130">
        <v>0</v>
      </c>
      <c r="M130">
        <v>0</v>
      </c>
      <c r="N130">
        <v>0</v>
      </c>
      <c r="O130" t="s">
        <v>67</v>
      </c>
      <c r="P130" s="10">
        <v>49192</v>
      </c>
      <c r="Q130" s="10">
        <v>49192</v>
      </c>
      <c r="R130" s="10">
        <v>983.84</v>
      </c>
      <c r="S130" s="10">
        <v>50175.839999999997</v>
      </c>
      <c r="T130" t="s">
        <v>59</v>
      </c>
      <c r="U130" t="s">
        <v>58</v>
      </c>
      <c r="V130">
        <v>92</v>
      </c>
      <c r="W130">
        <v>76</v>
      </c>
      <c r="X130">
        <v>84</v>
      </c>
      <c r="Y130" t="s">
        <v>254</v>
      </c>
      <c r="Z130">
        <v>100</v>
      </c>
      <c r="AA130">
        <v>0</v>
      </c>
      <c r="AB130">
        <v>49192</v>
      </c>
      <c r="AC130">
        <v>0</v>
      </c>
      <c r="AD130">
        <v>0</v>
      </c>
      <c r="AE130">
        <v>0</v>
      </c>
      <c r="AF130" t="s">
        <v>59</v>
      </c>
      <c r="AG130" t="str">
        <f>VLOOKUP(G130,'CapRev-Output-All'!A:AQ,43,FALSE)</f>
        <v>0</v>
      </c>
      <c r="AI130" s="10"/>
    </row>
    <row r="131" spans="1:35" ht="15" x14ac:dyDescent="0.2">
      <c r="A131" t="s">
        <v>74</v>
      </c>
      <c r="B131" t="s">
        <v>108</v>
      </c>
      <c r="C131" t="s">
        <v>244</v>
      </c>
      <c r="D131" t="s">
        <v>305</v>
      </c>
      <c r="E131" t="s">
        <v>245</v>
      </c>
      <c r="F131" t="s">
        <v>64</v>
      </c>
      <c r="G131" t="s">
        <v>960</v>
      </c>
      <c r="H131" t="s">
        <v>74</v>
      </c>
      <c r="J131" t="s">
        <v>961</v>
      </c>
      <c r="K131">
        <v>0.13400000000000001</v>
      </c>
      <c r="L131">
        <v>0.189</v>
      </c>
      <c r="M131">
        <v>0.21099999999999999</v>
      </c>
      <c r="N131">
        <v>0.46600000000000003</v>
      </c>
      <c r="O131" t="s">
        <v>114</v>
      </c>
      <c r="P131" s="10">
        <v>500000</v>
      </c>
      <c r="Q131" s="10">
        <v>500000</v>
      </c>
      <c r="R131" s="10">
        <v>10000</v>
      </c>
      <c r="S131" s="10">
        <v>510000</v>
      </c>
      <c r="T131" t="s">
        <v>59</v>
      </c>
      <c r="U131" t="s">
        <v>58</v>
      </c>
      <c r="V131">
        <v>80</v>
      </c>
      <c r="W131">
        <v>76</v>
      </c>
      <c r="X131">
        <v>78</v>
      </c>
      <c r="Y131" t="s">
        <v>254</v>
      </c>
      <c r="Z131">
        <v>100</v>
      </c>
      <c r="AA131">
        <v>0</v>
      </c>
      <c r="AB131">
        <v>67000</v>
      </c>
      <c r="AC131">
        <v>94500</v>
      </c>
      <c r="AD131">
        <v>105500</v>
      </c>
      <c r="AE131">
        <v>233000</v>
      </c>
      <c r="AF131" t="s">
        <v>59</v>
      </c>
      <c r="AG131" t="str">
        <f>VLOOKUP(G131,'CapRev-Output-All'!A:AQ,43,FALSE)</f>
        <v>33830</v>
      </c>
      <c r="AI131" s="10"/>
    </row>
    <row r="132" spans="1:35" ht="15" x14ac:dyDescent="0.2">
      <c r="A132" t="s">
        <v>148</v>
      </c>
      <c r="B132" t="s">
        <v>148</v>
      </c>
      <c r="C132" t="s">
        <v>238</v>
      </c>
      <c r="D132" t="s">
        <v>868</v>
      </c>
      <c r="E132" t="s">
        <v>239</v>
      </c>
      <c r="F132" t="s">
        <v>64</v>
      </c>
      <c r="G132" t="s">
        <v>1966</v>
      </c>
      <c r="H132" t="s">
        <v>148</v>
      </c>
      <c r="J132" t="s">
        <v>1967</v>
      </c>
      <c r="K132">
        <v>0</v>
      </c>
      <c r="L132">
        <v>0</v>
      </c>
      <c r="M132">
        <v>1</v>
      </c>
      <c r="N132">
        <v>0</v>
      </c>
      <c r="O132" t="s">
        <v>120</v>
      </c>
      <c r="P132" s="10">
        <v>134256</v>
      </c>
      <c r="Q132" s="10">
        <v>134256</v>
      </c>
      <c r="R132" s="10">
        <v>4027.68</v>
      </c>
      <c r="S132" s="10">
        <v>138283.68</v>
      </c>
      <c r="T132" t="s">
        <v>57</v>
      </c>
      <c r="U132" t="s">
        <v>58</v>
      </c>
      <c r="V132">
        <v>70</v>
      </c>
      <c r="W132">
        <v>52</v>
      </c>
      <c r="X132">
        <v>61</v>
      </c>
      <c r="Y132" t="s">
        <v>512</v>
      </c>
      <c r="Z132">
        <v>0</v>
      </c>
      <c r="AA132">
        <v>100</v>
      </c>
      <c r="AB132">
        <v>0</v>
      </c>
      <c r="AC132">
        <v>0</v>
      </c>
      <c r="AD132">
        <v>134256</v>
      </c>
      <c r="AE132">
        <v>0</v>
      </c>
      <c r="AF132" t="s">
        <v>59</v>
      </c>
      <c r="AG132">
        <f>VLOOKUP(G132,'CapRev-Output-All'!A:AQ,43,FALSE)</f>
        <v>0</v>
      </c>
      <c r="AI132" s="10"/>
    </row>
    <row r="133" spans="1:35" ht="15" x14ac:dyDescent="0.2">
      <c r="A133" t="s">
        <v>74</v>
      </c>
      <c r="B133" t="s">
        <v>102</v>
      </c>
      <c r="C133" t="s">
        <v>617</v>
      </c>
      <c r="D133" t="s">
        <v>618</v>
      </c>
      <c r="E133" t="s">
        <v>619</v>
      </c>
      <c r="F133" t="s">
        <v>64</v>
      </c>
      <c r="G133" t="s">
        <v>622</v>
      </c>
      <c r="H133" t="s">
        <v>74</v>
      </c>
      <c r="J133" t="s">
        <v>623</v>
      </c>
      <c r="K133">
        <v>0</v>
      </c>
      <c r="L133">
        <v>0.4</v>
      </c>
      <c r="M133">
        <v>0.4</v>
      </c>
      <c r="N133">
        <v>0.2</v>
      </c>
      <c r="O133" t="s">
        <v>107</v>
      </c>
      <c r="P133" s="10">
        <v>290900</v>
      </c>
      <c r="Q133" s="10">
        <v>290900</v>
      </c>
      <c r="R133" s="10">
        <v>5819.8</v>
      </c>
      <c r="S133" s="10">
        <v>296719.8</v>
      </c>
      <c r="T133" t="s">
        <v>57</v>
      </c>
      <c r="U133" t="s">
        <v>58</v>
      </c>
      <c r="V133">
        <v>80</v>
      </c>
      <c r="W133">
        <v>84</v>
      </c>
      <c r="X133">
        <v>82</v>
      </c>
      <c r="Y133" t="s">
        <v>68</v>
      </c>
      <c r="Z133">
        <v>0</v>
      </c>
      <c r="AA133">
        <v>100</v>
      </c>
      <c r="AB133">
        <v>0</v>
      </c>
      <c r="AC133">
        <v>116360</v>
      </c>
      <c r="AD133">
        <v>116360</v>
      </c>
      <c r="AE133">
        <v>58180</v>
      </c>
      <c r="AF133" t="s">
        <v>59</v>
      </c>
      <c r="AG133" t="str">
        <f>VLOOKUP(G133,'CapRev-Output-All'!A:AQ,43,FALSE)</f>
        <v>6718</v>
      </c>
      <c r="AI133" s="10"/>
    </row>
    <row r="134" spans="1:35" ht="15" x14ac:dyDescent="0.2">
      <c r="A134" t="s">
        <v>148</v>
      </c>
      <c r="B134" t="s">
        <v>148</v>
      </c>
      <c r="C134" t="s">
        <v>1028</v>
      </c>
      <c r="D134" t="s">
        <v>1029</v>
      </c>
      <c r="E134" t="s">
        <v>1030</v>
      </c>
      <c r="F134" t="s">
        <v>64</v>
      </c>
      <c r="G134" t="s">
        <v>2065</v>
      </c>
      <c r="H134" t="s">
        <v>148</v>
      </c>
      <c r="J134" t="s">
        <v>2066</v>
      </c>
      <c r="K134">
        <v>0.85</v>
      </c>
      <c r="L134">
        <v>0</v>
      </c>
      <c r="M134">
        <v>0.15</v>
      </c>
      <c r="N134">
        <v>0</v>
      </c>
      <c r="O134" t="s">
        <v>67</v>
      </c>
      <c r="P134" s="10">
        <v>138517</v>
      </c>
      <c r="Q134" s="10">
        <v>138517</v>
      </c>
      <c r="R134" s="10">
        <v>2770</v>
      </c>
      <c r="S134" s="10">
        <v>141287</v>
      </c>
      <c r="T134" t="s">
        <v>59</v>
      </c>
      <c r="U134" t="s">
        <v>58</v>
      </c>
      <c r="V134">
        <v>60</v>
      </c>
      <c r="W134">
        <v>60</v>
      </c>
      <c r="X134">
        <v>60</v>
      </c>
      <c r="Y134" t="s">
        <v>254</v>
      </c>
      <c r="Z134">
        <v>100</v>
      </c>
      <c r="AA134">
        <v>0</v>
      </c>
      <c r="AB134">
        <v>117739.45</v>
      </c>
      <c r="AC134">
        <v>0</v>
      </c>
      <c r="AD134">
        <v>20777.55</v>
      </c>
      <c r="AE134">
        <v>0</v>
      </c>
      <c r="AF134" t="s">
        <v>59</v>
      </c>
      <c r="AG134" t="str">
        <f>VLOOKUP(G134,'CapRev-Output-All'!A:AQ,43,FALSE)</f>
        <v>0</v>
      </c>
      <c r="AI134" s="10"/>
    </row>
    <row r="135" spans="1:35" ht="15" x14ac:dyDescent="0.2">
      <c r="A135" t="s">
        <v>60</v>
      </c>
      <c r="B135" t="s">
        <v>60</v>
      </c>
      <c r="C135" t="s">
        <v>173</v>
      </c>
      <c r="D135" t="s">
        <v>380</v>
      </c>
      <c r="E135" t="s">
        <v>175</v>
      </c>
      <c r="F135" t="s">
        <v>52</v>
      </c>
      <c r="G135" t="s">
        <v>861</v>
      </c>
      <c r="H135" t="s">
        <v>60</v>
      </c>
      <c r="J135" t="s">
        <v>862</v>
      </c>
      <c r="K135">
        <v>0</v>
      </c>
      <c r="L135">
        <v>1</v>
      </c>
      <c r="M135">
        <v>0</v>
      </c>
      <c r="N135">
        <v>0</v>
      </c>
      <c r="O135" t="s">
        <v>56</v>
      </c>
      <c r="P135" s="10">
        <v>234021</v>
      </c>
      <c r="Q135" s="10">
        <v>234021</v>
      </c>
      <c r="R135" s="10">
        <v>4680</v>
      </c>
      <c r="S135" s="10">
        <v>238701</v>
      </c>
      <c r="T135" t="s">
        <v>59</v>
      </c>
      <c r="U135" t="s">
        <v>58</v>
      </c>
      <c r="V135">
        <v>80</v>
      </c>
      <c r="W135">
        <v>80</v>
      </c>
      <c r="X135">
        <v>80</v>
      </c>
      <c r="Y135" t="s">
        <v>84</v>
      </c>
      <c r="Z135">
        <v>100</v>
      </c>
      <c r="AA135">
        <v>0</v>
      </c>
      <c r="AB135">
        <v>0</v>
      </c>
      <c r="AC135">
        <v>234021</v>
      </c>
      <c r="AD135">
        <v>0</v>
      </c>
      <c r="AE135">
        <v>0</v>
      </c>
      <c r="AF135" t="s">
        <v>59</v>
      </c>
      <c r="AG135">
        <f>VLOOKUP(G135,'CapRev-Output-All'!A:AQ,43,FALSE)</f>
        <v>0</v>
      </c>
      <c r="AI135" s="10"/>
    </row>
    <row r="136" spans="1:35" ht="15" x14ac:dyDescent="0.2">
      <c r="A136" t="s">
        <v>148</v>
      </c>
      <c r="B136" t="s">
        <v>148</v>
      </c>
      <c r="C136" t="s">
        <v>184</v>
      </c>
      <c r="D136" t="s">
        <v>1040</v>
      </c>
      <c r="E136" t="s">
        <v>185</v>
      </c>
      <c r="F136" t="s">
        <v>64</v>
      </c>
      <c r="G136" t="s">
        <v>2349</v>
      </c>
      <c r="H136" t="s">
        <v>148</v>
      </c>
      <c r="J136" t="s">
        <v>2350</v>
      </c>
      <c r="K136">
        <v>0</v>
      </c>
      <c r="L136">
        <v>0.4</v>
      </c>
      <c r="M136">
        <v>0</v>
      </c>
      <c r="N136">
        <v>0.6</v>
      </c>
      <c r="O136" t="s">
        <v>114</v>
      </c>
      <c r="P136" s="10">
        <v>378000</v>
      </c>
      <c r="Q136" s="10">
        <v>378000</v>
      </c>
      <c r="R136" s="10">
        <v>7560</v>
      </c>
      <c r="S136" s="10">
        <v>385560</v>
      </c>
      <c r="T136" t="s">
        <v>59</v>
      </c>
      <c r="U136" t="s">
        <v>58</v>
      </c>
      <c r="V136">
        <v>52</v>
      </c>
      <c r="W136">
        <v>52</v>
      </c>
      <c r="X136">
        <v>52</v>
      </c>
      <c r="Y136" t="s">
        <v>254</v>
      </c>
      <c r="Z136">
        <v>100</v>
      </c>
      <c r="AA136">
        <v>0</v>
      </c>
      <c r="AB136">
        <v>0</v>
      </c>
      <c r="AC136">
        <v>151200</v>
      </c>
      <c r="AD136">
        <v>0</v>
      </c>
      <c r="AE136">
        <v>226800</v>
      </c>
      <c r="AF136" t="s">
        <v>59</v>
      </c>
      <c r="AG136">
        <f>VLOOKUP(G136,'CapRev-Output-All'!A:AQ,43,FALSE)</f>
        <v>0</v>
      </c>
      <c r="AI136" s="10"/>
    </row>
    <row r="137" spans="1:35" ht="15" x14ac:dyDescent="0.2">
      <c r="A137" t="s">
        <v>74</v>
      </c>
      <c r="B137" t="s">
        <v>85</v>
      </c>
      <c r="C137" t="s">
        <v>263</v>
      </c>
      <c r="D137" t="s">
        <v>70</v>
      </c>
      <c r="E137" t="s">
        <v>264</v>
      </c>
      <c r="F137" t="s">
        <v>52</v>
      </c>
      <c r="G137" t="s">
        <v>265</v>
      </c>
      <c r="H137" t="s">
        <v>74</v>
      </c>
      <c r="J137" t="s">
        <v>266</v>
      </c>
      <c r="K137">
        <v>0</v>
      </c>
      <c r="L137">
        <v>1</v>
      </c>
      <c r="M137">
        <v>0</v>
      </c>
      <c r="N137">
        <v>0</v>
      </c>
      <c r="O137" t="s">
        <v>56</v>
      </c>
      <c r="P137" s="10">
        <v>138026</v>
      </c>
      <c r="Q137" s="10">
        <v>138026</v>
      </c>
      <c r="R137" s="10">
        <v>2760.52</v>
      </c>
      <c r="S137" s="10">
        <v>140786.51999999999</v>
      </c>
      <c r="T137" t="s">
        <v>59</v>
      </c>
      <c r="U137" t="s">
        <v>58</v>
      </c>
      <c r="V137">
        <v>95</v>
      </c>
      <c r="W137">
        <v>80</v>
      </c>
      <c r="X137">
        <v>87.5</v>
      </c>
      <c r="Y137" t="s">
        <v>84</v>
      </c>
      <c r="Z137">
        <v>100</v>
      </c>
      <c r="AA137">
        <v>0</v>
      </c>
      <c r="AB137">
        <v>0</v>
      </c>
      <c r="AC137">
        <v>138026</v>
      </c>
      <c r="AD137">
        <v>0</v>
      </c>
      <c r="AE137">
        <v>0</v>
      </c>
      <c r="AF137" t="s">
        <v>59</v>
      </c>
      <c r="AG137" t="str">
        <f>VLOOKUP(G137,'CapRev-Output-All'!A:AQ,43,FALSE)</f>
        <v>2500</v>
      </c>
      <c r="AI137" s="10"/>
    </row>
    <row r="138" spans="1:35" ht="15" x14ac:dyDescent="0.2">
      <c r="A138" t="s">
        <v>74</v>
      </c>
      <c r="B138" t="s">
        <v>219</v>
      </c>
      <c r="C138" t="s">
        <v>220</v>
      </c>
      <c r="D138" t="s">
        <v>504</v>
      </c>
      <c r="E138" t="s">
        <v>221</v>
      </c>
      <c r="F138" t="s">
        <v>52</v>
      </c>
      <c r="G138" t="s">
        <v>789</v>
      </c>
      <c r="H138" t="s">
        <v>74</v>
      </c>
      <c r="J138" t="s">
        <v>790</v>
      </c>
      <c r="K138">
        <v>0.11</v>
      </c>
      <c r="L138">
        <v>0.48</v>
      </c>
      <c r="M138">
        <v>0.41</v>
      </c>
      <c r="N138">
        <v>0</v>
      </c>
      <c r="O138" t="s">
        <v>56</v>
      </c>
      <c r="P138" s="10">
        <v>595926</v>
      </c>
      <c r="Q138" s="10">
        <v>595926</v>
      </c>
      <c r="R138" s="10">
        <v>11919</v>
      </c>
      <c r="S138" s="10">
        <v>607845</v>
      </c>
      <c r="T138" t="s">
        <v>59</v>
      </c>
      <c r="U138" t="s">
        <v>58</v>
      </c>
      <c r="V138">
        <v>80</v>
      </c>
      <c r="W138">
        <v>80</v>
      </c>
      <c r="X138">
        <v>80</v>
      </c>
      <c r="Y138" t="s">
        <v>84</v>
      </c>
      <c r="Z138">
        <v>100</v>
      </c>
      <c r="AA138">
        <v>0</v>
      </c>
      <c r="AB138">
        <v>65551.86</v>
      </c>
      <c r="AC138">
        <v>286044.48</v>
      </c>
      <c r="AD138">
        <v>244329.66</v>
      </c>
      <c r="AE138">
        <v>0</v>
      </c>
      <c r="AF138" t="s">
        <v>59</v>
      </c>
      <c r="AG138" t="str">
        <f>VLOOKUP(G138,'CapRev-Output-All'!A:AQ,43,FALSE)</f>
        <v>12664</v>
      </c>
      <c r="AI138" s="10"/>
    </row>
    <row r="139" spans="1:35" ht="15" x14ac:dyDescent="0.2">
      <c r="A139" t="s">
        <v>74</v>
      </c>
      <c r="B139" t="s">
        <v>75</v>
      </c>
      <c r="C139" t="s">
        <v>80</v>
      </c>
      <c r="D139" t="s">
        <v>371</v>
      </c>
      <c r="E139" t="s">
        <v>81</v>
      </c>
      <c r="F139" t="s">
        <v>52</v>
      </c>
      <c r="G139" t="s">
        <v>393</v>
      </c>
      <c r="H139" t="s">
        <v>74</v>
      </c>
      <c r="J139" t="s">
        <v>394</v>
      </c>
      <c r="K139">
        <v>0</v>
      </c>
      <c r="L139">
        <v>1</v>
      </c>
      <c r="M139">
        <v>0</v>
      </c>
      <c r="N139">
        <v>0</v>
      </c>
      <c r="O139" t="s">
        <v>56</v>
      </c>
      <c r="P139" s="10">
        <v>640556</v>
      </c>
      <c r="Q139" s="10">
        <v>640556</v>
      </c>
      <c r="R139" s="10">
        <v>12811</v>
      </c>
      <c r="S139" s="10">
        <v>653367</v>
      </c>
      <c r="T139" t="s">
        <v>59</v>
      </c>
      <c r="U139" t="s">
        <v>58</v>
      </c>
      <c r="V139">
        <v>85</v>
      </c>
      <c r="W139">
        <v>84</v>
      </c>
      <c r="X139">
        <v>84.5</v>
      </c>
      <c r="Y139" t="s">
        <v>84</v>
      </c>
      <c r="Z139">
        <v>100</v>
      </c>
      <c r="AA139">
        <v>0</v>
      </c>
      <c r="AB139">
        <v>0</v>
      </c>
      <c r="AC139">
        <v>640556</v>
      </c>
      <c r="AD139">
        <v>0</v>
      </c>
      <c r="AE139">
        <v>0</v>
      </c>
      <c r="AF139" t="s">
        <v>59</v>
      </c>
      <c r="AG139">
        <f>VLOOKUP(G139,'CapRev-Output-All'!A:AQ,43,FALSE)</f>
        <v>0</v>
      </c>
      <c r="AI139" s="10"/>
    </row>
    <row r="140" spans="1:35" ht="15" x14ac:dyDescent="0.2">
      <c r="A140" t="s">
        <v>60</v>
      </c>
      <c r="B140" t="s">
        <v>60</v>
      </c>
      <c r="C140" t="s">
        <v>228</v>
      </c>
      <c r="D140" t="s">
        <v>50</v>
      </c>
      <c r="E140" t="s">
        <v>229</v>
      </c>
      <c r="F140" t="s">
        <v>52</v>
      </c>
      <c r="G140" t="s">
        <v>230</v>
      </c>
      <c r="H140" t="s">
        <v>60</v>
      </c>
      <c r="J140" t="s">
        <v>231</v>
      </c>
      <c r="K140">
        <v>0</v>
      </c>
      <c r="L140">
        <v>0.7</v>
      </c>
      <c r="M140">
        <v>0.3</v>
      </c>
      <c r="N140">
        <v>0</v>
      </c>
      <c r="O140" t="s">
        <v>56</v>
      </c>
      <c r="P140" s="10">
        <v>60000</v>
      </c>
      <c r="Q140" s="10">
        <v>60000</v>
      </c>
      <c r="R140" s="10">
        <v>1200</v>
      </c>
      <c r="S140" s="10">
        <v>61200</v>
      </c>
      <c r="T140" t="s">
        <v>57</v>
      </c>
      <c r="U140" t="s">
        <v>58</v>
      </c>
      <c r="V140">
        <v>90</v>
      </c>
      <c r="W140">
        <v>88</v>
      </c>
      <c r="X140">
        <v>89</v>
      </c>
      <c r="Y140" t="s">
        <v>68</v>
      </c>
      <c r="Z140">
        <v>0</v>
      </c>
      <c r="AA140">
        <v>100</v>
      </c>
      <c r="AB140">
        <v>0</v>
      </c>
      <c r="AC140">
        <v>42000</v>
      </c>
      <c r="AD140">
        <v>18000</v>
      </c>
      <c r="AE140">
        <v>0</v>
      </c>
      <c r="AF140" t="s">
        <v>59</v>
      </c>
      <c r="AG140">
        <f>VLOOKUP(G140,'CapRev-Output-All'!A:AQ,43,FALSE)</f>
        <v>0</v>
      </c>
      <c r="AI140" s="10"/>
    </row>
    <row r="141" spans="1:35" ht="15" x14ac:dyDescent="0.2">
      <c r="A141" t="s">
        <v>74</v>
      </c>
      <c r="B141" t="s">
        <v>93</v>
      </c>
      <c r="C141" t="s">
        <v>395</v>
      </c>
      <c r="D141" t="s">
        <v>396</v>
      </c>
      <c r="E141" t="s">
        <v>397</v>
      </c>
      <c r="F141" t="s">
        <v>52</v>
      </c>
      <c r="G141" t="s">
        <v>398</v>
      </c>
      <c r="H141" t="s">
        <v>74</v>
      </c>
      <c r="J141" t="s">
        <v>399</v>
      </c>
      <c r="K141">
        <v>0</v>
      </c>
      <c r="L141">
        <v>0.95</v>
      </c>
      <c r="M141">
        <v>0</v>
      </c>
      <c r="N141">
        <v>0.05</v>
      </c>
      <c r="O141" t="s">
        <v>56</v>
      </c>
      <c r="P141" s="10">
        <v>99507</v>
      </c>
      <c r="Q141" s="10">
        <v>99507</v>
      </c>
      <c r="R141" s="10">
        <v>1990.14</v>
      </c>
      <c r="S141" s="10">
        <v>101497.14</v>
      </c>
      <c r="T141" t="s">
        <v>59</v>
      </c>
      <c r="U141" t="s">
        <v>58</v>
      </c>
      <c r="V141">
        <v>85</v>
      </c>
      <c r="W141">
        <v>84</v>
      </c>
      <c r="X141">
        <v>84.5</v>
      </c>
      <c r="Y141" t="s">
        <v>84</v>
      </c>
      <c r="Z141">
        <v>100</v>
      </c>
      <c r="AA141">
        <v>0</v>
      </c>
      <c r="AB141">
        <v>0</v>
      </c>
      <c r="AC141">
        <v>94531.65</v>
      </c>
      <c r="AD141">
        <v>0</v>
      </c>
      <c r="AE141">
        <v>4975.3500000000004</v>
      </c>
      <c r="AF141" t="s">
        <v>59</v>
      </c>
      <c r="AG141">
        <f>VLOOKUP(G141,'CapRev-Output-All'!A:AQ,43,FALSE)</f>
        <v>0</v>
      </c>
      <c r="AI141" s="10"/>
    </row>
    <row r="142" spans="1:35" ht="15" x14ac:dyDescent="0.2">
      <c r="A142" t="s">
        <v>148</v>
      </c>
      <c r="B142" t="s">
        <v>148</v>
      </c>
      <c r="C142" t="s">
        <v>213</v>
      </c>
      <c r="D142" t="s">
        <v>882</v>
      </c>
      <c r="E142" t="s">
        <v>214</v>
      </c>
      <c r="F142" t="s">
        <v>52</v>
      </c>
      <c r="G142" t="s">
        <v>1058</v>
      </c>
      <c r="H142" t="s">
        <v>148</v>
      </c>
      <c r="J142" t="s">
        <v>1059</v>
      </c>
      <c r="K142">
        <v>0.1</v>
      </c>
      <c r="L142">
        <v>0.4</v>
      </c>
      <c r="M142">
        <v>0.4</v>
      </c>
      <c r="N142">
        <v>0.1</v>
      </c>
      <c r="O142" t="s">
        <v>56</v>
      </c>
      <c r="P142" s="10">
        <v>808772</v>
      </c>
      <c r="Q142" s="10">
        <v>808772</v>
      </c>
      <c r="R142" s="10">
        <v>16175.44</v>
      </c>
      <c r="S142" s="10">
        <v>824947.44</v>
      </c>
      <c r="T142" t="s">
        <v>59</v>
      </c>
      <c r="U142" t="s">
        <v>58</v>
      </c>
      <c r="V142">
        <v>75</v>
      </c>
      <c r="W142">
        <v>80</v>
      </c>
      <c r="X142">
        <v>77.5</v>
      </c>
      <c r="Y142" t="s">
        <v>254</v>
      </c>
      <c r="Z142">
        <v>100</v>
      </c>
      <c r="AA142">
        <v>0</v>
      </c>
      <c r="AB142">
        <v>80877.2</v>
      </c>
      <c r="AC142">
        <v>323508.8</v>
      </c>
      <c r="AD142">
        <v>323508.8</v>
      </c>
      <c r="AE142">
        <v>80877.2</v>
      </c>
      <c r="AF142" t="s">
        <v>59</v>
      </c>
      <c r="AG142" t="str">
        <f>VLOOKUP(G142,'CapRev-Output-All'!A:AQ,43,FALSE)</f>
        <v>65900</v>
      </c>
      <c r="AI142" s="10"/>
    </row>
    <row r="143" spans="1:35" ht="15" x14ac:dyDescent="0.2">
      <c r="A143" t="s">
        <v>148</v>
      </c>
      <c r="B143" t="s">
        <v>148</v>
      </c>
      <c r="C143" t="s">
        <v>342</v>
      </c>
      <c r="D143" t="s">
        <v>343</v>
      </c>
      <c r="E143" t="s">
        <v>344</v>
      </c>
      <c r="F143" t="s">
        <v>64</v>
      </c>
      <c r="G143" t="s">
        <v>1478</v>
      </c>
      <c r="H143" t="s">
        <v>148</v>
      </c>
      <c r="J143" t="s">
        <v>1479</v>
      </c>
      <c r="K143">
        <v>0.6</v>
      </c>
      <c r="L143">
        <v>0.1</v>
      </c>
      <c r="M143">
        <v>0.25</v>
      </c>
      <c r="N143">
        <v>0.05</v>
      </c>
      <c r="O143" t="s">
        <v>67</v>
      </c>
      <c r="P143" s="10">
        <v>166518</v>
      </c>
      <c r="Q143" s="10">
        <v>166518</v>
      </c>
      <c r="R143" s="10">
        <v>3330</v>
      </c>
      <c r="S143" s="10">
        <v>169848</v>
      </c>
      <c r="T143" t="s">
        <v>57</v>
      </c>
      <c r="U143" t="s">
        <v>58</v>
      </c>
      <c r="V143">
        <v>64</v>
      </c>
      <c r="W143">
        <v>76</v>
      </c>
      <c r="X143">
        <v>70</v>
      </c>
      <c r="Y143" t="s">
        <v>512</v>
      </c>
      <c r="Z143">
        <v>0</v>
      </c>
      <c r="AA143">
        <v>100</v>
      </c>
      <c r="AB143">
        <v>99910.8</v>
      </c>
      <c r="AC143">
        <v>16651.8</v>
      </c>
      <c r="AD143">
        <v>41629.5</v>
      </c>
      <c r="AE143">
        <v>8325.9</v>
      </c>
      <c r="AF143" t="s">
        <v>59</v>
      </c>
      <c r="AG143" t="str">
        <f>VLOOKUP(G143,'CapRev-Output-All'!A:AQ,43,FALSE)</f>
        <v>0</v>
      </c>
      <c r="AI143" s="10"/>
    </row>
    <row r="144" spans="1:35" ht="15" x14ac:dyDescent="0.2">
      <c r="A144" t="s">
        <v>74</v>
      </c>
      <c r="B144" t="s">
        <v>93</v>
      </c>
      <c r="C144" t="s">
        <v>248</v>
      </c>
      <c r="D144" t="s">
        <v>405</v>
      </c>
      <c r="E144" t="s">
        <v>249</v>
      </c>
      <c r="F144" t="s">
        <v>52</v>
      </c>
      <c r="G144" t="s">
        <v>406</v>
      </c>
      <c r="H144" t="s">
        <v>74</v>
      </c>
      <c r="J144" t="s">
        <v>407</v>
      </c>
      <c r="K144">
        <v>0</v>
      </c>
      <c r="L144">
        <v>1</v>
      </c>
      <c r="M144">
        <v>0</v>
      </c>
      <c r="N144">
        <v>0</v>
      </c>
      <c r="O144" t="s">
        <v>56</v>
      </c>
      <c r="P144" s="10">
        <v>736000</v>
      </c>
      <c r="Q144" s="10">
        <v>736000</v>
      </c>
      <c r="R144" s="10">
        <v>22080</v>
      </c>
      <c r="S144" s="10">
        <v>758080</v>
      </c>
      <c r="T144" t="s">
        <v>57</v>
      </c>
      <c r="U144" t="s">
        <v>58</v>
      </c>
      <c r="V144">
        <v>85</v>
      </c>
      <c r="W144">
        <v>84</v>
      </c>
      <c r="X144">
        <v>84.5</v>
      </c>
      <c r="Y144" t="s">
        <v>68</v>
      </c>
      <c r="Z144">
        <v>0</v>
      </c>
      <c r="AA144">
        <v>100</v>
      </c>
      <c r="AB144">
        <v>0</v>
      </c>
      <c r="AC144">
        <v>736000</v>
      </c>
      <c r="AD144">
        <v>0</v>
      </c>
      <c r="AE144">
        <v>0</v>
      </c>
      <c r="AF144" t="s">
        <v>59</v>
      </c>
      <c r="AG144">
        <f>VLOOKUP(G144,'CapRev-Output-All'!A:AQ,43,FALSE)</f>
        <v>36300</v>
      </c>
      <c r="AI144" s="10"/>
    </row>
    <row r="145" spans="1:35" ht="15" x14ac:dyDescent="0.2">
      <c r="A145" t="s">
        <v>60</v>
      </c>
      <c r="B145" t="s">
        <v>60</v>
      </c>
      <c r="C145" t="s">
        <v>131</v>
      </c>
      <c r="D145" t="s">
        <v>414</v>
      </c>
      <c r="E145" t="s">
        <v>132</v>
      </c>
      <c r="F145" t="s">
        <v>52</v>
      </c>
      <c r="G145" t="s">
        <v>852</v>
      </c>
      <c r="H145" t="s">
        <v>60</v>
      </c>
      <c r="J145" t="s">
        <v>853</v>
      </c>
      <c r="K145">
        <v>0.2</v>
      </c>
      <c r="L145">
        <v>0.45</v>
      </c>
      <c r="M145">
        <v>0.3</v>
      </c>
      <c r="N145">
        <v>0.05</v>
      </c>
      <c r="O145" t="s">
        <v>56</v>
      </c>
      <c r="P145" s="10">
        <v>52342</v>
      </c>
      <c r="Q145" s="10">
        <v>52342</v>
      </c>
      <c r="R145" s="10">
        <v>1047</v>
      </c>
      <c r="S145" s="10">
        <v>53389</v>
      </c>
      <c r="T145" t="s">
        <v>57</v>
      </c>
      <c r="U145" t="s">
        <v>58</v>
      </c>
      <c r="V145">
        <v>80</v>
      </c>
      <c r="W145">
        <v>80</v>
      </c>
      <c r="X145">
        <v>80</v>
      </c>
      <c r="Y145" t="s">
        <v>68</v>
      </c>
      <c r="Z145">
        <v>0</v>
      </c>
      <c r="AA145">
        <v>100</v>
      </c>
      <c r="AB145">
        <v>10468.4</v>
      </c>
      <c r="AC145">
        <v>23553.9</v>
      </c>
      <c r="AD145">
        <v>15702.6</v>
      </c>
      <c r="AE145">
        <v>2617.1</v>
      </c>
      <c r="AF145" t="s">
        <v>59</v>
      </c>
      <c r="AG145" t="str">
        <f>VLOOKUP(G145,'CapRev-Output-All'!A:AQ,43,FALSE)</f>
        <v>3000</v>
      </c>
      <c r="AI145" s="10"/>
    </row>
    <row r="146" spans="1:35" ht="15" x14ac:dyDescent="0.2">
      <c r="A146" t="s">
        <v>74</v>
      </c>
      <c r="B146" t="s">
        <v>139</v>
      </c>
      <c r="C146" t="s">
        <v>140</v>
      </c>
      <c r="D146" t="s">
        <v>454</v>
      </c>
      <c r="E146" t="s">
        <v>141</v>
      </c>
      <c r="F146" t="s">
        <v>52</v>
      </c>
      <c r="G146" t="s">
        <v>580</v>
      </c>
      <c r="H146" t="s">
        <v>74</v>
      </c>
      <c r="J146" t="s">
        <v>581</v>
      </c>
      <c r="K146">
        <v>0.32890000000000003</v>
      </c>
      <c r="L146">
        <v>0.38579999999999998</v>
      </c>
      <c r="M146">
        <v>0.2107</v>
      </c>
      <c r="N146">
        <v>7.46E-2</v>
      </c>
      <c r="O146" t="s">
        <v>56</v>
      </c>
      <c r="P146" s="10">
        <v>584090</v>
      </c>
      <c r="Q146" s="10">
        <v>584090</v>
      </c>
      <c r="R146" s="10">
        <v>11681.8</v>
      </c>
      <c r="S146" s="10">
        <v>595771.80000000005</v>
      </c>
      <c r="T146" t="s">
        <v>59</v>
      </c>
      <c r="U146" t="s">
        <v>58</v>
      </c>
      <c r="V146">
        <v>80</v>
      </c>
      <c r="W146">
        <v>84</v>
      </c>
      <c r="X146">
        <v>82</v>
      </c>
      <c r="Y146" t="s">
        <v>84</v>
      </c>
      <c r="Z146">
        <v>100</v>
      </c>
      <c r="AA146">
        <v>0</v>
      </c>
      <c r="AB146">
        <v>192107.201</v>
      </c>
      <c r="AC146">
        <v>225341.92199999999</v>
      </c>
      <c r="AD146">
        <v>123067.76300000001</v>
      </c>
      <c r="AE146">
        <v>43573.114000000001</v>
      </c>
      <c r="AF146" t="s">
        <v>59</v>
      </c>
      <c r="AG146">
        <f>VLOOKUP(G146,'CapRev-Output-All'!A:AQ,43,FALSE)</f>
        <v>42000</v>
      </c>
      <c r="AI146" s="10"/>
    </row>
    <row r="147" spans="1:35" ht="15" x14ac:dyDescent="0.2">
      <c r="A147" t="s">
        <v>74</v>
      </c>
      <c r="B147" t="s">
        <v>85</v>
      </c>
      <c r="C147" t="s">
        <v>98</v>
      </c>
      <c r="D147" t="s">
        <v>70</v>
      </c>
      <c r="E147" t="s">
        <v>99</v>
      </c>
      <c r="F147" t="s">
        <v>52</v>
      </c>
      <c r="G147" t="s">
        <v>100</v>
      </c>
      <c r="H147" t="s">
        <v>74</v>
      </c>
      <c r="J147" t="s">
        <v>101</v>
      </c>
      <c r="K147">
        <v>0.1</v>
      </c>
      <c r="L147">
        <v>0.4</v>
      </c>
      <c r="M147">
        <v>0.25</v>
      </c>
      <c r="N147">
        <v>0.25</v>
      </c>
      <c r="O147" t="s">
        <v>56</v>
      </c>
      <c r="P147" s="10">
        <v>648150</v>
      </c>
      <c r="Q147" s="10">
        <v>648150</v>
      </c>
      <c r="R147" s="10">
        <v>12963</v>
      </c>
      <c r="S147" s="10">
        <v>661113</v>
      </c>
      <c r="T147" t="s">
        <v>57</v>
      </c>
      <c r="U147" t="s">
        <v>58</v>
      </c>
      <c r="V147">
        <v>90</v>
      </c>
      <c r="W147">
        <v>100</v>
      </c>
      <c r="X147">
        <v>95</v>
      </c>
      <c r="Y147" t="s">
        <v>68</v>
      </c>
      <c r="Z147">
        <v>0</v>
      </c>
      <c r="AA147">
        <v>100</v>
      </c>
      <c r="AB147">
        <v>64815</v>
      </c>
      <c r="AC147">
        <v>259260</v>
      </c>
      <c r="AD147">
        <v>162037.5</v>
      </c>
      <c r="AE147">
        <v>162037.5</v>
      </c>
      <c r="AF147" t="s">
        <v>59</v>
      </c>
      <c r="AG147">
        <f>VLOOKUP(G147,'CapRev-Output-All'!A:AQ,43,FALSE)</f>
        <v>50000</v>
      </c>
      <c r="AI147" s="10"/>
    </row>
    <row r="148" spans="1:35" ht="15" x14ac:dyDescent="0.2">
      <c r="A148" t="s">
        <v>74</v>
      </c>
      <c r="B148" t="s">
        <v>102</v>
      </c>
      <c r="C148" t="s">
        <v>924</v>
      </c>
      <c r="D148" t="s">
        <v>925</v>
      </c>
      <c r="E148" t="s">
        <v>926</v>
      </c>
      <c r="F148" t="s">
        <v>64</v>
      </c>
      <c r="G148" t="s">
        <v>929</v>
      </c>
      <c r="H148" t="s">
        <v>74</v>
      </c>
      <c r="J148" t="s">
        <v>930</v>
      </c>
      <c r="K148">
        <v>0.31</v>
      </c>
      <c r="L148">
        <v>0</v>
      </c>
      <c r="M148">
        <v>0.25</v>
      </c>
      <c r="N148">
        <v>0.44</v>
      </c>
      <c r="O148" t="s">
        <v>114</v>
      </c>
      <c r="P148" s="10">
        <v>579873</v>
      </c>
      <c r="Q148" s="10">
        <v>579873</v>
      </c>
      <c r="R148" s="10">
        <v>11597</v>
      </c>
      <c r="S148" s="10">
        <v>591470</v>
      </c>
      <c r="T148" t="s">
        <v>59</v>
      </c>
      <c r="U148" t="s">
        <v>58</v>
      </c>
      <c r="V148">
        <v>88</v>
      </c>
      <c r="W148">
        <v>68</v>
      </c>
      <c r="X148">
        <v>78</v>
      </c>
      <c r="Y148" t="s">
        <v>254</v>
      </c>
      <c r="Z148">
        <v>100</v>
      </c>
      <c r="AA148">
        <v>0</v>
      </c>
      <c r="AB148">
        <v>179760.63</v>
      </c>
      <c r="AC148">
        <v>0</v>
      </c>
      <c r="AD148">
        <v>144968.25</v>
      </c>
      <c r="AE148">
        <v>255144.12</v>
      </c>
      <c r="AF148" t="s">
        <v>59</v>
      </c>
      <c r="AG148">
        <f>VLOOKUP(G148,'CapRev-Output-All'!A:AQ,43,FALSE)</f>
        <v>15000</v>
      </c>
      <c r="AI148" s="10"/>
    </row>
    <row r="149" spans="1:35" ht="15" x14ac:dyDescent="0.2">
      <c r="A149" t="s">
        <v>148</v>
      </c>
      <c r="B149" t="s">
        <v>148</v>
      </c>
      <c r="C149" t="s">
        <v>671</v>
      </c>
      <c r="D149" t="s">
        <v>672</v>
      </c>
      <c r="E149" t="s">
        <v>673</v>
      </c>
      <c r="F149" t="s">
        <v>52</v>
      </c>
      <c r="G149" t="s">
        <v>674</v>
      </c>
      <c r="H149" t="s">
        <v>148</v>
      </c>
      <c r="J149" t="s">
        <v>675</v>
      </c>
      <c r="K149">
        <v>0</v>
      </c>
      <c r="L149">
        <v>1</v>
      </c>
      <c r="M149">
        <v>0</v>
      </c>
      <c r="N149">
        <v>0</v>
      </c>
      <c r="O149" t="s">
        <v>56</v>
      </c>
      <c r="P149" s="10">
        <v>499552</v>
      </c>
      <c r="Q149" s="10">
        <v>499552</v>
      </c>
      <c r="R149" s="10">
        <v>9991.0400000000009</v>
      </c>
      <c r="S149" s="10">
        <v>509543.04</v>
      </c>
      <c r="T149" t="s">
        <v>59</v>
      </c>
      <c r="U149" t="s">
        <v>58</v>
      </c>
      <c r="V149">
        <v>90</v>
      </c>
      <c r="W149">
        <v>72</v>
      </c>
      <c r="X149">
        <v>81</v>
      </c>
      <c r="Y149" t="s">
        <v>254</v>
      </c>
      <c r="Z149">
        <v>100</v>
      </c>
      <c r="AA149">
        <v>0</v>
      </c>
      <c r="AB149">
        <v>0</v>
      </c>
      <c r="AC149">
        <v>499552</v>
      </c>
      <c r="AD149">
        <v>0</v>
      </c>
      <c r="AE149">
        <v>0</v>
      </c>
      <c r="AF149" t="s">
        <v>59</v>
      </c>
      <c r="AG149" t="str">
        <f>VLOOKUP(G149,'CapRev-Output-All'!A:AQ,43,FALSE)</f>
        <v>0.00</v>
      </c>
      <c r="AI149" s="10"/>
    </row>
    <row r="150" spans="1:35" ht="15" x14ac:dyDescent="0.2">
      <c r="A150" t="s">
        <v>48</v>
      </c>
      <c r="B150" t="s">
        <v>48</v>
      </c>
      <c r="C150" t="s">
        <v>626</v>
      </c>
      <c r="D150" t="s">
        <v>70</v>
      </c>
      <c r="E150" t="s">
        <v>170</v>
      </c>
      <c r="F150" t="s">
        <v>64</v>
      </c>
      <c r="G150" t="s">
        <v>627</v>
      </c>
      <c r="H150" t="s">
        <v>48</v>
      </c>
      <c r="I150" t="s">
        <v>54</v>
      </c>
      <c r="J150" t="s">
        <v>628</v>
      </c>
      <c r="K150">
        <v>0</v>
      </c>
      <c r="L150">
        <v>0</v>
      </c>
      <c r="M150">
        <v>0.48499999999999999</v>
      </c>
      <c r="N150">
        <v>0.51500000000000001</v>
      </c>
      <c r="O150" t="s">
        <v>114</v>
      </c>
      <c r="P150" s="10">
        <v>1822240</v>
      </c>
      <c r="Q150" s="11">
        <v>1822240</v>
      </c>
      <c r="R150" s="10">
        <v>0</v>
      </c>
      <c r="S150" s="10">
        <v>1822240</v>
      </c>
      <c r="T150" t="s">
        <v>57</v>
      </c>
      <c r="U150" t="s">
        <v>58</v>
      </c>
      <c r="V150">
        <v>84</v>
      </c>
      <c r="W150">
        <v>80</v>
      </c>
      <c r="X150">
        <v>82</v>
      </c>
      <c r="Y150" t="s">
        <v>48</v>
      </c>
      <c r="Z150">
        <v>0</v>
      </c>
      <c r="AA150">
        <v>0</v>
      </c>
      <c r="AB150">
        <v>0</v>
      </c>
      <c r="AC150">
        <v>0</v>
      </c>
      <c r="AD150">
        <v>883786.4</v>
      </c>
      <c r="AE150">
        <v>938453.6</v>
      </c>
      <c r="AF150" t="s">
        <v>59</v>
      </c>
      <c r="AG150" t="str">
        <f>VLOOKUP(G150,'CapRev-Output-All'!A:AQ,43,FALSE)</f>
        <v>150000</v>
      </c>
      <c r="AI150" s="10"/>
    </row>
    <row r="151" spans="1:35" ht="15" x14ac:dyDescent="0.2">
      <c r="A151" t="s">
        <v>74</v>
      </c>
      <c r="B151" t="s">
        <v>75</v>
      </c>
      <c r="C151" t="s">
        <v>80</v>
      </c>
      <c r="D151" t="s">
        <v>371</v>
      </c>
      <c r="E151" t="s">
        <v>81</v>
      </c>
      <c r="F151" t="s">
        <v>52</v>
      </c>
      <c r="G151" t="s">
        <v>1067</v>
      </c>
      <c r="H151" t="s">
        <v>74</v>
      </c>
      <c r="J151" t="s">
        <v>1068</v>
      </c>
      <c r="K151">
        <v>0</v>
      </c>
      <c r="L151">
        <v>1</v>
      </c>
      <c r="M151">
        <v>0</v>
      </c>
      <c r="N151">
        <v>0</v>
      </c>
      <c r="O151" t="s">
        <v>56</v>
      </c>
      <c r="P151" s="10">
        <v>1363023</v>
      </c>
      <c r="Q151" s="10">
        <v>1363023</v>
      </c>
      <c r="R151" s="10">
        <v>27260</v>
      </c>
      <c r="S151" s="10">
        <v>1390283</v>
      </c>
      <c r="T151" t="s">
        <v>59</v>
      </c>
      <c r="U151" t="s">
        <v>58</v>
      </c>
      <c r="V151">
        <v>85</v>
      </c>
      <c r="W151">
        <v>68</v>
      </c>
      <c r="X151">
        <v>76.5</v>
      </c>
      <c r="Y151" t="s">
        <v>254</v>
      </c>
      <c r="Z151">
        <v>100</v>
      </c>
      <c r="AA151">
        <v>0</v>
      </c>
      <c r="AB151">
        <v>0</v>
      </c>
      <c r="AC151">
        <v>1363023</v>
      </c>
      <c r="AD151">
        <v>0</v>
      </c>
      <c r="AE151">
        <v>0</v>
      </c>
      <c r="AF151" t="s">
        <v>59</v>
      </c>
      <c r="AG151">
        <f>VLOOKUP(G151,'CapRev-Output-All'!A:AQ,43,FALSE)</f>
        <v>0</v>
      </c>
      <c r="AI151" s="10"/>
    </row>
    <row r="152" spans="1:35" ht="15" x14ac:dyDescent="0.2">
      <c r="A152" t="s">
        <v>74</v>
      </c>
      <c r="B152" t="s">
        <v>85</v>
      </c>
      <c r="C152" t="s">
        <v>98</v>
      </c>
      <c r="D152" t="s">
        <v>686</v>
      </c>
      <c r="E152" t="s">
        <v>99</v>
      </c>
      <c r="F152" t="s">
        <v>52</v>
      </c>
      <c r="G152" t="s">
        <v>687</v>
      </c>
      <c r="H152" t="s">
        <v>74</v>
      </c>
      <c r="J152" t="s">
        <v>688</v>
      </c>
      <c r="K152">
        <v>0</v>
      </c>
      <c r="L152">
        <v>1</v>
      </c>
      <c r="M152">
        <v>0</v>
      </c>
      <c r="N152">
        <v>0</v>
      </c>
      <c r="O152" t="s">
        <v>56</v>
      </c>
      <c r="P152" s="10">
        <v>614000</v>
      </c>
      <c r="Q152" s="10">
        <v>614000</v>
      </c>
      <c r="R152" s="10">
        <v>18420</v>
      </c>
      <c r="S152" s="10">
        <v>632420</v>
      </c>
      <c r="T152" t="s">
        <v>59</v>
      </c>
      <c r="U152" t="s">
        <v>58</v>
      </c>
      <c r="V152">
        <v>85</v>
      </c>
      <c r="W152">
        <v>76</v>
      </c>
      <c r="X152">
        <v>80.5</v>
      </c>
      <c r="Y152" t="s">
        <v>254</v>
      </c>
      <c r="Z152">
        <v>75</v>
      </c>
      <c r="AA152">
        <v>25</v>
      </c>
      <c r="AB152">
        <v>0</v>
      </c>
      <c r="AC152">
        <v>614000</v>
      </c>
      <c r="AD152">
        <v>0</v>
      </c>
      <c r="AE152">
        <v>0</v>
      </c>
      <c r="AF152" t="s">
        <v>59</v>
      </c>
      <c r="AG152" t="str">
        <f>VLOOKUP(G152,'CapRev-Output-All'!A:AQ,43,FALSE)</f>
        <v>0</v>
      </c>
      <c r="AI152" s="10"/>
    </row>
    <row r="153" spans="1:35" ht="15" x14ac:dyDescent="0.2">
      <c r="A153" t="s">
        <v>148</v>
      </c>
      <c r="B153" t="s">
        <v>148</v>
      </c>
      <c r="C153" t="s">
        <v>149</v>
      </c>
      <c r="D153" t="s">
        <v>871</v>
      </c>
      <c r="E153" t="s">
        <v>150</v>
      </c>
      <c r="F153" t="s">
        <v>52</v>
      </c>
      <c r="G153" t="s">
        <v>872</v>
      </c>
      <c r="H153" t="s">
        <v>148</v>
      </c>
      <c r="J153" t="s">
        <v>873</v>
      </c>
      <c r="K153">
        <v>0</v>
      </c>
      <c r="L153">
        <v>0.65</v>
      </c>
      <c r="M153">
        <v>0</v>
      </c>
      <c r="N153">
        <v>0.35</v>
      </c>
      <c r="O153" t="s">
        <v>56</v>
      </c>
      <c r="P153" s="10">
        <v>213126</v>
      </c>
      <c r="Q153" s="10">
        <v>213126</v>
      </c>
      <c r="R153" s="10">
        <v>4262.5200000000004</v>
      </c>
      <c r="S153" s="10">
        <v>217388.52</v>
      </c>
      <c r="T153" t="s">
        <v>57</v>
      </c>
      <c r="U153" t="s">
        <v>58</v>
      </c>
      <c r="V153">
        <v>80</v>
      </c>
      <c r="W153">
        <v>80</v>
      </c>
      <c r="X153">
        <v>80</v>
      </c>
      <c r="Y153" t="s">
        <v>68</v>
      </c>
      <c r="Z153">
        <v>0</v>
      </c>
      <c r="AA153">
        <v>100</v>
      </c>
      <c r="AB153">
        <v>0</v>
      </c>
      <c r="AC153">
        <v>138531.9</v>
      </c>
      <c r="AD153">
        <v>0</v>
      </c>
      <c r="AE153">
        <v>74594.100000000006</v>
      </c>
      <c r="AF153" t="s">
        <v>59</v>
      </c>
      <c r="AG153" t="str">
        <f>VLOOKUP(G153,'CapRev-Output-All'!A:AQ,43,FALSE)</f>
        <v>0</v>
      </c>
      <c r="AI153" s="10"/>
    </row>
    <row r="154" spans="1:35" ht="15" x14ac:dyDescent="0.2">
      <c r="A154" t="s">
        <v>74</v>
      </c>
      <c r="B154" t="s">
        <v>219</v>
      </c>
      <c r="C154" t="s">
        <v>220</v>
      </c>
      <c r="D154" t="s">
        <v>48</v>
      </c>
      <c r="E154" t="s">
        <v>221</v>
      </c>
      <c r="F154" t="s">
        <v>52</v>
      </c>
      <c r="G154" t="s">
        <v>222</v>
      </c>
      <c r="H154" t="s">
        <v>74</v>
      </c>
      <c r="J154" t="s">
        <v>223</v>
      </c>
      <c r="K154">
        <v>0</v>
      </c>
      <c r="L154">
        <v>1</v>
      </c>
      <c r="M154">
        <v>0</v>
      </c>
      <c r="N154">
        <v>0</v>
      </c>
      <c r="O154" t="s">
        <v>56</v>
      </c>
      <c r="P154" s="10">
        <v>610450</v>
      </c>
      <c r="Q154" s="10">
        <v>610450</v>
      </c>
      <c r="R154" s="10">
        <v>12209</v>
      </c>
      <c r="S154" s="10">
        <v>622659</v>
      </c>
      <c r="T154" t="s">
        <v>57</v>
      </c>
      <c r="U154" t="s">
        <v>58</v>
      </c>
      <c r="V154">
        <v>90</v>
      </c>
      <c r="W154">
        <v>88</v>
      </c>
      <c r="X154">
        <v>89</v>
      </c>
      <c r="Y154" t="s">
        <v>68</v>
      </c>
      <c r="Z154">
        <v>0</v>
      </c>
      <c r="AA154">
        <v>100</v>
      </c>
      <c r="AB154">
        <v>0</v>
      </c>
      <c r="AC154">
        <v>610450</v>
      </c>
      <c r="AD154">
        <v>0</v>
      </c>
      <c r="AE154">
        <v>0</v>
      </c>
      <c r="AF154" t="s">
        <v>59</v>
      </c>
      <c r="AG154" t="str">
        <f>VLOOKUP(G154,'CapRev-Output-All'!A:AQ,43,FALSE)</f>
        <v>0</v>
      </c>
      <c r="AI154" s="10"/>
    </row>
    <row r="155" spans="1:35" ht="15" x14ac:dyDescent="0.2">
      <c r="A155" t="s">
        <v>74</v>
      </c>
      <c r="B155" t="s">
        <v>108</v>
      </c>
      <c r="C155" t="s">
        <v>244</v>
      </c>
      <c r="D155" t="s">
        <v>305</v>
      </c>
      <c r="E155" t="s">
        <v>245</v>
      </c>
      <c r="F155" t="s">
        <v>64</v>
      </c>
      <c r="G155" t="s">
        <v>312</v>
      </c>
      <c r="H155" t="s">
        <v>74</v>
      </c>
      <c r="J155" t="s">
        <v>313</v>
      </c>
      <c r="K155">
        <v>1</v>
      </c>
      <c r="L155">
        <v>0</v>
      </c>
      <c r="M155">
        <v>0</v>
      </c>
      <c r="N155">
        <v>0</v>
      </c>
      <c r="O155" t="s">
        <v>67</v>
      </c>
      <c r="P155" s="10">
        <v>630700</v>
      </c>
      <c r="Q155" s="10">
        <v>630700</v>
      </c>
      <c r="R155" s="10">
        <v>12614</v>
      </c>
      <c r="S155" s="10">
        <v>643314</v>
      </c>
      <c r="T155" t="s">
        <v>57</v>
      </c>
      <c r="U155" t="s">
        <v>58</v>
      </c>
      <c r="V155">
        <v>92</v>
      </c>
      <c r="W155">
        <v>80</v>
      </c>
      <c r="X155">
        <v>86</v>
      </c>
      <c r="Y155" t="s">
        <v>68</v>
      </c>
      <c r="Z155">
        <v>0</v>
      </c>
      <c r="AA155">
        <v>100</v>
      </c>
      <c r="AB155">
        <v>630700</v>
      </c>
      <c r="AC155">
        <v>0</v>
      </c>
      <c r="AD155">
        <v>0</v>
      </c>
      <c r="AE155">
        <v>0</v>
      </c>
      <c r="AF155" t="s">
        <v>59</v>
      </c>
      <c r="AG155" t="str">
        <f>VLOOKUP(G155,'CapRev-Output-All'!A:AQ,43,FALSE)</f>
        <v>0</v>
      </c>
      <c r="AI155" s="10"/>
    </row>
    <row r="156" spans="1:35" ht="15" x14ac:dyDescent="0.2">
      <c r="A156" t="s">
        <v>148</v>
      </c>
      <c r="B156" t="s">
        <v>148</v>
      </c>
      <c r="C156" t="s">
        <v>238</v>
      </c>
      <c r="D156" t="s">
        <v>868</v>
      </c>
      <c r="E156" t="s">
        <v>239</v>
      </c>
      <c r="F156" t="s">
        <v>64</v>
      </c>
      <c r="G156" t="s">
        <v>878</v>
      </c>
      <c r="H156" t="s">
        <v>148</v>
      </c>
      <c r="J156" t="s">
        <v>879</v>
      </c>
      <c r="K156">
        <v>0.7</v>
      </c>
      <c r="L156">
        <v>0.05</v>
      </c>
      <c r="M156">
        <v>0.2</v>
      </c>
      <c r="N156">
        <v>0.05</v>
      </c>
      <c r="O156" t="s">
        <v>67</v>
      </c>
      <c r="P156" s="10">
        <v>65565</v>
      </c>
      <c r="Q156" s="10">
        <v>65565</v>
      </c>
      <c r="R156" s="10">
        <v>1311.3</v>
      </c>
      <c r="S156" s="10">
        <v>66876.3</v>
      </c>
      <c r="T156" t="s">
        <v>57</v>
      </c>
      <c r="U156" t="s">
        <v>58</v>
      </c>
      <c r="V156">
        <v>80</v>
      </c>
      <c r="W156">
        <v>80</v>
      </c>
      <c r="X156">
        <v>80</v>
      </c>
      <c r="Y156" t="s">
        <v>68</v>
      </c>
      <c r="Z156">
        <v>0</v>
      </c>
      <c r="AA156">
        <v>100</v>
      </c>
      <c r="AB156">
        <v>45895.5</v>
      </c>
      <c r="AC156">
        <v>3278.25</v>
      </c>
      <c r="AD156">
        <v>13113</v>
      </c>
      <c r="AE156">
        <v>3278.25</v>
      </c>
      <c r="AF156" t="s">
        <v>59</v>
      </c>
      <c r="AG156" t="str">
        <f>VLOOKUP(G156,'CapRev-Output-All'!A:AQ,43,FALSE)</f>
        <v>5000</v>
      </c>
      <c r="AI156" s="10"/>
    </row>
    <row r="157" spans="1:35" ht="15" x14ac:dyDescent="0.2">
      <c r="A157" t="s">
        <v>148</v>
      </c>
      <c r="B157" t="s">
        <v>148</v>
      </c>
      <c r="C157" t="s">
        <v>286</v>
      </c>
      <c r="D157" t="s">
        <v>70</v>
      </c>
      <c r="E157" t="s">
        <v>287</v>
      </c>
      <c r="F157" t="s">
        <v>52</v>
      </c>
      <c r="G157" t="s">
        <v>288</v>
      </c>
      <c r="H157" t="s">
        <v>148</v>
      </c>
      <c r="J157" t="s">
        <v>289</v>
      </c>
      <c r="K157">
        <v>0</v>
      </c>
      <c r="L157">
        <v>1</v>
      </c>
      <c r="M157">
        <v>0</v>
      </c>
      <c r="N157">
        <v>0</v>
      </c>
      <c r="O157" t="s">
        <v>56</v>
      </c>
      <c r="P157" s="10">
        <v>165006.01999999999</v>
      </c>
      <c r="Q157" s="10">
        <v>165006.01999999999</v>
      </c>
      <c r="R157" s="10">
        <v>3300.12</v>
      </c>
      <c r="S157" s="10">
        <v>168306.13999999998</v>
      </c>
      <c r="T157" t="s">
        <v>59</v>
      </c>
      <c r="U157" t="s">
        <v>58</v>
      </c>
      <c r="V157">
        <v>90</v>
      </c>
      <c r="W157">
        <v>84</v>
      </c>
      <c r="X157">
        <v>87</v>
      </c>
      <c r="Y157" t="s">
        <v>84</v>
      </c>
      <c r="Z157">
        <v>100</v>
      </c>
      <c r="AA157">
        <v>0</v>
      </c>
      <c r="AB157">
        <v>0</v>
      </c>
      <c r="AC157">
        <v>165006.01999999999</v>
      </c>
      <c r="AD157">
        <v>0</v>
      </c>
      <c r="AE157">
        <v>0</v>
      </c>
      <c r="AF157" t="s">
        <v>59</v>
      </c>
      <c r="AG157" t="str">
        <f>VLOOKUP(G157,'CapRev-Output-All'!A:AQ,43,FALSE)</f>
        <v>0</v>
      </c>
      <c r="AI157" s="10"/>
    </row>
    <row r="158" spans="1:35" ht="15" x14ac:dyDescent="0.2">
      <c r="A158" t="s">
        <v>60</v>
      </c>
      <c r="B158" t="s">
        <v>60</v>
      </c>
      <c r="C158" t="s">
        <v>1017</v>
      </c>
      <c r="D158" t="s">
        <v>1018</v>
      </c>
      <c r="E158" t="s">
        <v>1019</v>
      </c>
      <c r="F158" t="s">
        <v>64</v>
      </c>
      <c r="G158" t="s">
        <v>1348</v>
      </c>
      <c r="H158" t="s">
        <v>60</v>
      </c>
      <c r="J158" t="s">
        <v>1349</v>
      </c>
      <c r="K158">
        <v>0</v>
      </c>
      <c r="L158">
        <v>0.3</v>
      </c>
      <c r="M158">
        <v>0.7</v>
      </c>
      <c r="N158">
        <v>0</v>
      </c>
      <c r="O158" t="s">
        <v>120</v>
      </c>
      <c r="P158" s="10">
        <v>443680</v>
      </c>
      <c r="Q158" s="10">
        <v>443680</v>
      </c>
      <c r="R158" s="10">
        <v>0</v>
      </c>
      <c r="S158" s="10">
        <v>443680</v>
      </c>
      <c r="T158" t="s">
        <v>59</v>
      </c>
      <c r="U158" t="s">
        <v>58</v>
      </c>
      <c r="V158">
        <v>76</v>
      </c>
      <c r="W158">
        <v>68</v>
      </c>
      <c r="X158">
        <v>72</v>
      </c>
      <c r="Y158" t="s">
        <v>254</v>
      </c>
      <c r="Z158">
        <v>100</v>
      </c>
      <c r="AA158">
        <v>0</v>
      </c>
      <c r="AB158">
        <v>0</v>
      </c>
      <c r="AC158">
        <v>133104</v>
      </c>
      <c r="AD158">
        <v>310576</v>
      </c>
      <c r="AE158">
        <v>0</v>
      </c>
      <c r="AF158" t="s">
        <v>59</v>
      </c>
      <c r="AG158" t="str">
        <f>VLOOKUP(G158,'CapRev-Output-All'!A:AQ,43,FALSE)</f>
        <v>43000</v>
      </c>
      <c r="AI158" s="10"/>
    </row>
    <row r="159" spans="1:35" ht="15" x14ac:dyDescent="0.2">
      <c r="A159" t="s">
        <v>74</v>
      </c>
      <c r="B159" t="s">
        <v>93</v>
      </c>
      <c r="C159" t="s">
        <v>248</v>
      </c>
      <c r="D159" t="s">
        <v>405</v>
      </c>
      <c r="E159" t="s">
        <v>249</v>
      </c>
      <c r="F159" t="s">
        <v>64</v>
      </c>
      <c r="G159" t="s">
        <v>487</v>
      </c>
      <c r="H159" t="s">
        <v>74</v>
      </c>
      <c r="J159" t="s">
        <v>488</v>
      </c>
      <c r="K159">
        <v>1</v>
      </c>
      <c r="L159">
        <v>0</v>
      </c>
      <c r="M159">
        <v>0</v>
      </c>
      <c r="N159">
        <v>0</v>
      </c>
      <c r="O159" t="s">
        <v>67</v>
      </c>
      <c r="P159" s="10">
        <v>120000</v>
      </c>
      <c r="Q159" s="10">
        <v>120000</v>
      </c>
      <c r="R159" s="10">
        <v>2400</v>
      </c>
      <c r="S159" s="10">
        <v>122400</v>
      </c>
      <c r="T159" t="s">
        <v>57</v>
      </c>
      <c r="U159" t="s">
        <v>58</v>
      </c>
      <c r="V159">
        <v>88</v>
      </c>
      <c r="W159">
        <v>80</v>
      </c>
      <c r="X159">
        <v>84</v>
      </c>
      <c r="Y159" t="s">
        <v>68</v>
      </c>
      <c r="Z159">
        <v>0</v>
      </c>
      <c r="AA159">
        <v>100</v>
      </c>
      <c r="AB159">
        <v>120000</v>
      </c>
      <c r="AC159">
        <v>0</v>
      </c>
      <c r="AD159">
        <v>0</v>
      </c>
      <c r="AE159">
        <v>0</v>
      </c>
      <c r="AF159" t="s">
        <v>59</v>
      </c>
      <c r="AG159" t="str">
        <f>VLOOKUP(G159,'CapRev-Output-All'!A:AQ,43,FALSE)</f>
        <v>0</v>
      </c>
      <c r="AI159" s="10"/>
    </row>
    <row r="160" spans="1:35" ht="15" x14ac:dyDescent="0.2">
      <c r="A160" t="s">
        <v>74</v>
      </c>
      <c r="B160" t="s">
        <v>75</v>
      </c>
      <c r="C160" t="s">
        <v>600</v>
      </c>
      <c r="D160" t="s">
        <v>601</v>
      </c>
      <c r="E160" t="s">
        <v>602</v>
      </c>
      <c r="F160" t="s">
        <v>52</v>
      </c>
      <c r="G160" t="s">
        <v>603</v>
      </c>
      <c r="H160" t="s">
        <v>74</v>
      </c>
      <c r="J160" t="s">
        <v>604</v>
      </c>
      <c r="K160">
        <v>0.1</v>
      </c>
      <c r="L160">
        <v>0.55000000000000004</v>
      </c>
      <c r="M160">
        <v>0.35</v>
      </c>
      <c r="N160">
        <v>0</v>
      </c>
      <c r="O160" t="s">
        <v>56</v>
      </c>
      <c r="P160" s="10">
        <v>422433</v>
      </c>
      <c r="Q160" s="10">
        <v>422433</v>
      </c>
      <c r="R160" s="10">
        <v>8449</v>
      </c>
      <c r="S160" s="10">
        <v>430882</v>
      </c>
      <c r="T160" t="s">
        <v>59</v>
      </c>
      <c r="U160" t="s">
        <v>58</v>
      </c>
      <c r="V160">
        <v>80</v>
      </c>
      <c r="W160">
        <v>84</v>
      </c>
      <c r="X160">
        <v>82</v>
      </c>
      <c r="Y160" t="s">
        <v>84</v>
      </c>
      <c r="Z160">
        <v>100</v>
      </c>
      <c r="AA160">
        <v>0</v>
      </c>
      <c r="AB160">
        <v>42243.3</v>
      </c>
      <c r="AC160">
        <v>232338.15</v>
      </c>
      <c r="AD160">
        <v>147851.54999999999</v>
      </c>
      <c r="AE160">
        <v>0</v>
      </c>
      <c r="AF160" t="s">
        <v>59</v>
      </c>
      <c r="AG160" t="str">
        <f>VLOOKUP(G160,'CapRev-Output-All'!A:AQ,43,FALSE)</f>
        <v>0</v>
      </c>
      <c r="AI160" s="10"/>
    </row>
    <row r="161" spans="1:35" ht="15" x14ac:dyDescent="0.2">
      <c r="A161" t="s">
        <v>60</v>
      </c>
      <c r="B161" t="s">
        <v>60</v>
      </c>
      <c r="C161" t="s">
        <v>1017</v>
      </c>
      <c r="D161" t="s">
        <v>1018</v>
      </c>
      <c r="E161" t="s">
        <v>1019</v>
      </c>
      <c r="F161" t="s">
        <v>64</v>
      </c>
      <c r="G161" t="s">
        <v>1350</v>
      </c>
      <c r="H161" t="s">
        <v>60</v>
      </c>
      <c r="J161" t="s">
        <v>1351</v>
      </c>
      <c r="K161">
        <v>0.25</v>
      </c>
      <c r="L161">
        <v>0.25</v>
      </c>
      <c r="M161">
        <v>0.25</v>
      </c>
      <c r="N161">
        <v>0.25</v>
      </c>
      <c r="O161" t="s">
        <v>56</v>
      </c>
      <c r="P161" s="10">
        <v>646757</v>
      </c>
      <c r="Q161" s="10">
        <v>646757</v>
      </c>
      <c r="R161" s="10">
        <v>0</v>
      </c>
      <c r="S161" s="10">
        <v>646757</v>
      </c>
      <c r="T161" t="s">
        <v>59</v>
      </c>
      <c r="U161" t="s">
        <v>58</v>
      </c>
      <c r="V161">
        <v>76</v>
      </c>
      <c r="W161">
        <v>68</v>
      </c>
      <c r="X161">
        <v>72</v>
      </c>
      <c r="Y161" t="s">
        <v>254</v>
      </c>
      <c r="Z161">
        <v>100</v>
      </c>
      <c r="AA161">
        <v>0</v>
      </c>
      <c r="AB161">
        <v>161689.25</v>
      </c>
      <c r="AC161">
        <v>161689.25</v>
      </c>
      <c r="AD161">
        <v>161689.25</v>
      </c>
      <c r="AE161">
        <v>161689.25</v>
      </c>
      <c r="AF161" t="s">
        <v>59</v>
      </c>
      <c r="AG161" t="str">
        <f>VLOOKUP(G161,'CapRev-Output-All'!A:AQ,43,FALSE)</f>
        <v>9701.36</v>
      </c>
      <c r="AI161" s="10"/>
    </row>
    <row r="162" spans="1:35" ht="15" x14ac:dyDescent="0.2">
      <c r="A162" t="s">
        <v>148</v>
      </c>
      <c r="B162" t="s">
        <v>148</v>
      </c>
      <c r="C162" t="s">
        <v>332</v>
      </c>
      <c r="D162" t="s">
        <v>333</v>
      </c>
      <c r="E162" t="s">
        <v>334</v>
      </c>
      <c r="F162" t="s">
        <v>64</v>
      </c>
      <c r="G162" t="s">
        <v>2142</v>
      </c>
      <c r="H162" t="s">
        <v>148</v>
      </c>
      <c r="J162" t="s">
        <v>2143</v>
      </c>
      <c r="K162">
        <v>0</v>
      </c>
      <c r="L162">
        <v>0</v>
      </c>
      <c r="M162">
        <v>0</v>
      </c>
      <c r="N162">
        <v>1</v>
      </c>
      <c r="O162" t="s">
        <v>114</v>
      </c>
      <c r="P162" s="10">
        <v>92750</v>
      </c>
      <c r="Q162" s="10">
        <v>92750</v>
      </c>
      <c r="R162" s="10">
        <v>1855</v>
      </c>
      <c r="S162" s="10">
        <v>94605</v>
      </c>
      <c r="T162" t="s">
        <v>57</v>
      </c>
      <c r="U162" t="s">
        <v>58</v>
      </c>
      <c r="V162">
        <v>56</v>
      </c>
      <c r="W162">
        <v>60</v>
      </c>
      <c r="X162">
        <v>58</v>
      </c>
      <c r="Y162" t="s">
        <v>512</v>
      </c>
      <c r="Z162">
        <v>0</v>
      </c>
      <c r="AA162">
        <v>100</v>
      </c>
      <c r="AB162">
        <v>0</v>
      </c>
      <c r="AC162">
        <v>0</v>
      </c>
      <c r="AD162">
        <v>0</v>
      </c>
      <c r="AE162">
        <v>92750</v>
      </c>
      <c r="AF162" t="s">
        <v>59</v>
      </c>
      <c r="AG162">
        <f>VLOOKUP(G162,'CapRev-Output-All'!A:AQ,43,FALSE)</f>
        <v>0</v>
      </c>
      <c r="AI162" s="10"/>
    </row>
    <row r="163" spans="1:35" ht="15" x14ac:dyDescent="0.2">
      <c r="A163" t="s">
        <v>148</v>
      </c>
      <c r="B163" t="s">
        <v>148</v>
      </c>
      <c r="C163" t="s">
        <v>656</v>
      </c>
      <c r="D163" t="s">
        <v>657</v>
      </c>
      <c r="E163" t="s">
        <v>658</v>
      </c>
      <c r="F163" t="s">
        <v>52</v>
      </c>
      <c r="G163" t="s">
        <v>659</v>
      </c>
      <c r="H163" t="s">
        <v>148</v>
      </c>
      <c r="J163" t="s">
        <v>660</v>
      </c>
      <c r="K163">
        <v>0.1</v>
      </c>
      <c r="L163">
        <v>0.5</v>
      </c>
      <c r="M163">
        <v>0.1</v>
      </c>
      <c r="N163">
        <v>0.3</v>
      </c>
      <c r="O163" t="s">
        <v>56</v>
      </c>
      <c r="P163" s="10">
        <v>539000</v>
      </c>
      <c r="Q163" s="10">
        <v>539000</v>
      </c>
      <c r="R163" s="10">
        <v>16170</v>
      </c>
      <c r="S163" s="10">
        <v>555170</v>
      </c>
      <c r="T163" t="s">
        <v>59</v>
      </c>
      <c r="U163" t="s">
        <v>58</v>
      </c>
      <c r="V163">
        <v>80</v>
      </c>
      <c r="W163">
        <v>84</v>
      </c>
      <c r="X163">
        <v>82</v>
      </c>
      <c r="Y163" t="s">
        <v>84</v>
      </c>
      <c r="Z163">
        <v>100</v>
      </c>
      <c r="AA163">
        <v>0</v>
      </c>
      <c r="AB163">
        <v>53900</v>
      </c>
      <c r="AC163">
        <v>269500</v>
      </c>
      <c r="AD163">
        <v>53900</v>
      </c>
      <c r="AE163">
        <v>161700</v>
      </c>
      <c r="AF163" t="s">
        <v>59</v>
      </c>
      <c r="AG163" t="str">
        <f>VLOOKUP(G163,'CapRev-Output-All'!A:AQ,43,FALSE)</f>
        <v>46000</v>
      </c>
      <c r="AI163" s="10"/>
    </row>
    <row r="164" spans="1:35" ht="15" x14ac:dyDescent="0.2">
      <c r="A164" t="s">
        <v>148</v>
      </c>
      <c r="B164" t="s">
        <v>148</v>
      </c>
      <c r="C164" t="s">
        <v>535</v>
      </c>
      <c r="D164" t="s">
        <v>536</v>
      </c>
      <c r="E164" t="s">
        <v>537</v>
      </c>
      <c r="F164" t="s">
        <v>64</v>
      </c>
      <c r="G164" t="s">
        <v>2293</v>
      </c>
      <c r="H164" t="s">
        <v>148</v>
      </c>
      <c r="J164" t="s">
        <v>2294</v>
      </c>
      <c r="K164">
        <v>1</v>
      </c>
      <c r="L164">
        <v>0</v>
      </c>
      <c r="M164">
        <v>0</v>
      </c>
      <c r="N164">
        <v>0</v>
      </c>
      <c r="O164" t="s">
        <v>67</v>
      </c>
      <c r="P164" s="10">
        <v>127432</v>
      </c>
      <c r="Q164" s="10">
        <v>127432</v>
      </c>
      <c r="R164" s="10">
        <v>1388.73</v>
      </c>
      <c r="S164" s="10">
        <v>128820.73</v>
      </c>
      <c r="T164" t="s">
        <v>59</v>
      </c>
      <c r="U164" t="s">
        <v>58</v>
      </c>
      <c r="V164">
        <v>64</v>
      </c>
      <c r="W164">
        <v>44</v>
      </c>
      <c r="X164">
        <v>54</v>
      </c>
      <c r="Y164" t="s">
        <v>512</v>
      </c>
      <c r="Z164">
        <v>100</v>
      </c>
      <c r="AA164">
        <v>0</v>
      </c>
      <c r="AB164">
        <v>127432</v>
      </c>
      <c r="AC164">
        <v>0</v>
      </c>
      <c r="AD164">
        <v>0</v>
      </c>
      <c r="AE164">
        <v>0</v>
      </c>
      <c r="AF164" t="s">
        <v>59</v>
      </c>
      <c r="AG164" t="str">
        <f>VLOOKUP(G164,'CapRev-Output-All'!A:AQ,43,FALSE)</f>
        <v>0</v>
      </c>
      <c r="AI164" s="10"/>
    </row>
    <row r="165" spans="1:35" ht="15" x14ac:dyDescent="0.2">
      <c r="A165" t="s">
        <v>74</v>
      </c>
      <c r="B165" t="s">
        <v>157</v>
      </c>
      <c r="C165" t="s">
        <v>158</v>
      </c>
      <c r="D165" t="s">
        <v>447</v>
      </c>
      <c r="E165" t="s">
        <v>159</v>
      </c>
      <c r="F165" t="s">
        <v>64</v>
      </c>
      <c r="G165" t="s">
        <v>448</v>
      </c>
      <c r="H165" t="s">
        <v>74</v>
      </c>
      <c r="J165" t="s">
        <v>449</v>
      </c>
      <c r="K165">
        <v>0.3</v>
      </c>
      <c r="L165">
        <v>0</v>
      </c>
      <c r="M165">
        <v>0.3</v>
      </c>
      <c r="N165">
        <v>0.4</v>
      </c>
      <c r="O165" t="s">
        <v>114</v>
      </c>
      <c r="P165" s="10">
        <v>732473</v>
      </c>
      <c r="Q165" s="10">
        <v>732473</v>
      </c>
      <c r="R165" s="10">
        <v>14649.46</v>
      </c>
      <c r="S165" s="10">
        <v>747122.46</v>
      </c>
      <c r="T165" t="s">
        <v>59</v>
      </c>
      <c r="U165" t="s">
        <v>58</v>
      </c>
      <c r="V165">
        <v>76</v>
      </c>
      <c r="W165">
        <v>92</v>
      </c>
      <c r="X165">
        <v>84</v>
      </c>
      <c r="Y165" t="s">
        <v>254</v>
      </c>
      <c r="Z165">
        <v>100</v>
      </c>
      <c r="AA165">
        <v>0</v>
      </c>
      <c r="AB165">
        <v>219741.9</v>
      </c>
      <c r="AC165">
        <v>0</v>
      </c>
      <c r="AD165">
        <v>219741.9</v>
      </c>
      <c r="AE165">
        <v>292989.2</v>
      </c>
      <c r="AF165" t="s">
        <v>59</v>
      </c>
      <c r="AG165" t="str">
        <f>VLOOKUP(G165,'CapRev-Output-All'!A:AQ,43,FALSE)</f>
        <v>10000</v>
      </c>
      <c r="AI165" s="10"/>
    </row>
    <row r="166" spans="1:35" ht="15" x14ac:dyDescent="0.2">
      <c r="A166" t="s">
        <v>74</v>
      </c>
      <c r="B166" t="s">
        <v>102</v>
      </c>
      <c r="C166" t="s">
        <v>617</v>
      </c>
      <c r="D166" t="s">
        <v>618</v>
      </c>
      <c r="E166" t="s">
        <v>619</v>
      </c>
      <c r="F166" t="s">
        <v>64</v>
      </c>
      <c r="G166" t="s">
        <v>620</v>
      </c>
      <c r="H166" t="s">
        <v>74</v>
      </c>
      <c r="J166" t="s">
        <v>621</v>
      </c>
      <c r="K166">
        <v>0.4</v>
      </c>
      <c r="L166">
        <v>0.2</v>
      </c>
      <c r="M166">
        <v>0.3</v>
      </c>
      <c r="N166">
        <v>0.1</v>
      </c>
      <c r="O166" t="s">
        <v>67</v>
      </c>
      <c r="P166" s="10">
        <v>521400</v>
      </c>
      <c r="Q166" s="10">
        <v>521400</v>
      </c>
      <c r="R166" s="10">
        <v>0</v>
      </c>
      <c r="S166" s="10">
        <v>521400</v>
      </c>
      <c r="T166" t="s">
        <v>59</v>
      </c>
      <c r="U166" t="s">
        <v>58</v>
      </c>
      <c r="V166">
        <v>88</v>
      </c>
      <c r="W166">
        <v>76</v>
      </c>
      <c r="X166">
        <v>82</v>
      </c>
      <c r="Y166" t="s">
        <v>254</v>
      </c>
      <c r="Z166">
        <v>70</v>
      </c>
      <c r="AA166">
        <v>30</v>
      </c>
      <c r="AB166">
        <v>208560</v>
      </c>
      <c r="AC166">
        <v>104280</v>
      </c>
      <c r="AD166">
        <v>156420</v>
      </c>
      <c r="AE166">
        <v>52140</v>
      </c>
      <c r="AF166" t="s">
        <v>59</v>
      </c>
      <c r="AG166" t="str">
        <f>VLOOKUP(G166,'CapRev-Output-All'!A:AQ,43,FALSE)</f>
        <v>406000</v>
      </c>
      <c r="AI166" s="10"/>
    </row>
    <row r="167" spans="1:35" ht="15" x14ac:dyDescent="0.2">
      <c r="A167" t="s">
        <v>148</v>
      </c>
      <c r="B167" t="s">
        <v>148</v>
      </c>
      <c r="C167" t="s">
        <v>213</v>
      </c>
      <c r="D167" t="s">
        <v>90</v>
      </c>
      <c r="E167" t="s">
        <v>214</v>
      </c>
      <c r="F167" t="s">
        <v>52</v>
      </c>
      <c r="G167" t="s">
        <v>215</v>
      </c>
      <c r="H167" t="s">
        <v>148</v>
      </c>
      <c r="J167" t="s">
        <v>216</v>
      </c>
      <c r="K167">
        <v>0.02</v>
      </c>
      <c r="L167">
        <v>0.65</v>
      </c>
      <c r="M167">
        <v>0.05</v>
      </c>
      <c r="N167">
        <v>0.28000000000000003</v>
      </c>
      <c r="O167" t="s">
        <v>56</v>
      </c>
      <c r="P167" s="10">
        <v>197122</v>
      </c>
      <c r="Q167" s="10">
        <v>197122</v>
      </c>
      <c r="R167" s="10">
        <v>3942.44</v>
      </c>
      <c r="S167" s="10">
        <v>201064.44</v>
      </c>
      <c r="T167" t="s">
        <v>59</v>
      </c>
      <c r="U167" t="s">
        <v>58</v>
      </c>
      <c r="V167">
        <v>95</v>
      </c>
      <c r="W167">
        <v>84</v>
      </c>
      <c r="X167">
        <v>89.5</v>
      </c>
      <c r="Y167" t="s">
        <v>84</v>
      </c>
      <c r="Z167">
        <v>100</v>
      </c>
      <c r="AA167">
        <v>0</v>
      </c>
      <c r="AB167">
        <v>3942.44</v>
      </c>
      <c r="AC167">
        <v>128129.3</v>
      </c>
      <c r="AD167">
        <v>9856.1</v>
      </c>
      <c r="AE167">
        <v>55194.16</v>
      </c>
      <c r="AF167" t="s">
        <v>59</v>
      </c>
      <c r="AG167" t="str">
        <f>VLOOKUP(G167,'CapRev-Output-All'!A:AQ,43,FALSE)</f>
        <v>0</v>
      </c>
      <c r="AI167" s="10"/>
    </row>
    <row r="168" spans="1:35" ht="15" x14ac:dyDescent="0.2">
      <c r="A168" t="s">
        <v>74</v>
      </c>
      <c r="B168" t="s">
        <v>85</v>
      </c>
      <c r="C168" t="s">
        <v>98</v>
      </c>
      <c r="D168" t="s">
        <v>686</v>
      </c>
      <c r="E168" t="s">
        <v>99</v>
      </c>
      <c r="F168" t="s">
        <v>64</v>
      </c>
      <c r="G168" t="s">
        <v>832</v>
      </c>
      <c r="H168" t="s">
        <v>74</v>
      </c>
      <c r="J168" t="s">
        <v>833</v>
      </c>
      <c r="K168">
        <v>0.14000000000000001</v>
      </c>
      <c r="L168">
        <v>0</v>
      </c>
      <c r="M168">
        <v>0.16</v>
      </c>
      <c r="N168">
        <v>0.7</v>
      </c>
      <c r="O168" t="s">
        <v>114</v>
      </c>
      <c r="P168" s="10">
        <v>422395</v>
      </c>
      <c r="Q168" s="10">
        <v>422395</v>
      </c>
      <c r="R168" s="10">
        <v>8447.9</v>
      </c>
      <c r="S168" s="10">
        <v>430842.9</v>
      </c>
      <c r="T168" t="s">
        <v>59</v>
      </c>
      <c r="U168" t="s">
        <v>58</v>
      </c>
      <c r="V168">
        <v>80</v>
      </c>
      <c r="W168">
        <v>80</v>
      </c>
      <c r="X168">
        <v>80</v>
      </c>
      <c r="Y168" t="s">
        <v>84</v>
      </c>
      <c r="Z168">
        <v>51</v>
      </c>
      <c r="AA168">
        <v>49</v>
      </c>
      <c r="AB168">
        <v>59135.3</v>
      </c>
      <c r="AC168">
        <v>0</v>
      </c>
      <c r="AD168">
        <v>67583.199999999997</v>
      </c>
      <c r="AE168">
        <v>295676.5</v>
      </c>
      <c r="AF168" t="s">
        <v>59</v>
      </c>
      <c r="AG168" t="str">
        <f>VLOOKUP(G168,'CapRev-Output-All'!A:AQ,43,FALSE)</f>
        <v>0</v>
      </c>
      <c r="AI168" s="10"/>
    </row>
    <row r="169" spans="1:35" ht="15" x14ac:dyDescent="0.2">
      <c r="A169" t="s">
        <v>74</v>
      </c>
      <c r="B169" t="s">
        <v>85</v>
      </c>
      <c r="C169" t="s">
        <v>86</v>
      </c>
      <c r="D169" t="s">
        <v>85</v>
      </c>
      <c r="E169" t="s">
        <v>87</v>
      </c>
      <c r="F169" t="s">
        <v>64</v>
      </c>
      <c r="G169" t="s">
        <v>513</v>
      </c>
      <c r="H169" t="s">
        <v>74</v>
      </c>
      <c r="J169" t="s">
        <v>514</v>
      </c>
      <c r="K169">
        <v>0.4</v>
      </c>
      <c r="L169">
        <v>0.1</v>
      </c>
      <c r="M169">
        <v>0.5</v>
      </c>
      <c r="N169">
        <v>0</v>
      </c>
      <c r="O169" t="s">
        <v>120</v>
      </c>
      <c r="P169" s="10">
        <v>705591</v>
      </c>
      <c r="Q169" s="10">
        <v>705591</v>
      </c>
      <c r="R169" s="10">
        <v>14111.82</v>
      </c>
      <c r="S169" s="10">
        <v>719702.82</v>
      </c>
      <c r="T169" t="s">
        <v>59</v>
      </c>
      <c r="U169" t="s">
        <v>58</v>
      </c>
      <c r="V169">
        <v>76</v>
      </c>
      <c r="W169">
        <v>92</v>
      </c>
      <c r="X169">
        <v>84</v>
      </c>
      <c r="Y169" t="s">
        <v>254</v>
      </c>
      <c r="Z169">
        <v>100</v>
      </c>
      <c r="AA169">
        <v>0</v>
      </c>
      <c r="AB169">
        <v>282236.40000000002</v>
      </c>
      <c r="AC169">
        <v>70559.100000000006</v>
      </c>
      <c r="AD169">
        <v>352795.5</v>
      </c>
      <c r="AE169">
        <v>0</v>
      </c>
      <c r="AF169" t="s">
        <v>59</v>
      </c>
      <c r="AG169" t="str">
        <f>VLOOKUP(G169,'CapRev-Output-All'!A:AQ,43,FALSE)</f>
        <v>0</v>
      </c>
      <c r="AI169" s="10"/>
    </row>
    <row r="170" spans="1:35" ht="15" x14ac:dyDescent="0.2">
      <c r="A170" t="s">
        <v>60</v>
      </c>
      <c r="B170" t="s">
        <v>60</v>
      </c>
      <c r="C170" t="s">
        <v>637</v>
      </c>
      <c r="D170" t="s">
        <v>638</v>
      </c>
      <c r="E170" t="s">
        <v>639</v>
      </c>
      <c r="F170" t="s">
        <v>64</v>
      </c>
      <c r="G170" t="s">
        <v>640</v>
      </c>
      <c r="H170" t="s">
        <v>60</v>
      </c>
      <c r="J170" t="s">
        <v>641</v>
      </c>
      <c r="K170">
        <v>0.77669999999999995</v>
      </c>
      <c r="L170">
        <v>0</v>
      </c>
      <c r="M170">
        <v>0</v>
      </c>
      <c r="N170">
        <v>0.2233</v>
      </c>
      <c r="O170" t="s">
        <v>67</v>
      </c>
      <c r="P170" s="10">
        <v>447664</v>
      </c>
      <c r="Q170" s="10">
        <v>447664</v>
      </c>
      <c r="R170" s="10">
        <v>8953.2800000000007</v>
      </c>
      <c r="S170" s="10">
        <v>456617.28</v>
      </c>
      <c r="T170" t="s">
        <v>59</v>
      </c>
      <c r="U170" t="s">
        <v>58</v>
      </c>
      <c r="V170">
        <v>84</v>
      </c>
      <c r="W170">
        <v>80</v>
      </c>
      <c r="X170">
        <v>82</v>
      </c>
      <c r="Y170" t="s">
        <v>84</v>
      </c>
      <c r="Z170">
        <v>100</v>
      </c>
      <c r="AA170">
        <v>0</v>
      </c>
      <c r="AB170">
        <v>347700.62880000001</v>
      </c>
      <c r="AC170">
        <v>0</v>
      </c>
      <c r="AD170">
        <v>0</v>
      </c>
      <c r="AE170">
        <v>99963.371199999994</v>
      </c>
      <c r="AF170" t="s">
        <v>59</v>
      </c>
      <c r="AG170">
        <f>VLOOKUP(G170,'CapRev-Output-All'!A:AQ,43,FALSE)</f>
        <v>0</v>
      </c>
      <c r="AI170" s="10"/>
    </row>
    <row r="171" spans="1:35" ht="15" x14ac:dyDescent="0.2">
      <c r="A171" t="s">
        <v>148</v>
      </c>
      <c r="B171" t="s">
        <v>148</v>
      </c>
      <c r="C171" t="s">
        <v>286</v>
      </c>
      <c r="D171" t="s">
        <v>347</v>
      </c>
      <c r="E171" t="s">
        <v>287</v>
      </c>
      <c r="F171" t="s">
        <v>64</v>
      </c>
      <c r="G171" t="s">
        <v>1509</v>
      </c>
      <c r="H171" t="s">
        <v>148</v>
      </c>
      <c r="J171" t="s">
        <v>1507</v>
      </c>
      <c r="K171">
        <v>0</v>
      </c>
      <c r="L171">
        <v>0</v>
      </c>
      <c r="M171">
        <v>1</v>
      </c>
      <c r="N171">
        <v>0</v>
      </c>
      <c r="O171" t="s">
        <v>120</v>
      </c>
      <c r="P171" s="10">
        <v>86876</v>
      </c>
      <c r="Q171" s="10">
        <v>86876</v>
      </c>
      <c r="R171" s="10">
        <v>1737.52</v>
      </c>
      <c r="S171" s="10">
        <v>88613.52</v>
      </c>
      <c r="T171" t="s">
        <v>59</v>
      </c>
      <c r="U171" t="s">
        <v>58</v>
      </c>
      <c r="V171">
        <v>75</v>
      </c>
      <c r="W171">
        <v>64</v>
      </c>
      <c r="X171">
        <v>69.5</v>
      </c>
      <c r="Y171" t="s">
        <v>254</v>
      </c>
      <c r="Z171">
        <v>100</v>
      </c>
      <c r="AA171">
        <v>0</v>
      </c>
      <c r="AB171">
        <v>0</v>
      </c>
      <c r="AC171">
        <v>0</v>
      </c>
      <c r="AD171">
        <v>86876</v>
      </c>
      <c r="AE171">
        <v>0</v>
      </c>
      <c r="AF171" t="s">
        <v>59</v>
      </c>
      <c r="AG171" t="str">
        <f>VLOOKUP(G171,'CapRev-Output-All'!A:AQ,43,FALSE)</f>
        <v>0</v>
      </c>
      <c r="AI171" s="10"/>
    </row>
    <row r="172" spans="1:35" ht="15" x14ac:dyDescent="0.2">
      <c r="A172" t="s">
        <v>74</v>
      </c>
      <c r="B172" t="s">
        <v>139</v>
      </c>
      <c r="C172" t="s">
        <v>465</v>
      </c>
      <c r="D172" t="s">
        <v>466</v>
      </c>
      <c r="E172" t="s">
        <v>467</v>
      </c>
      <c r="F172" t="s">
        <v>64</v>
      </c>
      <c r="G172" t="s">
        <v>948</v>
      </c>
      <c r="H172" t="s">
        <v>74</v>
      </c>
      <c r="J172" t="s">
        <v>949</v>
      </c>
      <c r="K172">
        <v>0.3</v>
      </c>
      <c r="L172">
        <v>0</v>
      </c>
      <c r="M172">
        <v>0.4</v>
      </c>
      <c r="N172">
        <v>0.3</v>
      </c>
      <c r="O172" t="s">
        <v>120</v>
      </c>
      <c r="P172" s="10">
        <v>261849</v>
      </c>
      <c r="Q172" s="10">
        <v>261849</v>
      </c>
      <c r="R172" s="10">
        <v>5237</v>
      </c>
      <c r="S172" s="10">
        <v>267086</v>
      </c>
      <c r="T172" t="s">
        <v>59</v>
      </c>
      <c r="U172" t="s">
        <v>58</v>
      </c>
      <c r="V172">
        <v>80</v>
      </c>
      <c r="W172">
        <v>76</v>
      </c>
      <c r="X172">
        <v>78</v>
      </c>
      <c r="Y172" t="s">
        <v>254</v>
      </c>
      <c r="Z172">
        <v>100</v>
      </c>
      <c r="AA172">
        <v>0</v>
      </c>
      <c r="AB172">
        <v>78554.7</v>
      </c>
      <c r="AC172">
        <v>0</v>
      </c>
      <c r="AD172">
        <v>104739.6</v>
      </c>
      <c r="AE172">
        <v>78554.7</v>
      </c>
      <c r="AF172" t="s">
        <v>59</v>
      </c>
      <c r="AG172" t="str">
        <f>VLOOKUP(G172,'CapRev-Output-All'!A:AQ,43,FALSE)</f>
        <v>27504.90</v>
      </c>
      <c r="AI172" s="10"/>
    </row>
    <row r="173" spans="1:35" ht="15" x14ac:dyDescent="0.2">
      <c r="A173" t="s">
        <v>74</v>
      </c>
      <c r="B173" t="s">
        <v>93</v>
      </c>
      <c r="C173" t="s">
        <v>476</v>
      </c>
      <c r="D173" t="s">
        <v>477</v>
      </c>
      <c r="E173" t="s">
        <v>478</v>
      </c>
      <c r="F173" t="s">
        <v>64</v>
      </c>
      <c r="G173" t="s">
        <v>762</v>
      </c>
      <c r="H173" t="s">
        <v>74</v>
      </c>
      <c r="J173" t="s">
        <v>763</v>
      </c>
      <c r="K173">
        <v>0</v>
      </c>
      <c r="L173">
        <v>0</v>
      </c>
      <c r="M173">
        <v>1</v>
      </c>
      <c r="N173">
        <v>0</v>
      </c>
      <c r="O173" t="s">
        <v>120</v>
      </c>
      <c r="P173" s="10">
        <v>214922</v>
      </c>
      <c r="Q173" s="10">
        <v>214922</v>
      </c>
      <c r="R173" s="10">
        <v>0</v>
      </c>
      <c r="S173" s="10">
        <v>214922</v>
      </c>
      <c r="T173" t="s">
        <v>59</v>
      </c>
      <c r="U173" t="s">
        <v>58</v>
      </c>
      <c r="V173">
        <v>80</v>
      </c>
      <c r="W173">
        <v>80</v>
      </c>
      <c r="X173">
        <v>80</v>
      </c>
      <c r="Y173" t="s">
        <v>84</v>
      </c>
      <c r="Z173">
        <v>100</v>
      </c>
      <c r="AA173">
        <v>0</v>
      </c>
      <c r="AB173">
        <v>0</v>
      </c>
      <c r="AC173">
        <v>0</v>
      </c>
      <c r="AD173">
        <v>214922</v>
      </c>
      <c r="AE173">
        <v>0</v>
      </c>
      <c r="AF173" t="s">
        <v>59</v>
      </c>
      <c r="AG173">
        <f>VLOOKUP(G173,'CapRev-Output-All'!A:AQ,43,FALSE)</f>
        <v>0</v>
      </c>
      <c r="AI173" s="10"/>
    </row>
    <row r="174" spans="1:35" ht="15" x14ac:dyDescent="0.2">
      <c r="A174" t="s">
        <v>48</v>
      </c>
      <c r="B174" t="s">
        <v>48</v>
      </c>
      <c r="C174" t="s">
        <v>1932</v>
      </c>
      <c r="D174" t="s">
        <v>70</v>
      </c>
      <c r="E174" t="s">
        <v>170</v>
      </c>
      <c r="F174" t="s">
        <v>64</v>
      </c>
      <c r="G174" t="s">
        <v>1933</v>
      </c>
      <c r="H174" t="s">
        <v>48</v>
      </c>
      <c r="I174" t="s">
        <v>54</v>
      </c>
      <c r="J174" t="s">
        <v>1934</v>
      </c>
      <c r="K174">
        <v>0.4</v>
      </c>
      <c r="L174">
        <v>0</v>
      </c>
      <c r="M174">
        <v>0</v>
      </c>
      <c r="N174">
        <v>0.6</v>
      </c>
      <c r="O174" t="s">
        <v>114</v>
      </c>
      <c r="P174" s="10">
        <v>430875</v>
      </c>
      <c r="Q174" s="11">
        <v>430875</v>
      </c>
      <c r="R174" s="10">
        <v>0</v>
      </c>
      <c r="S174" s="10">
        <v>430875</v>
      </c>
      <c r="T174" t="s">
        <v>57</v>
      </c>
      <c r="U174" t="s">
        <v>58</v>
      </c>
      <c r="V174">
        <v>64</v>
      </c>
      <c r="W174">
        <v>60</v>
      </c>
      <c r="X174">
        <v>62</v>
      </c>
      <c r="Y174" t="s">
        <v>48</v>
      </c>
      <c r="Z174">
        <v>0</v>
      </c>
      <c r="AA174">
        <v>0</v>
      </c>
      <c r="AB174">
        <v>172350</v>
      </c>
      <c r="AC174">
        <v>0</v>
      </c>
      <c r="AD174">
        <v>0</v>
      </c>
      <c r="AE174">
        <v>258525</v>
      </c>
      <c r="AF174" t="s">
        <v>59</v>
      </c>
      <c r="AG174" t="str">
        <f>VLOOKUP(G174,'CapRev-Output-All'!A:AQ,43,FALSE)</f>
        <v>0</v>
      </c>
      <c r="AI174" s="10"/>
    </row>
    <row r="175" spans="1:35" ht="15" x14ac:dyDescent="0.2">
      <c r="A175" t="s">
        <v>74</v>
      </c>
      <c r="B175" t="s">
        <v>102</v>
      </c>
      <c r="C175" t="s">
        <v>366</v>
      </c>
      <c r="D175" t="s">
        <v>367</v>
      </c>
      <c r="E175" t="s">
        <v>368</v>
      </c>
      <c r="F175" t="s">
        <v>64</v>
      </c>
      <c r="G175" t="s">
        <v>369</v>
      </c>
      <c r="H175" t="s">
        <v>74</v>
      </c>
      <c r="J175" t="s">
        <v>370</v>
      </c>
      <c r="K175">
        <v>1</v>
      </c>
      <c r="O175" t="s">
        <v>67</v>
      </c>
      <c r="P175" s="10">
        <v>431185</v>
      </c>
      <c r="Q175" s="10">
        <v>431185</v>
      </c>
      <c r="R175" s="10">
        <v>9394</v>
      </c>
      <c r="S175" s="10">
        <v>440579</v>
      </c>
      <c r="T175" t="s">
        <v>57</v>
      </c>
      <c r="U175" t="s">
        <v>58</v>
      </c>
      <c r="V175">
        <v>80</v>
      </c>
      <c r="W175">
        <v>90</v>
      </c>
      <c r="X175">
        <v>85</v>
      </c>
      <c r="Y175" t="s">
        <v>68</v>
      </c>
      <c r="Z175">
        <v>0</v>
      </c>
      <c r="AA175">
        <v>100</v>
      </c>
      <c r="AB175">
        <v>431185</v>
      </c>
      <c r="AF175" t="s">
        <v>59</v>
      </c>
      <c r="AG175">
        <f>VLOOKUP(G175,'CapRev-Output-All'!A:AQ,43,FALSE)</f>
        <v>0</v>
      </c>
      <c r="AI175" s="10"/>
    </row>
    <row r="176" spans="1:35" ht="15" x14ac:dyDescent="0.2">
      <c r="A176" t="s">
        <v>74</v>
      </c>
      <c r="B176" t="s">
        <v>102</v>
      </c>
      <c r="C176" t="s">
        <v>103</v>
      </c>
      <c r="D176" t="s">
        <v>70</v>
      </c>
      <c r="E176" t="s">
        <v>104</v>
      </c>
      <c r="F176" t="s">
        <v>64</v>
      </c>
      <c r="G176" t="s">
        <v>105</v>
      </c>
      <c r="H176" t="s">
        <v>74</v>
      </c>
      <c r="J176" t="s">
        <v>106</v>
      </c>
      <c r="K176">
        <v>0.2</v>
      </c>
      <c r="L176">
        <v>0.3</v>
      </c>
      <c r="M176">
        <v>0.3</v>
      </c>
      <c r="N176">
        <v>0.2</v>
      </c>
      <c r="O176" t="s">
        <v>107</v>
      </c>
      <c r="P176" s="10">
        <v>1350140</v>
      </c>
      <c r="Q176" s="10">
        <v>1350140</v>
      </c>
      <c r="R176" s="10">
        <v>27000</v>
      </c>
      <c r="S176" s="10">
        <v>1377140</v>
      </c>
      <c r="T176" t="s">
        <v>59</v>
      </c>
      <c r="U176" t="s">
        <v>58</v>
      </c>
      <c r="V176">
        <v>92</v>
      </c>
      <c r="W176">
        <v>96</v>
      </c>
      <c r="X176">
        <v>94</v>
      </c>
      <c r="Y176" t="s">
        <v>84</v>
      </c>
      <c r="Z176">
        <v>60</v>
      </c>
      <c r="AA176">
        <v>40</v>
      </c>
      <c r="AB176">
        <v>270028</v>
      </c>
      <c r="AC176">
        <v>405042</v>
      </c>
      <c r="AD176">
        <v>405042</v>
      </c>
      <c r="AE176">
        <v>270028</v>
      </c>
      <c r="AF176" t="s">
        <v>59</v>
      </c>
      <c r="AG176" t="str">
        <f>VLOOKUP(G176,'CapRev-Output-All'!A:AQ,43,FALSE)</f>
        <v>75000</v>
      </c>
      <c r="AI176" s="10"/>
    </row>
    <row r="177" spans="1:35" ht="15" x14ac:dyDescent="0.2">
      <c r="A177" t="s">
        <v>60</v>
      </c>
      <c r="B177" t="s">
        <v>60</v>
      </c>
      <c r="C177" t="s">
        <v>131</v>
      </c>
      <c r="D177" t="s">
        <v>414</v>
      </c>
      <c r="E177" t="s">
        <v>132</v>
      </c>
      <c r="F177" t="s">
        <v>64</v>
      </c>
      <c r="G177" t="s">
        <v>415</v>
      </c>
      <c r="H177" t="s">
        <v>60</v>
      </c>
      <c r="J177" t="s">
        <v>416</v>
      </c>
      <c r="K177">
        <v>1</v>
      </c>
      <c r="L177">
        <v>0</v>
      </c>
      <c r="M177">
        <v>0</v>
      </c>
      <c r="N177">
        <v>0</v>
      </c>
      <c r="O177" t="s">
        <v>67</v>
      </c>
      <c r="P177" s="10">
        <v>25000</v>
      </c>
      <c r="Q177" s="10">
        <v>25000</v>
      </c>
      <c r="R177" s="10">
        <v>500</v>
      </c>
      <c r="S177" s="10">
        <v>25500</v>
      </c>
      <c r="T177" t="s">
        <v>57</v>
      </c>
      <c r="U177" t="s">
        <v>58</v>
      </c>
      <c r="V177">
        <v>84</v>
      </c>
      <c r="W177">
        <v>85</v>
      </c>
      <c r="X177">
        <v>84.5</v>
      </c>
      <c r="Y177" t="s">
        <v>68</v>
      </c>
      <c r="Z177">
        <v>0</v>
      </c>
      <c r="AA177">
        <v>100</v>
      </c>
      <c r="AB177">
        <v>25000</v>
      </c>
      <c r="AC177">
        <v>0</v>
      </c>
      <c r="AD177">
        <v>0</v>
      </c>
      <c r="AE177">
        <v>0</v>
      </c>
      <c r="AF177" t="s">
        <v>59</v>
      </c>
      <c r="AG177" t="str">
        <f>VLOOKUP(G177,'CapRev-Output-All'!A:AQ,43,FALSE)</f>
        <v>0</v>
      </c>
      <c r="AI177" s="10"/>
    </row>
    <row r="178" spans="1:35" ht="15" x14ac:dyDescent="0.2">
      <c r="A178" t="s">
        <v>74</v>
      </c>
      <c r="B178" t="s">
        <v>108</v>
      </c>
      <c r="C178" t="s">
        <v>244</v>
      </c>
      <c r="D178" t="s">
        <v>110</v>
      </c>
      <c r="E178" t="s">
        <v>245</v>
      </c>
      <c r="F178" t="s">
        <v>52</v>
      </c>
      <c r="G178" t="s">
        <v>246</v>
      </c>
      <c r="H178" t="s">
        <v>74</v>
      </c>
      <c r="J178" t="s">
        <v>247</v>
      </c>
      <c r="K178">
        <v>0</v>
      </c>
      <c r="L178">
        <v>0.7</v>
      </c>
      <c r="M178">
        <v>0.2</v>
      </c>
      <c r="N178">
        <v>0.1</v>
      </c>
      <c r="O178" t="s">
        <v>56</v>
      </c>
      <c r="P178" s="10">
        <v>619316</v>
      </c>
      <c r="Q178" s="10">
        <v>619316</v>
      </c>
      <c r="R178" s="10">
        <v>12386.32</v>
      </c>
      <c r="S178" s="10">
        <v>631702.31999999995</v>
      </c>
      <c r="T178" t="s">
        <v>59</v>
      </c>
      <c r="U178" t="s">
        <v>58</v>
      </c>
      <c r="V178">
        <v>88</v>
      </c>
      <c r="W178">
        <v>88</v>
      </c>
      <c r="X178">
        <v>88</v>
      </c>
      <c r="Y178" t="s">
        <v>84</v>
      </c>
      <c r="Z178">
        <v>70</v>
      </c>
      <c r="AA178">
        <v>30</v>
      </c>
      <c r="AB178">
        <v>0</v>
      </c>
      <c r="AC178">
        <v>433521.2</v>
      </c>
      <c r="AD178">
        <v>123863.2</v>
      </c>
      <c r="AE178">
        <v>61931.6</v>
      </c>
      <c r="AF178" t="s">
        <v>59</v>
      </c>
      <c r="AG178" t="str">
        <f>VLOOKUP(G178,'CapRev-Output-All'!A:AQ,43,FALSE)</f>
        <v>60000</v>
      </c>
      <c r="AI178" s="10"/>
    </row>
    <row r="179" spans="1:35" ht="15" x14ac:dyDescent="0.2">
      <c r="A179" t="s">
        <v>74</v>
      </c>
      <c r="B179" t="s">
        <v>102</v>
      </c>
      <c r="C179" t="s">
        <v>103</v>
      </c>
      <c r="D179" t="s">
        <v>429</v>
      </c>
      <c r="E179" t="s">
        <v>104</v>
      </c>
      <c r="F179" t="s">
        <v>64</v>
      </c>
      <c r="G179" t="s">
        <v>436</v>
      </c>
      <c r="H179" t="s">
        <v>74</v>
      </c>
      <c r="J179" t="s">
        <v>437</v>
      </c>
      <c r="K179">
        <v>0</v>
      </c>
      <c r="L179">
        <v>0.22600000000000001</v>
      </c>
      <c r="M179">
        <v>0.13200000000000001</v>
      </c>
      <c r="N179">
        <v>0.64200000000000002</v>
      </c>
      <c r="O179" t="s">
        <v>114</v>
      </c>
      <c r="P179" s="10">
        <v>1050000</v>
      </c>
      <c r="Q179" s="10">
        <v>1050000</v>
      </c>
      <c r="R179" s="10">
        <v>21000</v>
      </c>
      <c r="S179" s="10">
        <v>1071000</v>
      </c>
      <c r="T179" t="s">
        <v>59</v>
      </c>
      <c r="U179" t="s">
        <v>58</v>
      </c>
      <c r="V179">
        <v>88</v>
      </c>
      <c r="W179">
        <v>80</v>
      </c>
      <c r="X179">
        <v>84</v>
      </c>
      <c r="Y179" t="s">
        <v>84</v>
      </c>
      <c r="Z179">
        <v>54</v>
      </c>
      <c r="AA179">
        <v>46</v>
      </c>
      <c r="AB179">
        <v>0</v>
      </c>
      <c r="AC179">
        <v>237300</v>
      </c>
      <c r="AD179">
        <v>138600</v>
      </c>
      <c r="AE179">
        <v>674100</v>
      </c>
      <c r="AF179" t="s">
        <v>59</v>
      </c>
      <c r="AG179" t="str">
        <f>VLOOKUP(G179,'CapRev-Output-All'!A:AQ,43,FALSE)</f>
        <v>0</v>
      </c>
      <c r="AI179" s="10"/>
    </row>
    <row r="180" spans="1:35" ht="15" x14ac:dyDescent="0.2">
      <c r="A180" t="s">
        <v>74</v>
      </c>
      <c r="B180" t="s">
        <v>93</v>
      </c>
      <c r="C180" t="s">
        <v>777</v>
      </c>
      <c r="D180" t="s">
        <v>405</v>
      </c>
      <c r="E180" t="s">
        <v>249</v>
      </c>
      <c r="F180" t="s">
        <v>64</v>
      </c>
      <c r="G180" t="s">
        <v>778</v>
      </c>
      <c r="H180" t="s">
        <v>74</v>
      </c>
      <c r="J180" t="s">
        <v>779</v>
      </c>
      <c r="K180">
        <v>0</v>
      </c>
      <c r="L180">
        <v>0</v>
      </c>
      <c r="M180">
        <v>0.4</v>
      </c>
      <c r="N180">
        <v>0.6</v>
      </c>
      <c r="O180" t="s">
        <v>114</v>
      </c>
      <c r="P180" s="10">
        <v>333690</v>
      </c>
      <c r="Q180" s="10">
        <v>333690</v>
      </c>
      <c r="R180" s="10">
        <v>6673.8</v>
      </c>
      <c r="S180" s="10">
        <v>340363.8</v>
      </c>
      <c r="T180" t="s">
        <v>57</v>
      </c>
      <c r="U180" t="s">
        <v>58</v>
      </c>
      <c r="V180">
        <v>80</v>
      </c>
      <c r="W180">
        <v>80</v>
      </c>
      <c r="X180">
        <v>80</v>
      </c>
      <c r="Y180" t="s">
        <v>68</v>
      </c>
      <c r="Z180">
        <v>0</v>
      </c>
      <c r="AA180">
        <v>100</v>
      </c>
      <c r="AB180">
        <v>0</v>
      </c>
      <c r="AC180">
        <v>0</v>
      </c>
      <c r="AD180">
        <v>133476</v>
      </c>
      <c r="AE180">
        <v>200214</v>
      </c>
      <c r="AF180" t="s">
        <v>59</v>
      </c>
      <c r="AG180">
        <f>VLOOKUP(G180,'CapRev-Output-All'!A:AQ,43,FALSE)</f>
        <v>0</v>
      </c>
      <c r="AI180" s="10"/>
    </row>
    <row r="181" spans="1:35" ht="15" x14ac:dyDescent="0.2">
      <c r="A181" t="s">
        <v>148</v>
      </c>
      <c r="B181" t="s">
        <v>148</v>
      </c>
      <c r="C181" t="s">
        <v>535</v>
      </c>
      <c r="D181" t="s">
        <v>536</v>
      </c>
      <c r="E181" t="s">
        <v>537</v>
      </c>
      <c r="F181" t="s">
        <v>52</v>
      </c>
      <c r="G181" t="s">
        <v>893</v>
      </c>
      <c r="H181" t="s">
        <v>148</v>
      </c>
      <c r="J181" t="s">
        <v>894</v>
      </c>
      <c r="K181">
        <v>0</v>
      </c>
      <c r="L181">
        <v>0.8</v>
      </c>
      <c r="M181">
        <v>0.2</v>
      </c>
      <c r="N181">
        <v>0</v>
      </c>
      <c r="O181" t="s">
        <v>56</v>
      </c>
      <c r="P181" s="10">
        <v>754186</v>
      </c>
      <c r="Q181" s="10">
        <v>754186</v>
      </c>
      <c r="R181" s="10">
        <v>10257.91</v>
      </c>
      <c r="S181" s="10">
        <v>764443.91</v>
      </c>
      <c r="T181" t="s">
        <v>59</v>
      </c>
      <c r="U181" t="s">
        <v>58</v>
      </c>
      <c r="V181">
        <v>80</v>
      </c>
      <c r="W181">
        <v>80</v>
      </c>
      <c r="X181">
        <v>80</v>
      </c>
      <c r="Y181" t="s">
        <v>84</v>
      </c>
      <c r="Z181">
        <v>100</v>
      </c>
      <c r="AA181">
        <v>0</v>
      </c>
      <c r="AB181">
        <v>0</v>
      </c>
      <c r="AC181">
        <v>603348.80000000005</v>
      </c>
      <c r="AD181">
        <v>150837.20000000001</v>
      </c>
      <c r="AE181">
        <v>0</v>
      </c>
      <c r="AF181" t="s">
        <v>59</v>
      </c>
      <c r="AG181" t="str">
        <f>VLOOKUP(G181,'CapRev-Output-All'!A:AQ,43,FALSE)</f>
        <v>0</v>
      </c>
      <c r="AI181" s="10"/>
    </row>
    <row r="182" spans="1:35" ht="15" x14ac:dyDescent="0.2">
      <c r="A182" t="s">
        <v>74</v>
      </c>
      <c r="B182" t="s">
        <v>108</v>
      </c>
      <c r="C182" t="s">
        <v>244</v>
      </c>
      <c r="D182" t="s">
        <v>305</v>
      </c>
      <c r="E182" t="s">
        <v>245</v>
      </c>
      <c r="F182" t="s">
        <v>64</v>
      </c>
      <c r="G182" t="s">
        <v>588</v>
      </c>
      <c r="H182" t="s">
        <v>74</v>
      </c>
      <c r="J182" t="s">
        <v>589</v>
      </c>
      <c r="K182">
        <v>0</v>
      </c>
      <c r="L182">
        <v>0.5</v>
      </c>
      <c r="M182">
        <v>0.5</v>
      </c>
      <c r="N182">
        <v>0</v>
      </c>
      <c r="O182" t="s">
        <v>107</v>
      </c>
      <c r="P182" s="10">
        <v>568000</v>
      </c>
      <c r="Q182" s="10">
        <v>568000</v>
      </c>
      <c r="R182" s="10">
        <v>11360</v>
      </c>
      <c r="S182" s="10">
        <v>579360</v>
      </c>
      <c r="T182" t="s">
        <v>59</v>
      </c>
      <c r="U182" t="s">
        <v>58</v>
      </c>
      <c r="V182">
        <v>80</v>
      </c>
      <c r="W182">
        <v>84</v>
      </c>
      <c r="X182">
        <v>82</v>
      </c>
      <c r="Y182" t="s">
        <v>84</v>
      </c>
      <c r="Z182">
        <v>100</v>
      </c>
      <c r="AA182">
        <v>0</v>
      </c>
      <c r="AB182">
        <v>0</v>
      </c>
      <c r="AC182">
        <v>284000</v>
      </c>
      <c r="AD182">
        <v>284000</v>
      </c>
      <c r="AE182">
        <v>0</v>
      </c>
      <c r="AF182" t="s">
        <v>59</v>
      </c>
      <c r="AG182" t="str">
        <f>VLOOKUP(G182,'CapRev-Output-All'!A:AQ,43,FALSE)</f>
        <v>70000</v>
      </c>
      <c r="AI182" s="10"/>
    </row>
    <row r="183" spans="1:35" ht="15" x14ac:dyDescent="0.2">
      <c r="A183" t="s">
        <v>148</v>
      </c>
      <c r="B183" t="s">
        <v>148</v>
      </c>
      <c r="C183" t="s">
        <v>1035</v>
      </c>
      <c r="D183" t="s">
        <v>1036</v>
      </c>
      <c r="E183" t="s">
        <v>1037</v>
      </c>
      <c r="F183" t="s">
        <v>64</v>
      </c>
      <c r="G183" t="s">
        <v>1038</v>
      </c>
      <c r="H183" t="s">
        <v>148</v>
      </c>
      <c r="J183" t="s">
        <v>1039</v>
      </c>
      <c r="K183">
        <v>0.4</v>
      </c>
      <c r="L183">
        <v>0</v>
      </c>
      <c r="M183">
        <v>0.4</v>
      </c>
      <c r="N183">
        <v>0.2</v>
      </c>
      <c r="O183" t="s">
        <v>107</v>
      </c>
      <c r="P183" s="10">
        <v>66300</v>
      </c>
      <c r="Q183" s="10">
        <v>66300</v>
      </c>
      <c r="R183" s="10">
        <v>1326</v>
      </c>
      <c r="S183" s="10">
        <v>67626</v>
      </c>
      <c r="T183" t="s">
        <v>59</v>
      </c>
      <c r="U183" t="s">
        <v>58</v>
      </c>
      <c r="V183">
        <v>76</v>
      </c>
      <c r="W183">
        <v>80</v>
      </c>
      <c r="X183">
        <v>78</v>
      </c>
      <c r="Y183" t="s">
        <v>254</v>
      </c>
      <c r="Z183">
        <v>100</v>
      </c>
      <c r="AA183">
        <v>0</v>
      </c>
      <c r="AB183">
        <v>26520</v>
      </c>
      <c r="AC183">
        <v>0</v>
      </c>
      <c r="AD183">
        <v>26520</v>
      </c>
      <c r="AE183">
        <v>13260</v>
      </c>
      <c r="AF183" t="s">
        <v>59</v>
      </c>
      <c r="AG183">
        <f>VLOOKUP(G183,'CapRev-Output-All'!A:AQ,43,FALSE)</f>
        <v>0</v>
      </c>
      <c r="AI183" s="10"/>
    </row>
    <row r="184" spans="1:35" ht="15" x14ac:dyDescent="0.2">
      <c r="A184" t="s">
        <v>148</v>
      </c>
      <c r="B184" t="s">
        <v>148</v>
      </c>
      <c r="C184" t="s">
        <v>238</v>
      </c>
      <c r="D184" t="s">
        <v>868</v>
      </c>
      <c r="E184" t="s">
        <v>239</v>
      </c>
      <c r="F184" t="s">
        <v>64</v>
      </c>
      <c r="G184" t="s">
        <v>1480</v>
      </c>
      <c r="H184" t="s">
        <v>148</v>
      </c>
      <c r="J184" t="s">
        <v>1481</v>
      </c>
      <c r="K184">
        <v>1</v>
      </c>
      <c r="L184">
        <v>0</v>
      </c>
      <c r="M184">
        <v>0</v>
      </c>
      <c r="N184">
        <v>0</v>
      </c>
      <c r="O184" t="s">
        <v>67</v>
      </c>
      <c r="P184" s="10">
        <v>15000</v>
      </c>
      <c r="Q184" s="10">
        <v>15000</v>
      </c>
      <c r="R184" s="10">
        <v>300</v>
      </c>
      <c r="S184" s="10">
        <v>15300</v>
      </c>
      <c r="T184" t="s">
        <v>57</v>
      </c>
      <c r="U184" t="s">
        <v>58</v>
      </c>
      <c r="V184">
        <v>68</v>
      </c>
      <c r="W184">
        <v>72</v>
      </c>
      <c r="X184">
        <v>70</v>
      </c>
      <c r="Y184" t="s">
        <v>512</v>
      </c>
      <c r="Z184">
        <v>0</v>
      </c>
      <c r="AA184">
        <v>100</v>
      </c>
      <c r="AB184">
        <v>15000</v>
      </c>
      <c r="AC184">
        <v>0</v>
      </c>
      <c r="AD184">
        <v>0</v>
      </c>
      <c r="AE184">
        <v>0</v>
      </c>
      <c r="AF184" t="s">
        <v>59</v>
      </c>
      <c r="AG184" t="str">
        <f>VLOOKUP(G184,'CapRev-Output-All'!A:AQ,43,FALSE)</f>
        <v>7834</v>
      </c>
      <c r="AI184" s="10"/>
    </row>
    <row r="185" spans="1:35" ht="15" x14ac:dyDescent="0.2">
      <c r="A185" t="s">
        <v>74</v>
      </c>
      <c r="B185" t="s">
        <v>85</v>
      </c>
      <c r="C185" t="s">
        <v>86</v>
      </c>
      <c r="D185" t="s">
        <v>85</v>
      </c>
      <c r="E185" t="s">
        <v>87</v>
      </c>
      <c r="F185" t="s">
        <v>52</v>
      </c>
      <c r="G185" t="s">
        <v>412</v>
      </c>
      <c r="H185" t="s">
        <v>74</v>
      </c>
      <c r="J185" t="s">
        <v>413</v>
      </c>
      <c r="K185">
        <v>5.3999999999999999E-2</v>
      </c>
      <c r="L185">
        <v>0.94599999999999995</v>
      </c>
      <c r="M185">
        <v>0</v>
      </c>
      <c r="N185">
        <v>0</v>
      </c>
      <c r="O185" t="s">
        <v>56</v>
      </c>
      <c r="P185" s="10">
        <v>509237</v>
      </c>
      <c r="Q185" s="10">
        <v>509237</v>
      </c>
      <c r="R185" s="10">
        <v>10184.74</v>
      </c>
      <c r="S185" s="10">
        <v>519421.74</v>
      </c>
      <c r="T185" t="s">
        <v>59</v>
      </c>
      <c r="U185" t="s">
        <v>58</v>
      </c>
      <c r="V185">
        <v>85</v>
      </c>
      <c r="W185">
        <v>84</v>
      </c>
      <c r="X185">
        <v>84.5</v>
      </c>
      <c r="Y185" t="s">
        <v>84</v>
      </c>
      <c r="Z185">
        <v>100</v>
      </c>
      <c r="AA185">
        <v>0</v>
      </c>
      <c r="AB185">
        <v>27498.797999999999</v>
      </c>
      <c r="AC185">
        <v>481738.20199999999</v>
      </c>
      <c r="AD185">
        <v>0</v>
      </c>
      <c r="AE185">
        <v>0</v>
      </c>
      <c r="AF185" t="s">
        <v>59</v>
      </c>
      <c r="AG185" t="str">
        <f>VLOOKUP(G185,'CapRev-Output-All'!A:AQ,43,FALSE)</f>
        <v>0</v>
      </c>
      <c r="AI185" s="10"/>
    </row>
    <row r="186" spans="1:35" ht="15" x14ac:dyDescent="0.2">
      <c r="A186" t="s">
        <v>60</v>
      </c>
      <c r="B186" t="s">
        <v>60</v>
      </c>
      <c r="C186" t="s">
        <v>854</v>
      </c>
      <c r="D186" t="s">
        <v>855</v>
      </c>
      <c r="E186" t="s">
        <v>856</v>
      </c>
      <c r="F186" t="s">
        <v>64</v>
      </c>
      <c r="G186" t="s">
        <v>1352</v>
      </c>
      <c r="H186" t="s">
        <v>60</v>
      </c>
      <c r="J186" t="s">
        <v>1353</v>
      </c>
      <c r="K186">
        <v>0.75</v>
      </c>
      <c r="L186">
        <v>0</v>
      </c>
      <c r="M186">
        <v>0.25</v>
      </c>
      <c r="N186">
        <v>0</v>
      </c>
      <c r="O186" t="s">
        <v>67</v>
      </c>
      <c r="P186" s="10">
        <v>153043</v>
      </c>
      <c r="Q186" s="10">
        <v>153043</v>
      </c>
      <c r="R186" s="10">
        <v>3060.86</v>
      </c>
      <c r="S186" s="10">
        <v>156103.85999999999</v>
      </c>
      <c r="T186" t="s">
        <v>59</v>
      </c>
      <c r="U186" t="s">
        <v>58</v>
      </c>
      <c r="V186">
        <v>76</v>
      </c>
      <c r="W186">
        <v>68</v>
      </c>
      <c r="X186">
        <v>72</v>
      </c>
      <c r="Y186" t="s">
        <v>254</v>
      </c>
      <c r="Z186">
        <v>100</v>
      </c>
      <c r="AA186">
        <v>0</v>
      </c>
      <c r="AB186">
        <v>114782.25</v>
      </c>
      <c r="AC186">
        <v>0</v>
      </c>
      <c r="AD186">
        <v>38260.75</v>
      </c>
      <c r="AE186">
        <v>0</v>
      </c>
      <c r="AF186" t="s">
        <v>59</v>
      </c>
      <c r="AG186">
        <f>VLOOKUP(G186,'CapRev-Output-All'!A:AQ,43,FALSE)</f>
        <v>0</v>
      </c>
      <c r="AI186" s="10"/>
    </row>
    <row r="187" spans="1:35" ht="15" x14ac:dyDescent="0.2">
      <c r="A187" t="s">
        <v>74</v>
      </c>
      <c r="B187" t="s">
        <v>108</v>
      </c>
      <c r="C187" t="s">
        <v>244</v>
      </c>
      <c r="D187" t="s">
        <v>305</v>
      </c>
      <c r="E187" t="s">
        <v>245</v>
      </c>
      <c r="F187" t="s">
        <v>64</v>
      </c>
      <c r="G187" t="s">
        <v>306</v>
      </c>
      <c r="H187" t="s">
        <v>74</v>
      </c>
      <c r="J187" t="s">
        <v>307</v>
      </c>
      <c r="K187">
        <v>1</v>
      </c>
      <c r="L187">
        <v>0</v>
      </c>
      <c r="M187">
        <v>0</v>
      </c>
      <c r="N187">
        <v>0</v>
      </c>
      <c r="O187" t="s">
        <v>67</v>
      </c>
      <c r="P187" s="10">
        <v>420000</v>
      </c>
      <c r="Q187" s="10">
        <v>420000</v>
      </c>
      <c r="R187" s="10">
        <v>8400</v>
      </c>
      <c r="S187" s="10">
        <v>428400</v>
      </c>
      <c r="T187" t="s">
        <v>59</v>
      </c>
      <c r="U187" t="s">
        <v>58</v>
      </c>
      <c r="V187">
        <v>88</v>
      </c>
      <c r="W187">
        <v>84</v>
      </c>
      <c r="X187">
        <v>86</v>
      </c>
      <c r="Y187" t="s">
        <v>84</v>
      </c>
      <c r="Z187">
        <v>80</v>
      </c>
      <c r="AA187">
        <v>20</v>
      </c>
      <c r="AB187">
        <v>420000</v>
      </c>
      <c r="AC187">
        <v>0</v>
      </c>
      <c r="AD187">
        <v>0</v>
      </c>
      <c r="AE187">
        <v>0</v>
      </c>
      <c r="AF187" t="s">
        <v>59</v>
      </c>
      <c r="AG187" t="str">
        <f>VLOOKUP(G187,'CapRev-Output-All'!A:AQ,43,FALSE)</f>
        <v>50000</v>
      </c>
      <c r="AI187" s="10"/>
    </row>
    <row r="188" spans="1:35" ht="15" x14ac:dyDescent="0.2">
      <c r="A188" t="s">
        <v>148</v>
      </c>
      <c r="B188" t="s">
        <v>148</v>
      </c>
      <c r="C188" t="s">
        <v>332</v>
      </c>
      <c r="D188" t="s">
        <v>333</v>
      </c>
      <c r="E188" t="s">
        <v>334</v>
      </c>
      <c r="F188" t="s">
        <v>64</v>
      </c>
      <c r="G188" t="s">
        <v>1506</v>
      </c>
      <c r="H188" t="s">
        <v>148</v>
      </c>
      <c r="J188" t="s">
        <v>1507</v>
      </c>
      <c r="K188">
        <v>0</v>
      </c>
      <c r="L188">
        <v>0</v>
      </c>
      <c r="M188">
        <v>1</v>
      </c>
      <c r="N188">
        <v>0</v>
      </c>
      <c r="O188" t="s">
        <v>120</v>
      </c>
      <c r="P188" s="10">
        <v>86876</v>
      </c>
      <c r="Q188" s="10">
        <v>86876</v>
      </c>
      <c r="R188" s="10">
        <v>1737.52</v>
      </c>
      <c r="S188" s="10">
        <v>88613.52</v>
      </c>
      <c r="T188" t="s">
        <v>57</v>
      </c>
      <c r="U188" t="s">
        <v>58</v>
      </c>
      <c r="V188">
        <v>75</v>
      </c>
      <c r="W188">
        <v>64</v>
      </c>
      <c r="X188">
        <v>69.5</v>
      </c>
      <c r="Y188" t="s">
        <v>512</v>
      </c>
      <c r="Z188">
        <v>0</v>
      </c>
      <c r="AA188">
        <v>100</v>
      </c>
      <c r="AB188">
        <v>0</v>
      </c>
      <c r="AC188">
        <v>0</v>
      </c>
      <c r="AD188">
        <v>86876</v>
      </c>
      <c r="AE188">
        <v>0</v>
      </c>
      <c r="AF188" t="s">
        <v>59</v>
      </c>
      <c r="AG188" t="str">
        <f>VLOOKUP(G188,'CapRev-Output-All'!A:AQ,43,FALSE)</f>
        <v>0</v>
      </c>
      <c r="AI188" s="10"/>
    </row>
    <row r="189" spans="1:35" ht="15" x14ac:dyDescent="0.2">
      <c r="A189" t="s">
        <v>74</v>
      </c>
      <c r="B189" t="s">
        <v>93</v>
      </c>
      <c r="C189" t="s">
        <v>94</v>
      </c>
      <c r="D189" t="s">
        <v>50</v>
      </c>
      <c r="E189" t="s">
        <v>95</v>
      </c>
      <c r="F189" t="s">
        <v>52</v>
      </c>
      <c r="G189" t="s">
        <v>236</v>
      </c>
      <c r="H189" t="s">
        <v>74</v>
      </c>
      <c r="J189" t="s">
        <v>237</v>
      </c>
      <c r="K189">
        <v>0</v>
      </c>
      <c r="L189">
        <v>1</v>
      </c>
      <c r="M189">
        <v>0</v>
      </c>
      <c r="N189">
        <v>0</v>
      </c>
      <c r="O189" t="s">
        <v>56</v>
      </c>
      <c r="P189" s="10">
        <v>349588</v>
      </c>
      <c r="Q189" s="10">
        <v>349588</v>
      </c>
      <c r="R189" s="10">
        <v>6991.76</v>
      </c>
      <c r="S189" s="10">
        <v>356579.76</v>
      </c>
      <c r="T189" t="s">
        <v>59</v>
      </c>
      <c r="U189" t="s">
        <v>58</v>
      </c>
      <c r="V189">
        <v>85</v>
      </c>
      <c r="W189">
        <v>92</v>
      </c>
      <c r="X189">
        <v>88.5</v>
      </c>
      <c r="Y189" t="s">
        <v>84</v>
      </c>
      <c r="Z189">
        <v>100</v>
      </c>
      <c r="AA189">
        <v>0</v>
      </c>
      <c r="AB189">
        <v>0</v>
      </c>
      <c r="AC189">
        <v>349588</v>
      </c>
      <c r="AD189">
        <v>0</v>
      </c>
      <c r="AE189">
        <v>0</v>
      </c>
      <c r="AF189" t="s">
        <v>59</v>
      </c>
      <c r="AG189" t="str">
        <f>VLOOKUP(G189,'CapRev-Output-All'!A:AQ,43,FALSE)</f>
        <v>0</v>
      </c>
      <c r="AI189" s="10"/>
    </row>
    <row r="190" spans="1:35" ht="15" x14ac:dyDescent="0.2">
      <c r="A190" t="s">
        <v>74</v>
      </c>
      <c r="B190" t="s">
        <v>93</v>
      </c>
      <c r="C190" t="s">
        <v>314</v>
      </c>
      <c r="D190" t="s">
        <v>315</v>
      </c>
      <c r="E190" t="s">
        <v>316</v>
      </c>
      <c r="F190" t="s">
        <v>64</v>
      </c>
      <c r="G190" t="s">
        <v>964</v>
      </c>
      <c r="H190" t="s">
        <v>74</v>
      </c>
      <c r="J190" t="s">
        <v>965</v>
      </c>
      <c r="K190">
        <v>0.75</v>
      </c>
      <c r="L190">
        <v>0.05</v>
      </c>
      <c r="M190">
        <v>0.1</v>
      </c>
      <c r="N190">
        <v>0.1</v>
      </c>
      <c r="O190" t="s">
        <v>67</v>
      </c>
      <c r="P190" s="10">
        <v>281863</v>
      </c>
      <c r="Q190" s="10">
        <v>281863</v>
      </c>
      <c r="R190" s="10">
        <v>5637</v>
      </c>
      <c r="S190" s="10">
        <v>287500</v>
      </c>
      <c r="T190" t="s">
        <v>59</v>
      </c>
      <c r="U190" t="s">
        <v>58</v>
      </c>
      <c r="V190">
        <v>76</v>
      </c>
      <c r="W190">
        <v>80</v>
      </c>
      <c r="X190">
        <v>78</v>
      </c>
      <c r="Y190" t="s">
        <v>254</v>
      </c>
      <c r="Z190">
        <v>100</v>
      </c>
      <c r="AA190">
        <v>0</v>
      </c>
      <c r="AB190">
        <v>211397.25</v>
      </c>
      <c r="AC190">
        <v>14093.15</v>
      </c>
      <c r="AD190">
        <v>28186.3</v>
      </c>
      <c r="AE190">
        <v>28186.3</v>
      </c>
      <c r="AF190" t="s">
        <v>59</v>
      </c>
      <c r="AG190" t="str">
        <f>VLOOKUP(G190,'CapRev-Output-All'!A:AQ,43,FALSE)</f>
        <v>28186</v>
      </c>
      <c r="AI190" s="10"/>
    </row>
    <row r="191" spans="1:35" ht="15" x14ac:dyDescent="0.2">
      <c r="A191" t="s">
        <v>48</v>
      </c>
      <c r="B191" t="s">
        <v>48</v>
      </c>
      <c r="C191" t="s">
        <v>1691</v>
      </c>
      <c r="D191" t="s">
        <v>50</v>
      </c>
      <c r="E191" t="s">
        <v>51</v>
      </c>
      <c r="F191" t="s">
        <v>64</v>
      </c>
      <c r="G191" t="s">
        <v>1692</v>
      </c>
      <c r="H191" t="s">
        <v>48</v>
      </c>
      <c r="I191" t="s">
        <v>54</v>
      </c>
      <c r="J191" t="s">
        <v>1693</v>
      </c>
      <c r="K191">
        <v>0.88</v>
      </c>
      <c r="L191">
        <v>0</v>
      </c>
      <c r="M191">
        <v>0</v>
      </c>
      <c r="N191">
        <v>0.12</v>
      </c>
      <c r="O191" t="s">
        <v>67</v>
      </c>
      <c r="P191" s="10">
        <v>477000</v>
      </c>
      <c r="Q191" s="11">
        <v>477000</v>
      </c>
      <c r="R191" s="10">
        <v>0</v>
      </c>
      <c r="S191" s="10">
        <v>477000</v>
      </c>
      <c r="T191" t="s">
        <v>57</v>
      </c>
      <c r="U191" t="s">
        <v>58</v>
      </c>
      <c r="V191">
        <v>72</v>
      </c>
      <c r="W191">
        <v>60</v>
      </c>
      <c r="X191">
        <v>66</v>
      </c>
      <c r="Y191" t="s">
        <v>48</v>
      </c>
      <c r="Z191">
        <v>0</v>
      </c>
      <c r="AA191">
        <v>0</v>
      </c>
      <c r="AB191">
        <v>419760</v>
      </c>
      <c r="AC191">
        <v>0</v>
      </c>
      <c r="AD191">
        <v>0</v>
      </c>
      <c r="AE191">
        <v>57240</v>
      </c>
      <c r="AF191" t="s">
        <v>59</v>
      </c>
      <c r="AG191" t="str">
        <f>VLOOKUP(G191,'CapRev-Output-All'!A:AQ,43,FALSE)</f>
        <v>0</v>
      </c>
      <c r="AI191" s="10"/>
    </row>
    <row r="192" spans="1:35" ht="15" x14ac:dyDescent="0.2">
      <c r="A192" t="s">
        <v>74</v>
      </c>
      <c r="B192" t="s">
        <v>85</v>
      </c>
      <c r="C192" t="s">
        <v>98</v>
      </c>
      <c r="D192" t="s">
        <v>686</v>
      </c>
      <c r="E192" t="s">
        <v>99</v>
      </c>
      <c r="F192" t="s">
        <v>64</v>
      </c>
      <c r="G192" t="s">
        <v>834</v>
      </c>
      <c r="H192" t="s">
        <v>74</v>
      </c>
      <c r="J192" t="s">
        <v>835</v>
      </c>
      <c r="K192">
        <v>0</v>
      </c>
      <c r="L192">
        <v>0</v>
      </c>
      <c r="M192">
        <v>0</v>
      </c>
      <c r="N192">
        <v>1</v>
      </c>
      <c r="O192" t="s">
        <v>114</v>
      </c>
      <c r="P192" s="10">
        <v>512500</v>
      </c>
      <c r="Q192" s="10">
        <v>512500</v>
      </c>
      <c r="R192" s="10">
        <v>10250</v>
      </c>
      <c r="S192" s="10">
        <v>522750</v>
      </c>
      <c r="T192" t="s">
        <v>59</v>
      </c>
      <c r="U192" t="s">
        <v>58</v>
      </c>
      <c r="V192">
        <v>80</v>
      </c>
      <c r="W192">
        <v>80</v>
      </c>
      <c r="X192">
        <v>80</v>
      </c>
      <c r="Y192" t="s">
        <v>84</v>
      </c>
      <c r="Z192">
        <v>100</v>
      </c>
      <c r="AA192">
        <v>0</v>
      </c>
      <c r="AB192">
        <v>0</v>
      </c>
      <c r="AC192">
        <v>0</v>
      </c>
      <c r="AD192">
        <v>0</v>
      </c>
      <c r="AE192">
        <v>512500</v>
      </c>
      <c r="AF192" t="s">
        <v>59</v>
      </c>
      <c r="AG192" t="str">
        <f>VLOOKUP(G192,'CapRev-Output-All'!A:AQ,43,FALSE)</f>
        <v>37777.50</v>
      </c>
      <c r="AI192" s="10"/>
    </row>
    <row r="193" spans="1:35" ht="15" x14ac:dyDescent="0.2">
      <c r="A193" t="s">
        <v>148</v>
      </c>
      <c r="B193" t="s">
        <v>148</v>
      </c>
      <c r="C193" t="s">
        <v>282</v>
      </c>
      <c r="D193" t="s">
        <v>542</v>
      </c>
      <c r="E193" t="s">
        <v>283</v>
      </c>
      <c r="F193" t="s">
        <v>64</v>
      </c>
      <c r="G193" t="s">
        <v>1955</v>
      </c>
      <c r="H193" t="s">
        <v>148</v>
      </c>
      <c r="J193" t="s">
        <v>1956</v>
      </c>
      <c r="K193">
        <v>0.14000000000000001</v>
      </c>
      <c r="L193">
        <v>0.01</v>
      </c>
      <c r="M193">
        <v>0.5</v>
      </c>
      <c r="N193">
        <v>0.35</v>
      </c>
      <c r="O193" t="s">
        <v>120</v>
      </c>
      <c r="P193" s="10">
        <v>76850</v>
      </c>
      <c r="Q193" s="10">
        <v>76850</v>
      </c>
      <c r="R193" s="10">
        <v>1615.08</v>
      </c>
      <c r="S193" s="10">
        <v>78465.08</v>
      </c>
      <c r="T193" t="s">
        <v>59</v>
      </c>
      <c r="U193" t="s">
        <v>58</v>
      </c>
      <c r="V193">
        <v>60</v>
      </c>
      <c r="W193">
        <v>64</v>
      </c>
      <c r="X193">
        <v>62</v>
      </c>
      <c r="Y193" t="s">
        <v>254</v>
      </c>
      <c r="Z193">
        <v>100</v>
      </c>
      <c r="AA193">
        <v>0</v>
      </c>
      <c r="AB193">
        <v>10759</v>
      </c>
      <c r="AC193">
        <v>768.5</v>
      </c>
      <c r="AD193">
        <v>38425</v>
      </c>
      <c r="AE193">
        <v>26897.5</v>
      </c>
      <c r="AF193" t="s">
        <v>59</v>
      </c>
      <c r="AG193" t="str">
        <f>VLOOKUP(G193,'CapRev-Output-All'!A:AQ,43,FALSE)</f>
        <v>0</v>
      </c>
      <c r="AI193" s="10"/>
    </row>
    <row r="194" spans="1:35" ht="15" x14ac:dyDescent="0.2">
      <c r="A194" t="s">
        <v>148</v>
      </c>
      <c r="B194" t="s">
        <v>148</v>
      </c>
      <c r="C194" t="s">
        <v>530</v>
      </c>
      <c r="D194" t="s">
        <v>531</v>
      </c>
      <c r="E194" t="s">
        <v>532</v>
      </c>
      <c r="F194" t="s">
        <v>64</v>
      </c>
      <c r="G194" t="s">
        <v>891</v>
      </c>
      <c r="H194" t="s">
        <v>148</v>
      </c>
      <c r="J194" t="s">
        <v>892</v>
      </c>
      <c r="K194">
        <v>1</v>
      </c>
      <c r="L194">
        <v>0</v>
      </c>
      <c r="M194">
        <v>0</v>
      </c>
      <c r="N194">
        <v>0</v>
      </c>
      <c r="O194" t="s">
        <v>67</v>
      </c>
      <c r="P194" s="10">
        <v>400000</v>
      </c>
      <c r="Q194" s="10">
        <v>400000</v>
      </c>
      <c r="R194" s="10">
        <v>8000</v>
      </c>
      <c r="S194" s="10">
        <v>408000</v>
      </c>
      <c r="T194" t="s">
        <v>59</v>
      </c>
      <c r="U194" t="s">
        <v>58</v>
      </c>
      <c r="V194">
        <v>80</v>
      </c>
      <c r="W194">
        <v>80</v>
      </c>
      <c r="X194">
        <v>80</v>
      </c>
      <c r="Y194" t="s">
        <v>84</v>
      </c>
      <c r="Z194">
        <v>100</v>
      </c>
      <c r="AA194">
        <v>0</v>
      </c>
      <c r="AB194">
        <v>400000</v>
      </c>
      <c r="AC194">
        <v>0</v>
      </c>
      <c r="AD194">
        <v>0</v>
      </c>
      <c r="AE194">
        <v>0</v>
      </c>
      <c r="AF194" t="s">
        <v>59</v>
      </c>
      <c r="AG194">
        <f>VLOOKUP(G194,'CapRev-Output-All'!A:AQ,43,FALSE)</f>
        <v>0</v>
      </c>
      <c r="AI194" s="10"/>
    </row>
    <row r="195" spans="1:35" ht="15" x14ac:dyDescent="0.2">
      <c r="A195" t="s">
        <v>74</v>
      </c>
      <c r="B195" t="s">
        <v>360</v>
      </c>
      <c r="C195" t="s">
        <v>361</v>
      </c>
      <c r="D195" t="s">
        <v>362</v>
      </c>
      <c r="E195" t="s">
        <v>363</v>
      </c>
      <c r="F195" t="s">
        <v>64</v>
      </c>
      <c r="G195" t="s">
        <v>729</v>
      </c>
      <c r="H195" t="s">
        <v>74</v>
      </c>
      <c r="J195" t="s">
        <v>730</v>
      </c>
      <c r="K195">
        <v>0</v>
      </c>
      <c r="L195">
        <v>0</v>
      </c>
      <c r="M195">
        <v>0.5</v>
      </c>
      <c r="N195">
        <v>0.5</v>
      </c>
      <c r="O195" t="s">
        <v>107</v>
      </c>
      <c r="P195" s="10">
        <v>899069</v>
      </c>
      <c r="Q195" s="10">
        <v>899069</v>
      </c>
      <c r="R195" s="10">
        <v>17981.38</v>
      </c>
      <c r="S195" s="10">
        <v>917050.38</v>
      </c>
      <c r="T195" t="s">
        <v>57</v>
      </c>
      <c r="U195" t="s">
        <v>58</v>
      </c>
      <c r="V195">
        <v>80</v>
      </c>
      <c r="W195">
        <v>80</v>
      </c>
      <c r="X195">
        <v>80</v>
      </c>
      <c r="Y195" t="s">
        <v>68</v>
      </c>
      <c r="Z195">
        <v>0</v>
      </c>
      <c r="AA195">
        <v>100</v>
      </c>
      <c r="AB195">
        <v>0</v>
      </c>
      <c r="AC195">
        <v>0</v>
      </c>
      <c r="AD195">
        <v>449534.5</v>
      </c>
      <c r="AE195">
        <v>449534.5</v>
      </c>
      <c r="AF195" t="s">
        <v>59</v>
      </c>
      <c r="AG195" t="str">
        <f>VLOOKUP(G195,'CapRev-Output-All'!A:AQ,43,FALSE)</f>
        <v>0</v>
      </c>
      <c r="AI195" s="10"/>
    </row>
    <row r="196" spans="1:35" ht="15" x14ac:dyDescent="0.2">
      <c r="A196" t="s">
        <v>74</v>
      </c>
      <c r="B196" t="s">
        <v>93</v>
      </c>
      <c r="C196" t="s">
        <v>248</v>
      </c>
      <c r="D196" t="s">
        <v>405</v>
      </c>
      <c r="E196" t="s">
        <v>249</v>
      </c>
      <c r="F196" t="s">
        <v>64</v>
      </c>
      <c r="G196" t="s">
        <v>966</v>
      </c>
      <c r="H196" t="s">
        <v>74</v>
      </c>
      <c r="J196" t="s">
        <v>967</v>
      </c>
      <c r="K196">
        <v>1</v>
      </c>
      <c r="L196">
        <v>0</v>
      </c>
      <c r="M196">
        <v>0</v>
      </c>
      <c r="N196">
        <v>0</v>
      </c>
      <c r="O196" t="s">
        <v>67</v>
      </c>
      <c r="P196" s="10">
        <v>534133</v>
      </c>
      <c r="Q196" s="10">
        <v>534133</v>
      </c>
      <c r="R196" s="10">
        <v>16024</v>
      </c>
      <c r="S196" s="10">
        <v>550157</v>
      </c>
      <c r="T196" t="s">
        <v>59</v>
      </c>
      <c r="U196" t="s">
        <v>58</v>
      </c>
      <c r="V196">
        <v>80</v>
      </c>
      <c r="W196">
        <v>76</v>
      </c>
      <c r="X196">
        <v>78</v>
      </c>
      <c r="Y196" t="s">
        <v>254</v>
      </c>
      <c r="Z196">
        <v>100</v>
      </c>
      <c r="AA196">
        <v>0</v>
      </c>
      <c r="AB196">
        <v>534133</v>
      </c>
      <c r="AC196">
        <v>0</v>
      </c>
      <c r="AD196">
        <v>0</v>
      </c>
      <c r="AE196">
        <v>0</v>
      </c>
      <c r="AF196" t="s">
        <v>59</v>
      </c>
      <c r="AG196">
        <f>VLOOKUP(G196,'CapRev-Output-All'!A:AQ,43,FALSE)</f>
        <v>52985.9</v>
      </c>
      <c r="AI196" s="10"/>
    </row>
    <row r="197" spans="1:35" ht="15" x14ac:dyDescent="0.2">
      <c r="A197" t="s">
        <v>48</v>
      </c>
      <c r="B197" t="s">
        <v>48</v>
      </c>
      <c r="C197" t="s">
        <v>908</v>
      </c>
      <c r="D197" t="s">
        <v>70</v>
      </c>
      <c r="E197" t="s">
        <v>170</v>
      </c>
      <c r="F197" t="s">
        <v>64</v>
      </c>
      <c r="G197" t="s">
        <v>909</v>
      </c>
      <c r="H197" t="s">
        <v>48</v>
      </c>
      <c r="I197" t="s">
        <v>54</v>
      </c>
      <c r="J197" t="s">
        <v>910</v>
      </c>
      <c r="K197">
        <v>0</v>
      </c>
      <c r="L197">
        <v>0.5</v>
      </c>
      <c r="M197">
        <v>0.5</v>
      </c>
      <c r="N197">
        <v>0</v>
      </c>
      <c r="O197" t="s">
        <v>107</v>
      </c>
      <c r="P197" s="10">
        <v>500000</v>
      </c>
      <c r="Q197" s="11">
        <v>500000</v>
      </c>
      <c r="R197" s="10">
        <v>0</v>
      </c>
      <c r="S197" s="10">
        <v>500000</v>
      </c>
      <c r="T197" t="s">
        <v>57</v>
      </c>
      <c r="U197" t="s">
        <v>58</v>
      </c>
      <c r="V197">
        <v>90</v>
      </c>
      <c r="W197">
        <v>68</v>
      </c>
      <c r="X197">
        <v>79</v>
      </c>
      <c r="Y197" t="s">
        <v>48</v>
      </c>
      <c r="Z197">
        <v>0</v>
      </c>
      <c r="AA197">
        <v>0</v>
      </c>
      <c r="AB197">
        <v>0</v>
      </c>
      <c r="AC197">
        <v>250000</v>
      </c>
      <c r="AD197">
        <v>250000</v>
      </c>
      <c r="AE197">
        <v>0</v>
      </c>
      <c r="AF197" t="s">
        <v>59</v>
      </c>
      <c r="AG197" t="str">
        <f>VLOOKUP(G197,'CapRev-Output-All'!A:AQ,43,FALSE)</f>
        <v>16000</v>
      </c>
      <c r="AI197" s="10"/>
    </row>
    <row r="198" spans="1:35" ht="15" x14ac:dyDescent="0.2">
      <c r="A198" t="s">
        <v>148</v>
      </c>
      <c r="B198" t="s">
        <v>148</v>
      </c>
      <c r="C198" t="s">
        <v>238</v>
      </c>
      <c r="D198" t="s">
        <v>868</v>
      </c>
      <c r="E198" t="s">
        <v>239</v>
      </c>
      <c r="F198" t="s">
        <v>64</v>
      </c>
      <c r="G198" t="s">
        <v>869</v>
      </c>
      <c r="H198" t="s">
        <v>148</v>
      </c>
      <c r="J198" t="s">
        <v>870</v>
      </c>
      <c r="K198">
        <v>0.7</v>
      </c>
      <c r="L198">
        <v>0</v>
      </c>
      <c r="M198">
        <v>0.2</v>
      </c>
      <c r="N198">
        <v>0.1</v>
      </c>
      <c r="O198" t="s">
        <v>67</v>
      </c>
      <c r="P198" s="10">
        <v>6500</v>
      </c>
      <c r="Q198" s="10">
        <v>6500</v>
      </c>
      <c r="R198" s="10">
        <v>130</v>
      </c>
      <c r="S198" s="10">
        <v>6630</v>
      </c>
      <c r="T198" t="s">
        <v>57</v>
      </c>
      <c r="U198" t="s">
        <v>58</v>
      </c>
      <c r="V198">
        <v>72</v>
      </c>
      <c r="W198">
        <v>88</v>
      </c>
      <c r="X198">
        <v>80</v>
      </c>
      <c r="Y198" t="s">
        <v>512</v>
      </c>
      <c r="Z198">
        <v>0</v>
      </c>
      <c r="AA198">
        <v>100</v>
      </c>
      <c r="AB198">
        <v>4550</v>
      </c>
      <c r="AC198">
        <v>0</v>
      </c>
      <c r="AD198">
        <v>1300</v>
      </c>
      <c r="AE198">
        <v>650</v>
      </c>
      <c r="AF198" t="s">
        <v>59</v>
      </c>
      <c r="AG198" t="str">
        <f>VLOOKUP(G198,'CapRev-Output-All'!A:AQ,43,FALSE)</f>
        <v>1490</v>
      </c>
      <c r="AI198" s="10"/>
    </row>
    <row r="199" spans="1:35" ht="15" x14ac:dyDescent="0.2">
      <c r="A199" t="s">
        <v>148</v>
      </c>
      <c r="B199" t="s">
        <v>148</v>
      </c>
      <c r="C199" t="s">
        <v>337</v>
      </c>
      <c r="D199" t="s">
        <v>338</v>
      </c>
      <c r="E199" t="s">
        <v>339</v>
      </c>
      <c r="F199" t="s">
        <v>64</v>
      </c>
      <c r="G199" t="s">
        <v>1147</v>
      </c>
      <c r="H199" t="s">
        <v>148</v>
      </c>
      <c r="J199" t="s">
        <v>1148</v>
      </c>
      <c r="K199">
        <v>0.1</v>
      </c>
      <c r="L199">
        <v>0.1</v>
      </c>
      <c r="M199">
        <v>0.1</v>
      </c>
      <c r="N199">
        <v>0.7</v>
      </c>
      <c r="O199" t="s">
        <v>114</v>
      </c>
      <c r="P199" s="10">
        <v>441500</v>
      </c>
      <c r="Q199" s="10">
        <v>441500</v>
      </c>
      <c r="R199" s="10">
        <v>8830</v>
      </c>
      <c r="S199" s="10">
        <v>450330</v>
      </c>
      <c r="T199" t="s">
        <v>59</v>
      </c>
      <c r="U199" t="s">
        <v>58</v>
      </c>
      <c r="V199">
        <v>80</v>
      </c>
      <c r="W199">
        <v>72</v>
      </c>
      <c r="X199">
        <v>76</v>
      </c>
      <c r="Y199" t="s">
        <v>254</v>
      </c>
      <c r="Z199">
        <v>100</v>
      </c>
      <c r="AA199">
        <v>0</v>
      </c>
      <c r="AB199">
        <v>44150</v>
      </c>
      <c r="AC199">
        <v>44150</v>
      </c>
      <c r="AD199">
        <v>44150</v>
      </c>
      <c r="AE199">
        <v>309050</v>
      </c>
      <c r="AF199" t="s">
        <v>59</v>
      </c>
      <c r="AG199" t="str">
        <f>VLOOKUP(G199,'CapRev-Output-All'!A:AQ,43,FALSE)</f>
        <v>0</v>
      </c>
      <c r="AI199" s="10"/>
    </row>
    <row r="200" spans="1:35" ht="15" x14ac:dyDescent="0.2">
      <c r="A200" t="s">
        <v>74</v>
      </c>
      <c r="B200" t="s">
        <v>108</v>
      </c>
      <c r="C200" t="s">
        <v>244</v>
      </c>
      <c r="D200" t="s">
        <v>305</v>
      </c>
      <c r="E200" t="s">
        <v>245</v>
      </c>
      <c r="F200" t="s">
        <v>64</v>
      </c>
      <c r="G200" t="s">
        <v>958</v>
      </c>
      <c r="H200" t="s">
        <v>74</v>
      </c>
      <c r="J200" t="s">
        <v>959</v>
      </c>
      <c r="K200">
        <v>0.5</v>
      </c>
      <c r="L200">
        <v>0</v>
      </c>
      <c r="M200">
        <v>0.5</v>
      </c>
      <c r="N200">
        <v>0</v>
      </c>
      <c r="O200" t="s">
        <v>107</v>
      </c>
      <c r="P200" s="10">
        <v>492159.2</v>
      </c>
      <c r="Q200" s="10">
        <v>492159.2</v>
      </c>
      <c r="R200" s="10">
        <v>9843.18</v>
      </c>
      <c r="S200" s="10">
        <v>502002.38</v>
      </c>
      <c r="T200" t="s">
        <v>59</v>
      </c>
      <c r="U200" t="s">
        <v>58</v>
      </c>
      <c r="V200">
        <v>80</v>
      </c>
      <c r="W200">
        <v>76</v>
      </c>
      <c r="X200">
        <v>78</v>
      </c>
      <c r="Y200" t="s">
        <v>254</v>
      </c>
      <c r="Z200">
        <v>100</v>
      </c>
      <c r="AA200">
        <v>0</v>
      </c>
      <c r="AB200">
        <v>246079.6</v>
      </c>
      <c r="AC200">
        <v>0</v>
      </c>
      <c r="AD200">
        <v>246079.6</v>
      </c>
      <c r="AE200">
        <v>0</v>
      </c>
      <c r="AF200" t="s">
        <v>59</v>
      </c>
      <c r="AG200" t="str">
        <f>VLOOKUP(G200,'CapRev-Output-All'!A:AQ,43,FALSE)</f>
        <v>0</v>
      </c>
      <c r="AI200" s="10"/>
    </row>
    <row r="201" spans="1:35" ht="15" x14ac:dyDescent="0.2">
      <c r="A201" t="s">
        <v>48</v>
      </c>
      <c r="B201" t="s">
        <v>48</v>
      </c>
      <c r="C201" t="s">
        <v>1526</v>
      </c>
      <c r="D201" t="s">
        <v>174</v>
      </c>
      <c r="E201" t="s">
        <v>1527</v>
      </c>
      <c r="F201" t="s">
        <v>64</v>
      </c>
      <c r="G201" t="s">
        <v>1528</v>
      </c>
      <c r="H201" t="s">
        <v>48</v>
      </c>
      <c r="I201" t="s">
        <v>54</v>
      </c>
      <c r="J201" t="s">
        <v>1529</v>
      </c>
      <c r="K201">
        <v>0.84</v>
      </c>
      <c r="L201">
        <v>0</v>
      </c>
      <c r="M201">
        <v>0.16</v>
      </c>
      <c r="N201">
        <v>0</v>
      </c>
      <c r="O201" t="s">
        <v>67</v>
      </c>
      <c r="P201" s="10">
        <v>235779.6</v>
      </c>
      <c r="Q201" s="11">
        <v>235779.6</v>
      </c>
      <c r="R201" s="10">
        <v>0</v>
      </c>
      <c r="S201" s="10">
        <v>235779.6</v>
      </c>
      <c r="T201" t="s">
        <v>57</v>
      </c>
      <c r="U201" t="s">
        <v>58</v>
      </c>
      <c r="V201">
        <v>72</v>
      </c>
      <c r="W201">
        <v>65</v>
      </c>
      <c r="X201">
        <v>68.5</v>
      </c>
      <c r="Y201" t="s">
        <v>48</v>
      </c>
      <c r="Z201">
        <v>0</v>
      </c>
      <c r="AA201">
        <v>0</v>
      </c>
      <c r="AB201">
        <v>198054.864</v>
      </c>
      <c r="AC201">
        <v>0</v>
      </c>
      <c r="AD201">
        <v>37724.735999999997</v>
      </c>
      <c r="AE201">
        <v>0</v>
      </c>
      <c r="AF201" t="s">
        <v>59</v>
      </c>
      <c r="AG201">
        <f>VLOOKUP(G201,'CapRev-Output-All'!A:AQ,43,FALSE)</f>
        <v>0</v>
      </c>
      <c r="AI201" s="10"/>
    </row>
    <row r="202" spans="1:35" ht="15" x14ac:dyDescent="0.2">
      <c r="A202" t="s">
        <v>60</v>
      </c>
      <c r="B202" t="s">
        <v>60</v>
      </c>
      <c r="C202" t="s">
        <v>383</v>
      </c>
      <c r="D202" t="s">
        <v>384</v>
      </c>
      <c r="E202" t="s">
        <v>385</v>
      </c>
      <c r="F202" t="s">
        <v>64</v>
      </c>
      <c r="G202" t="s">
        <v>386</v>
      </c>
      <c r="H202" t="s">
        <v>60</v>
      </c>
      <c r="J202" t="s">
        <v>387</v>
      </c>
      <c r="K202">
        <v>0.02</v>
      </c>
      <c r="L202">
        <v>0.49</v>
      </c>
      <c r="M202">
        <v>0.49</v>
      </c>
      <c r="N202">
        <v>0</v>
      </c>
      <c r="O202" t="s">
        <v>107</v>
      </c>
      <c r="P202" s="10">
        <v>104546</v>
      </c>
      <c r="Q202" s="10">
        <v>104546</v>
      </c>
      <c r="R202" s="10">
        <v>2090.92</v>
      </c>
      <c r="S202" s="10">
        <v>106636.92</v>
      </c>
      <c r="T202" t="s">
        <v>57</v>
      </c>
      <c r="U202" t="s">
        <v>58</v>
      </c>
      <c r="V202">
        <v>90</v>
      </c>
      <c r="W202">
        <v>80</v>
      </c>
      <c r="X202">
        <v>85</v>
      </c>
      <c r="Y202" t="s">
        <v>68</v>
      </c>
      <c r="Z202">
        <v>0</v>
      </c>
      <c r="AA202">
        <v>100</v>
      </c>
      <c r="AB202">
        <v>2090.92</v>
      </c>
      <c r="AC202">
        <v>51227.54</v>
      </c>
      <c r="AD202">
        <v>51227.54</v>
      </c>
      <c r="AE202">
        <v>0</v>
      </c>
      <c r="AF202" t="s">
        <v>59</v>
      </c>
      <c r="AG202" t="str">
        <f>VLOOKUP(G202,'CapRev-Output-All'!A:AQ,43,FALSE)</f>
        <v>0</v>
      </c>
      <c r="AI202" s="10"/>
    </row>
    <row r="203" spans="1:35" ht="15" x14ac:dyDescent="0.2">
      <c r="A203" t="s">
        <v>74</v>
      </c>
      <c r="B203" t="s">
        <v>75</v>
      </c>
      <c r="C203" t="s">
        <v>816</v>
      </c>
      <c r="D203" t="s">
        <v>817</v>
      </c>
      <c r="E203" t="s">
        <v>818</v>
      </c>
      <c r="F203" t="s">
        <v>64</v>
      </c>
      <c r="G203" t="s">
        <v>819</v>
      </c>
      <c r="H203" t="s">
        <v>74</v>
      </c>
      <c r="J203" t="s">
        <v>820</v>
      </c>
      <c r="K203">
        <v>0</v>
      </c>
      <c r="L203">
        <v>0</v>
      </c>
      <c r="M203">
        <v>1</v>
      </c>
      <c r="N203">
        <v>0</v>
      </c>
      <c r="O203" t="s">
        <v>120</v>
      </c>
      <c r="P203" s="10">
        <v>98785</v>
      </c>
      <c r="Q203" s="10">
        <v>98785</v>
      </c>
      <c r="R203" s="10">
        <v>1975.7</v>
      </c>
      <c r="S203" s="10">
        <v>100760.7</v>
      </c>
      <c r="T203" t="s">
        <v>57</v>
      </c>
      <c r="U203" t="s">
        <v>58</v>
      </c>
      <c r="V203">
        <v>80</v>
      </c>
      <c r="W203">
        <v>80</v>
      </c>
      <c r="X203">
        <v>80</v>
      </c>
      <c r="Y203" t="s">
        <v>68</v>
      </c>
      <c r="Z203">
        <v>0</v>
      </c>
      <c r="AA203">
        <v>100</v>
      </c>
      <c r="AB203">
        <v>0</v>
      </c>
      <c r="AC203">
        <v>0</v>
      </c>
      <c r="AD203">
        <v>98785</v>
      </c>
      <c r="AE203">
        <v>0</v>
      </c>
      <c r="AF203" t="s">
        <v>59</v>
      </c>
      <c r="AG203" t="str">
        <f>VLOOKUP(G203,'CapRev-Output-All'!A:AQ,43,FALSE)</f>
        <v>0</v>
      </c>
      <c r="AI203" s="10"/>
    </row>
    <row r="204" spans="1:35" ht="15" x14ac:dyDescent="0.2">
      <c r="A204" t="s">
        <v>74</v>
      </c>
      <c r="B204" t="s">
        <v>85</v>
      </c>
      <c r="C204" t="s">
        <v>605</v>
      </c>
      <c r="D204" t="s">
        <v>606</v>
      </c>
      <c r="E204" t="s">
        <v>607</v>
      </c>
      <c r="F204" t="s">
        <v>64</v>
      </c>
      <c r="G204" t="s">
        <v>803</v>
      </c>
      <c r="H204" t="s">
        <v>74</v>
      </c>
      <c r="J204" t="s">
        <v>804</v>
      </c>
      <c r="K204">
        <v>0.78</v>
      </c>
      <c r="L204">
        <v>0.02</v>
      </c>
      <c r="M204">
        <v>0.1</v>
      </c>
      <c r="N204">
        <v>0.1</v>
      </c>
      <c r="O204" t="s">
        <v>67</v>
      </c>
      <c r="P204" s="10">
        <v>215000</v>
      </c>
      <c r="Q204" s="10">
        <v>215000</v>
      </c>
      <c r="R204" s="10">
        <v>4300</v>
      </c>
      <c r="S204" s="10">
        <v>219300</v>
      </c>
      <c r="T204" t="s">
        <v>59</v>
      </c>
      <c r="U204" t="s">
        <v>58</v>
      </c>
      <c r="V204">
        <v>80</v>
      </c>
      <c r="W204">
        <v>80</v>
      </c>
      <c r="X204">
        <v>80</v>
      </c>
      <c r="Y204" t="s">
        <v>84</v>
      </c>
      <c r="Z204">
        <v>100</v>
      </c>
      <c r="AA204">
        <v>0</v>
      </c>
      <c r="AB204">
        <v>167700</v>
      </c>
      <c r="AC204">
        <v>4300</v>
      </c>
      <c r="AD204">
        <v>21500</v>
      </c>
      <c r="AE204">
        <v>21500</v>
      </c>
      <c r="AF204" t="s">
        <v>59</v>
      </c>
      <c r="AG204">
        <f>VLOOKUP(G204,'CapRev-Output-All'!A:AQ,43,FALSE)</f>
        <v>0</v>
      </c>
      <c r="AI204" s="10"/>
    </row>
    <row r="205" spans="1:35" ht="15" x14ac:dyDescent="0.2">
      <c r="A205" t="s">
        <v>74</v>
      </c>
      <c r="B205" t="s">
        <v>139</v>
      </c>
      <c r="C205" t="s">
        <v>564</v>
      </c>
      <c r="D205" t="s">
        <v>918</v>
      </c>
      <c r="E205" t="s">
        <v>565</v>
      </c>
      <c r="F205" t="s">
        <v>64</v>
      </c>
      <c r="G205" t="s">
        <v>919</v>
      </c>
      <c r="H205" t="s">
        <v>74</v>
      </c>
      <c r="J205" t="s">
        <v>920</v>
      </c>
      <c r="K205">
        <v>0</v>
      </c>
      <c r="L205">
        <v>0</v>
      </c>
      <c r="M205">
        <v>0.35</v>
      </c>
      <c r="N205">
        <v>0.65</v>
      </c>
      <c r="O205" t="s">
        <v>114</v>
      </c>
      <c r="P205" s="10">
        <v>470000</v>
      </c>
      <c r="Q205" s="10">
        <v>470000</v>
      </c>
      <c r="R205" s="10">
        <v>9400</v>
      </c>
      <c r="S205" s="10">
        <v>479400</v>
      </c>
      <c r="T205" t="s">
        <v>59</v>
      </c>
      <c r="U205" t="s">
        <v>58</v>
      </c>
      <c r="V205">
        <v>76</v>
      </c>
      <c r="W205">
        <v>80</v>
      </c>
      <c r="X205">
        <v>78</v>
      </c>
      <c r="Y205" t="s">
        <v>254</v>
      </c>
      <c r="Z205">
        <v>100</v>
      </c>
      <c r="AA205">
        <v>0</v>
      </c>
      <c r="AB205">
        <v>0</v>
      </c>
      <c r="AC205">
        <v>0</v>
      </c>
      <c r="AD205">
        <v>164500</v>
      </c>
      <c r="AE205">
        <v>305500</v>
      </c>
      <c r="AF205" t="s">
        <v>59</v>
      </c>
      <c r="AG205">
        <f>VLOOKUP(G205,'CapRev-Output-All'!A:AQ,43,FALSE)</f>
        <v>53500</v>
      </c>
      <c r="AI205" s="10"/>
    </row>
    <row r="206" spans="1:35" ht="15" x14ac:dyDescent="0.2">
      <c r="A206" t="s">
        <v>74</v>
      </c>
      <c r="B206" t="s">
        <v>157</v>
      </c>
      <c r="C206" t="s">
        <v>612</v>
      </c>
      <c r="D206" t="s">
        <v>613</v>
      </c>
      <c r="E206" t="s">
        <v>614</v>
      </c>
      <c r="F206" t="s">
        <v>64</v>
      </c>
      <c r="G206" t="s">
        <v>814</v>
      </c>
      <c r="H206" t="s">
        <v>74</v>
      </c>
      <c r="J206" t="s">
        <v>815</v>
      </c>
      <c r="K206">
        <v>0.65</v>
      </c>
      <c r="L206">
        <v>0</v>
      </c>
      <c r="M206">
        <v>0.35</v>
      </c>
      <c r="N206">
        <v>0</v>
      </c>
      <c r="O206" t="s">
        <v>67</v>
      </c>
      <c r="P206" s="10">
        <v>722137</v>
      </c>
      <c r="Q206" s="10">
        <v>722137</v>
      </c>
      <c r="R206" s="10">
        <v>14443</v>
      </c>
      <c r="S206" s="10">
        <v>736580</v>
      </c>
      <c r="T206" t="s">
        <v>59</v>
      </c>
      <c r="U206" t="s">
        <v>58</v>
      </c>
      <c r="V206">
        <v>88</v>
      </c>
      <c r="W206">
        <v>72</v>
      </c>
      <c r="X206">
        <v>80</v>
      </c>
      <c r="Y206" t="s">
        <v>254</v>
      </c>
      <c r="Z206">
        <v>80</v>
      </c>
      <c r="AA206">
        <v>20</v>
      </c>
      <c r="AB206">
        <v>469389.05</v>
      </c>
      <c r="AC206">
        <v>0</v>
      </c>
      <c r="AD206">
        <v>252747.95</v>
      </c>
      <c r="AE206">
        <v>0</v>
      </c>
      <c r="AF206" t="s">
        <v>59</v>
      </c>
      <c r="AG206" t="str">
        <f>VLOOKUP(G206,'CapRev-Output-All'!A:AQ,43,FALSE)</f>
        <v>72000</v>
      </c>
      <c r="AI206" s="10"/>
    </row>
    <row r="207" spans="1:35" ht="15" x14ac:dyDescent="0.2">
      <c r="A207" t="s">
        <v>74</v>
      </c>
      <c r="B207" t="s">
        <v>102</v>
      </c>
      <c r="C207" t="s">
        <v>103</v>
      </c>
      <c r="D207" t="s">
        <v>429</v>
      </c>
      <c r="E207" t="s">
        <v>104</v>
      </c>
      <c r="F207" t="s">
        <v>64</v>
      </c>
      <c r="G207" t="s">
        <v>432</v>
      </c>
      <c r="H207" t="s">
        <v>74</v>
      </c>
      <c r="J207" t="s">
        <v>433</v>
      </c>
      <c r="K207">
        <v>0.05</v>
      </c>
      <c r="L207">
        <v>0.15</v>
      </c>
      <c r="M207">
        <v>0.2</v>
      </c>
      <c r="N207">
        <v>0.6</v>
      </c>
      <c r="O207" t="s">
        <v>114</v>
      </c>
      <c r="P207" s="10">
        <v>500939</v>
      </c>
      <c r="Q207" s="10">
        <v>500939</v>
      </c>
      <c r="R207" s="10">
        <v>10018.780000000001</v>
      </c>
      <c r="S207" s="10">
        <v>510957.78</v>
      </c>
      <c r="T207" t="s">
        <v>59</v>
      </c>
      <c r="U207" t="s">
        <v>58</v>
      </c>
      <c r="V207">
        <v>84</v>
      </c>
      <c r="W207">
        <v>84</v>
      </c>
      <c r="X207">
        <v>84</v>
      </c>
      <c r="Y207" t="s">
        <v>84</v>
      </c>
      <c r="Z207">
        <v>60</v>
      </c>
      <c r="AA207">
        <v>40</v>
      </c>
      <c r="AB207">
        <v>25046.95</v>
      </c>
      <c r="AC207">
        <v>75140.850000000006</v>
      </c>
      <c r="AD207">
        <v>100187.8</v>
      </c>
      <c r="AE207">
        <v>300563.40000000002</v>
      </c>
      <c r="AF207" t="s">
        <v>59</v>
      </c>
      <c r="AG207" t="str">
        <f>VLOOKUP(G207,'CapRev-Output-All'!A:AQ,43,FALSE)</f>
        <v>56500</v>
      </c>
      <c r="AI207" s="10"/>
    </row>
    <row r="208" spans="1:35" ht="15" x14ac:dyDescent="0.2">
      <c r="A208" t="s">
        <v>74</v>
      </c>
      <c r="B208" t="s">
        <v>157</v>
      </c>
      <c r="C208" t="s">
        <v>209</v>
      </c>
      <c r="D208" t="s">
        <v>374</v>
      </c>
      <c r="E208" t="s">
        <v>210</v>
      </c>
      <c r="F208" t="s">
        <v>64</v>
      </c>
      <c r="G208" t="s">
        <v>811</v>
      </c>
      <c r="H208" t="s">
        <v>74</v>
      </c>
      <c r="J208" t="s">
        <v>728</v>
      </c>
      <c r="K208">
        <v>0.05</v>
      </c>
      <c r="L208">
        <v>0</v>
      </c>
      <c r="M208">
        <v>0.05</v>
      </c>
      <c r="N208">
        <v>0.9</v>
      </c>
      <c r="O208" t="s">
        <v>114</v>
      </c>
      <c r="P208" s="10">
        <v>192371</v>
      </c>
      <c r="Q208" s="10">
        <v>192371</v>
      </c>
      <c r="R208" s="10">
        <v>3847.42</v>
      </c>
      <c r="S208" s="10">
        <v>196218.42</v>
      </c>
      <c r="T208" t="s">
        <v>57</v>
      </c>
      <c r="U208" t="s">
        <v>58</v>
      </c>
      <c r="V208">
        <v>80</v>
      </c>
      <c r="W208">
        <v>80</v>
      </c>
      <c r="X208">
        <v>80</v>
      </c>
      <c r="Y208" t="s">
        <v>68</v>
      </c>
      <c r="Z208">
        <v>0</v>
      </c>
      <c r="AA208">
        <v>100</v>
      </c>
      <c r="AB208">
        <v>9618.5499999999993</v>
      </c>
      <c r="AC208">
        <v>0</v>
      </c>
      <c r="AD208">
        <v>9618.5499999999993</v>
      </c>
      <c r="AE208">
        <v>173133.9</v>
      </c>
      <c r="AF208" t="s">
        <v>59</v>
      </c>
      <c r="AG208">
        <f>VLOOKUP(G208,'CapRev-Output-All'!A:AQ,43,FALSE)</f>
        <v>0</v>
      </c>
      <c r="AI208" s="10"/>
    </row>
    <row r="209" spans="1:35" ht="15" x14ac:dyDescent="0.2">
      <c r="A209" t="s">
        <v>74</v>
      </c>
      <c r="B209" t="s">
        <v>139</v>
      </c>
      <c r="C209" t="s">
        <v>465</v>
      </c>
      <c r="D209" t="s">
        <v>466</v>
      </c>
      <c r="E209" t="s">
        <v>467</v>
      </c>
      <c r="F209" t="s">
        <v>64</v>
      </c>
      <c r="G209" t="s">
        <v>952</v>
      </c>
      <c r="H209" t="s">
        <v>74</v>
      </c>
      <c r="J209" t="s">
        <v>953</v>
      </c>
      <c r="K209">
        <v>0.1</v>
      </c>
      <c r="L209">
        <v>0</v>
      </c>
      <c r="M209">
        <v>0.7</v>
      </c>
      <c r="N209">
        <v>0.2</v>
      </c>
      <c r="O209" t="s">
        <v>120</v>
      </c>
      <c r="P209" s="10">
        <v>213172</v>
      </c>
      <c r="Q209" s="10">
        <v>213172</v>
      </c>
      <c r="R209" s="10">
        <v>4263</v>
      </c>
      <c r="S209" s="10">
        <v>217435</v>
      </c>
      <c r="T209" t="s">
        <v>59</v>
      </c>
      <c r="U209" t="s">
        <v>58</v>
      </c>
      <c r="V209">
        <v>80</v>
      </c>
      <c r="W209">
        <v>76</v>
      </c>
      <c r="X209">
        <v>78</v>
      </c>
      <c r="Y209" t="s">
        <v>254</v>
      </c>
      <c r="Z209">
        <v>51</v>
      </c>
      <c r="AA209">
        <v>49</v>
      </c>
      <c r="AB209">
        <v>21317.200000000001</v>
      </c>
      <c r="AC209">
        <v>0</v>
      </c>
      <c r="AD209">
        <v>149220.4</v>
      </c>
      <c r="AE209">
        <v>42634.400000000001</v>
      </c>
      <c r="AF209" t="s">
        <v>59</v>
      </c>
      <c r="AG209" t="str">
        <f>VLOOKUP(G209,'CapRev-Output-All'!A:AQ,43,FALSE)</f>
        <v>0</v>
      </c>
      <c r="AI209" s="10"/>
    </row>
    <row r="210" spans="1:35" ht="15" x14ac:dyDescent="0.2">
      <c r="A210" t="s">
        <v>48</v>
      </c>
      <c r="B210" t="s">
        <v>48</v>
      </c>
      <c r="C210" t="s">
        <v>69</v>
      </c>
      <c r="D210" t="s">
        <v>70</v>
      </c>
      <c r="E210" t="s">
        <v>71</v>
      </c>
      <c r="F210" t="s">
        <v>52</v>
      </c>
      <c r="G210" t="s">
        <v>72</v>
      </c>
      <c r="H210" t="s">
        <v>48</v>
      </c>
      <c r="I210" t="s">
        <v>54</v>
      </c>
      <c r="J210" t="s">
        <v>73</v>
      </c>
      <c r="K210">
        <v>0</v>
      </c>
      <c r="L210">
        <v>1</v>
      </c>
      <c r="M210">
        <v>0</v>
      </c>
      <c r="N210">
        <v>0</v>
      </c>
      <c r="O210" t="s">
        <v>56</v>
      </c>
      <c r="P210" s="10">
        <v>192873</v>
      </c>
      <c r="Q210" s="11">
        <v>192873</v>
      </c>
      <c r="R210" s="10">
        <v>0</v>
      </c>
      <c r="S210" s="10">
        <v>192873</v>
      </c>
      <c r="T210" t="s">
        <v>57</v>
      </c>
      <c r="U210" t="s">
        <v>58</v>
      </c>
      <c r="V210">
        <v>100</v>
      </c>
      <c r="W210">
        <v>96</v>
      </c>
      <c r="X210">
        <v>98</v>
      </c>
      <c r="Y210" t="s">
        <v>48</v>
      </c>
      <c r="Z210">
        <v>0</v>
      </c>
      <c r="AA210">
        <v>0</v>
      </c>
      <c r="AB210">
        <v>0</v>
      </c>
      <c r="AC210">
        <v>192873</v>
      </c>
      <c r="AD210">
        <v>0</v>
      </c>
      <c r="AE210">
        <v>0</v>
      </c>
      <c r="AF210" t="s">
        <v>59</v>
      </c>
      <c r="AG210" t="str">
        <f>VLOOKUP(G210,'CapRev-Output-All'!A:AQ,43,FALSE)</f>
        <v>4700</v>
      </c>
      <c r="AI210" s="10"/>
    </row>
    <row r="211" spans="1:35" ht="15" x14ac:dyDescent="0.2">
      <c r="A211" t="s">
        <v>60</v>
      </c>
      <c r="B211" t="s">
        <v>60</v>
      </c>
      <c r="C211" t="s">
        <v>693</v>
      </c>
      <c r="D211" t="s">
        <v>694</v>
      </c>
      <c r="E211" t="s">
        <v>695</v>
      </c>
      <c r="F211" t="s">
        <v>52</v>
      </c>
      <c r="G211" t="s">
        <v>1005</v>
      </c>
      <c r="H211" t="s">
        <v>60</v>
      </c>
      <c r="J211" t="s">
        <v>1006</v>
      </c>
      <c r="K211">
        <v>0</v>
      </c>
      <c r="L211">
        <v>1</v>
      </c>
      <c r="M211">
        <v>0</v>
      </c>
      <c r="N211">
        <v>0</v>
      </c>
      <c r="O211" t="s">
        <v>56</v>
      </c>
      <c r="P211" s="10">
        <v>445327</v>
      </c>
      <c r="Q211" s="10">
        <v>445327</v>
      </c>
      <c r="R211" s="10">
        <v>8907</v>
      </c>
      <c r="S211" s="10">
        <v>454234</v>
      </c>
      <c r="T211" t="s">
        <v>59</v>
      </c>
      <c r="U211" t="s">
        <v>58</v>
      </c>
      <c r="V211">
        <v>80</v>
      </c>
      <c r="W211">
        <v>76</v>
      </c>
      <c r="X211">
        <v>78</v>
      </c>
      <c r="Y211" t="s">
        <v>254</v>
      </c>
      <c r="Z211">
        <v>100</v>
      </c>
      <c r="AA211">
        <v>0</v>
      </c>
      <c r="AB211">
        <v>0</v>
      </c>
      <c r="AC211">
        <v>445327</v>
      </c>
      <c r="AD211">
        <v>0</v>
      </c>
      <c r="AE211">
        <v>0</v>
      </c>
      <c r="AF211" t="s">
        <v>59</v>
      </c>
      <c r="AG211">
        <f>VLOOKUP(G211,'CapRev-Output-All'!A:AQ,43,FALSE)</f>
        <v>44532.71</v>
      </c>
      <c r="AI211" s="10"/>
    </row>
    <row r="212" spans="1:35" ht="15" x14ac:dyDescent="0.2">
      <c r="A212" t="s">
        <v>74</v>
      </c>
      <c r="B212" t="s">
        <v>102</v>
      </c>
      <c r="C212" t="s">
        <v>103</v>
      </c>
      <c r="D212" t="s">
        <v>429</v>
      </c>
      <c r="E212" t="s">
        <v>104</v>
      </c>
      <c r="F212" t="s">
        <v>64</v>
      </c>
      <c r="G212" t="s">
        <v>710</v>
      </c>
      <c r="H212" t="s">
        <v>74</v>
      </c>
      <c r="J212" t="s">
        <v>711</v>
      </c>
      <c r="K212">
        <v>0.5</v>
      </c>
      <c r="L212">
        <v>0.3</v>
      </c>
      <c r="M212">
        <v>0.15</v>
      </c>
      <c r="N212">
        <v>0.05</v>
      </c>
      <c r="O212" t="s">
        <v>67</v>
      </c>
      <c r="P212" s="10">
        <v>503074</v>
      </c>
      <c r="Q212" s="10">
        <v>503074</v>
      </c>
      <c r="R212" s="10">
        <v>10061.48</v>
      </c>
      <c r="S212" s="10">
        <v>513135.48</v>
      </c>
      <c r="T212" t="s">
        <v>59</v>
      </c>
      <c r="U212" t="s">
        <v>58</v>
      </c>
      <c r="V212">
        <v>80</v>
      </c>
      <c r="W212">
        <v>80</v>
      </c>
      <c r="X212">
        <v>80</v>
      </c>
      <c r="Y212" t="s">
        <v>84</v>
      </c>
      <c r="Z212">
        <v>52</v>
      </c>
      <c r="AA212">
        <v>48</v>
      </c>
      <c r="AB212">
        <v>251537</v>
      </c>
      <c r="AC212">
        <v>150922.20000000001</v>
      </c>
      <c r="AD212">
        <v>75461.100000000006</v>
      </c>
      <c r="AE212">
        <v>25153.7</v>
      </c>
      <c r="AF212" t="s">
        <v>59</v>
      </c>
      <c r="AG212" t="str">
        <f>VLOOKUP(G212,'CapRev-Output-All'!A:AQ,43,FALSE)</f>
        <v>0</v>
      </c>
      <c r="AI212" s="10"/>
    </row>
    <row r="213" spans="1:35" ht="15" x14ac:dyDescent="0.2">
      <c r="A213" t="s">
        <v>60</v>
      </c>
      <c r="B213" t="s">
        <v>60</v>
      </c>
      <c r="C213" t="s">
        <v>259</v>
      </c>
      <c r="D213" t="s">
        <v>110</v>
      </c>
      <c r="E213" t="s">
        <v>260</v>
      </c>
      <c r="F213" t="s">
        <v>64</v>
      </c>
      <c r="G213" t="s">
        <v>261</v>
      </c>
      <c r="H213" t="s">
        <v>60</v>
      </c>
      <c r="J213" t="s">
        <v>262</v>
      </c>
      <c r="K213">
        <v>0.6</v>
      </c>
      <c r="L213">
        <v>0</v>
      </c>
      <c r="M213">
        <v>0.4</v>
      </c>
      <c r="N213">
        <v>0</v>
      </c>
      <c r="O213" t="s">
        <v>67</v>
      </c>
      <c r="P213" s="10">
        <v>534054</v>
      </c>
      <c r="Q213" s="10">
        <v>534054</v>
      </c>
      <c r="R213" s="10">
        <v>16021.62</v>
      </c>
      <c r="S213" s="10">
        <v>550075.62</v>
      </c>
      <c r="T213" t="s">
        <v>59</v>
      </c>
      <c r="U213" t="s">
        <v>58</v>
      </c>
      <c r="V213">
        <v>84</v>
      </c>
      <c r="W213">
        <v>92</v>
      </c>
      <c r="X213">
        <v>88</v>
      </c>
      <c r="Y213" t="s">
        <v>84</v>
      </c>
      <c r="Z213">
        <v>100</v>
      </c>
      <c r="AA213">
        <v>0</v>
      </c>
      <c r="AB213">
        <v>320432.40000000002</v>
      </c>
      <c r="AC213">
        <v>0</v>
      </c>
      <c r="AD213">
        <v>213621.6</v>
      </c>
      <c r="AE213">
        <v>0</v>
      </c>
      <c r="AF213" t="s">
        <v>59</v>
      </c>
      <c r="AG213" t="str">
        <f>VLOOKUP(G213,'CapRev-Output-All'!A:AQ,43,FALSE)</f>
        <v>53405</v>
      </c>
      <c r="AI213" s="10"/>
    </row>
    <row r="214" spans="1:35" ht="15" x14ac:dyDescent="0.2">
      <c r="A214" t="s">
        <v>48</v>
      </c>
      <c r="B214" t="s">
        <v>48</v>
      </c>
      <c r="C214" t="s">
        <v>1342</v>
      </c>
      <c r="D214" t="s">
        <v>70</v>
      </c>
      <c r="E214" t="s">
        <v>170</v>
      </c>
      <c r="F214" t="s">
        <v>52</v>
      </c>
      <c r="G214" t="s">
        <v>1925</v>
      </c>
      <c r="H214" t="s">
        <v>48</v>
      </c>
      <c r="I214" t="s">
        <v>54</v>
      </c>
      <c r="J214" t="s">
        <v>1926</v>
      </c>
      <c r="K214">
        <v>0</v>
      </c>
      <c r="L214">
        <v>1</v>
      </c>
      <c r="M214">
        <v>0</v>
      </c>
      <c r="N214">
        <v>0</v>
      </c>
      <c r="O214" t="s">
        <v>56</v>
      </c>
      <c r="P214" s="10">
        <v>519199.33</v>
      </c>
      <c r="Q214" s="11">
        <v>519199.33</v>
      </c>
      <c r="R214" s="10">
        <v>0</v>
      </c>
      <c r="S214" s="10">
        <v>519199.33</v>
      </c>
      <c r="T214" t="s">
        <v>57</v>
      </c>
      <c r="U214" t="s">
        <v>58</v>
      </c>
      <c r="V214">
        <v>60</v>
      </c>
      <c r="W214">
        <v>64</v>
      </c>
      <c r="X214">
        <v>62</v>
      </c>
      <c r="Y214" t="s">
        <v>48</v>
      </c>
      <c r="Z214">
        <v>0</v>
      </c>
      <c r="AA214">
        <v>0</v>
      </c>
      <c r="AB214">
        <v>0</v>
      </c>
      <c r="AC214">
        <v>519199.33</v>
      </c>
      <c r="AD214">
        <v>0</v>
      </c>
      <c r="AE214">
        <v>0</v>
      </c>
      <c r="AF214" t="s">
        <v>59</v>
      </c>
      <c r="AG214" t="str">
        <f>VLOOKUP(G214,'CapRev-Output-All'!A:AQ,43,FALSE)</f>
        <v>52,568</v>
      </c>
      <c r="AI214" s="10"/>
    </row>
    <row r="215" spans="1:35" ht="15" x14ac:dyDescent="0.2">
      <c r="A215" t="s">
        <v>148</v>
      </c>
      <c r="B215" t="s">
        <v>148</v>
      </c>
      <c r="C215" t="s">
        <v>1043</v>
      </c>
      <c r="D215" t="s">
        <v>1044</v>
      </c>
      <c r="E215" t="s">
        <v>1045</v>
      </c>
      <c r="F215" t="s">
        <v>64</v>
      </c>
      <c r="G215" t="s">
        <v>2351</v>
      </c>
      <c r="H215" t="s">
        <v>148</v>
      </c>
      <c r="J215" t="s">
        <v>2352</v>
      </c>
      <c r="K215">
        <v>0.4</v>
      </c>
      <c r="L215">
        <v>0.2</v>
      </c>
      <c r="M215">
        <v>0.2</v>
      </c>
      <c r="N215">
        <v>0.2</v>
      </c>
      <c r="O215" t="s">
        <v>67</v>
      </c>
      <c r="P215" s="10">
        <v>260870</v>
      </c>
      <c r="Q215" s="10">
        <v>260870</v>
      </c>
      <c r="R215" s="10">
        <v>5217</v>
      </c>
      <c r="S215" s="10">
        <v>266087</v>
      </c>
      <c r="T215" t="s">
        <v>59</v>
      </c>
      <c r="U215" t="s">
        <v>58</v>
      </c>
      <c r="V215">
        <v>56</v>
      </c>
      <c r="W215">
        <v>48</v>
      </c>
      <c r="X215">
        <v>52</v>
      </c>
      <c r="Y215" t="s">
        <v>512</v>
      </c>
      <c r="Z215">
        <v>100</v>
      </c>
      <c r="AA215">
        <v>0</v>
      </c>
      <c r="AB215">
        <v>104348</v>
      </c>
      <c r="AC215">
        <v>52174</v>
      </c>
      <c r="AD215">
        <v>52174</v>
      </c>
      <c r="AE215">
        <v>52174</v>
      </c>
      <c r="AF215" t="s">
        <v>59</v>
      </c>
      <c r="AG215" t="str">
        <f>VLOOKUP(G215,'CapRev-Output-All'!A:AQ,43,FALSE)</f>
        <v>6000</v>
      </c>
      <c r="AI215" s="10"/>
    </row>
    <row r="216" spans="1:35" ht="15" x14ac:dyDescent="0.2">
      <c r="A216" t="s">
        <v>74</v>
      </c>
      <c r="B216" t="s">
        <v>157</v>
      </c>
      <c r="C216" t="s">
        <v>209</v>
      </c>
      <c r="D216" t="s">
        <v>374</v>
      </c>
      <c r="E216" t="s">
        <v>210</v>
      </c>
      <c r="F216" t="s">
        <v>52</v>
      </c>
      <c r="G216" t="s">
        <v>812</v>
      </c>
      <c r="H216" t="s">
        <v>74</v>
      </c>
      <c r="J216" t="s">
        <v>813</v>
      </c>
      <c r="K216">
        <v>0</v>
      </c>
      <c r="L216">
        <v>1</v>
      </c>
      <c r="M216">
        <v>0</v>
      </c>
      <c r="N216">
        <v>0</v>
      </c>
      <c r="O216" t="s">
        <v>56</v>
      </c>
      <c r="P216" s="10">
        <v>143447</v>
      </c>
      <c r="Q216" s="10">
        <v>143447</v>
      </c>
      <c r="R216" s="10">
        <v>2868.94</v>
      </c>
      <c r="S216" s="10">
        <v>146315.94</v>
      </c>
      <c r="T216" t="s">
        <v>57</v>
      </c>
      <c r="U216" t="s">
        <v>58</v>
      </c>
      <c r="V216">
        <v>80</v>
      </c>
      <c r="W216">
        <v>80</v>
      </c>
      <c r="X216">
        <v>80</v>
      </c>
      <c r="Y216" t="s">
        <v>68</v>
      </c>
      <c r="Z216">
        <v>0</v>
      </c>
      <c r="AA216">
        <v>100</v>
      </c>
      <c r="AB216">
        <v>0</v>
      </c>
      <c r="AC216">
        <v>143447</v>
      </c>
      <c r="AD216">
        <v>0</v>
      </c>
      <c r="AE216">
        <v>0</v>
      </c>
      <c r="AF216" t="s">
        <v>59</v>
      </c>
      <c r="AG216" t="str">
        <f>VLOOKUP(G216,'CapRev-Output-All'!A:AQ,43,FALSE)</f>
        <v>0</v>
      </c>
      <c r="AI216" s="10"/>
    </row>
    <row r="217" spans="1:35" ht="15" x14ac:dyDescent="0.2">
      <c r="A217" t="s">
        <v>48</v>
      </c>
      <c r="B217" t="s">
        <v>48</v>
      </c>
      <c r="C217" t="s">
        <v>1515</v>
      </c>
      <c r="D217" t="s">
        <v>48</v>
      </c>
      <c r="E217" t="e">
        <f>#N/A</f>
        <v>#N/A</v>
      </c>
      <c r="F217" t="s">
        <v>64</v>
      </c>
      <c r="G217" t="s">
        <v>1935</v>
      </c>
      <c r="H217" t="s">
        <v>48</v>
      </c>
      <c r="I217" t="s">
        <v>54</v>
      </c>
      <c r="J217" t="s">
        <v>1936</v>
      </c>
      <c r="K217">
        <v>0.25</v>
      </c>
      <c r="L217">
        <v>0.25</v>
      </c>
      <c r="M217">
        <v>0.25</v>
      </c>
      <c r="N217">
        <v>0.25</v>
      </c>
      <c r="O217" t="s">
        <v>107</v>
      </c>
      <c r="P217" s="10">
        <v>334200</v>
      </c>
      <c r="Q217" s="11">
        <v>334200</v>
      </c>
      <c r="R217" s="10">
        <v>0</v>
      </c>
      <c r="S217" s="10">
        <v>334200</v>
      </c>
      <c r="T217" t="s">
        <v>57</v>
      </c>
      <c r="U217" t="s">
        <v>58</v>
      </c>
      <c r="V217">
        <v>60</v>
      </c>
      <c r="W217">
        <v>64</v>
      </c>
      <c r="X217">
        <v>62</v>
      </c>
      <c r="Y217" t="s">
        <v>48</v>
      </c>
      <c r="Z217">
        <v>0</v>
      </c>
      <c r="AA217">
        <v>0</v>
      </c>
      <c r="AB217">
        <v>83550</v>
      </c>
      <c r="AC217">
        <v>83550</v>
      </c>
      <c r="AD217">
        <v>83550</v>
      </c>
      <c r="AE217">
        <v>83550</v>
      </c>
      <c r="AF217" t="s">
        <v>59</v>
      </c>
      <c r="AG217">
        <f>VLOOKUP(G217,'CapRev-Output-All'!A:AQ,43,FALSE)</f>
        <v>0</v>
      </c>
      <c r="AI217" s="10"/>
    </row>
    <row r="218" spans="1:35" ht="15" x14ac:dyDescent="0.2">
      <c r="A218" t="s">
        <v>48</v>
      </c>
      <c r="B218" t="s">
        <v>48</v>
      </c>
      <c r="C218" t="s">
        <v>1512</v>
      </c>
      <c r="D218" t="s">
        <v>48</v>
      </c>
      <c r="E218" t="e">
        <f>#N/A</f>
        <v>#N/A</v>
      </c>
      <c r="F218" t="s">
        <v>64</v>
      </c>
      <c r="G218" t="s">
        <v>1513</v>
      </c>
      <c r="H218" t="s">
        <v>48</v>
      </c>
      <c r="I218" t="s">
        <v>54</v>
      </c>
      <c r="J218" t="s">
        <v>1514</v>
      </c>
      <c r="K218">
        <v>0</v>
      </c>
      <c r="L218">
        <v>0.5</v>
      </c>
      <c r="M218">
        <v>0.5</v>
      </c>
      <c r="O218" t="s">
        <v>107</v>
      </c>
      <c r="P218" s="10">
        <v>373328.99</v>
      </c>
      <c r="Q218" s="11">
        <v>373328.99</v>
      </c>
      <c r="R218" s="10">
        <v>0</v>
      </c>
      <c r="S218" s="10">
        <v>373328.99</v>
      </c>
      <c r="T218" t="s">
        <v>57</v>
      </c>
      <c r="U218" t="s">
        <v>58</v>
      </c>
      <c r="V218">
        <v>70</v>
      </c>
      <c r="W218">
        <v>68</v>
      </c>
      <c r="X218">
        <v>69</v>
      </c>
      <c r="Y218" t="s">
        <v>48</v>
      </c>
      <c r="Z218">
        <v>0</v>
      </c>
      <c r="AA218">
        <v>0</v>
      </c>
      <c r="AB218">
        <v>0</v>
      </c>
      <c r="AC218">
        <v>186664.495</v>
      </c>
      <c r="AD218">
        <v>186664.495</v>
      </c>
      <c r="AF218" t="s">
        <v>59</v>
      </c>
      <c r="AG218">
        <f>VLOOKUP(G218,'CapRev-Output-All'!A:AQ,43,FALSE)</f>
        <v>0</v>
      </c>
      <c r="AI218" s="10"/>
    </row>
    <row r="219" spans="1:35" ht="15" x14ac:dyDescent="0.2">
      <c r="A219" t="s">
        <v>148</v>
      </c>
      <c r="B219" t="s">
        <v>148</v>
      </c>
      <c r="C219" t="s">
        <v>337</v>
      </c>
      <c r="D219" t="s">
        <v>338</v>
      </c>
      <c r="E219" t="s">
        <v>339</v>
      </c>
      <c r="F219" t="s">
        <v>52</v>
      </c>
      <c r="G219" t="s">
        <v>1377</v>
      </c>
      <c r="H219" t="s">
        <v>148</v>
      </c>
      <c r="J219" t="s">
        <v>1378</v>
      </c>
      <c r="K219">
        <v>0</v>
      </c>
      <c r="L219">
        <v>1</v>
      </c>
      <c r="M219">
        <v>0</v>
      </c>
      <c r="N219">
        <v>0</v>
      </c>
      <c r="O219" t="s">
        <v>56</v>
      </c>
      <c r="P219" s="10">
        <v>166923</v>
      </c>
      <c r="Q219" s="10">
        <v>166923</v>
      </c>
      <c r="R219" s="10">
        <v>3338.46</v>
      </c>
      <c r="S219" s="10">
        <v>170261.46</v>
      </c>
      <c r="T219" t="s">
        <v>59</v>
      </c>
      <c r="U219" t="s">
        <v>58</v>
      </c>
      <c r="V219">
        <v>75</v>
      </c>
      <c r="W219">
        <v>68</v>
      </c>
      <c r="X219">
        <v>71.5</v>
      </c>
      <c r="Y219" t="s">
        <v>254</v>
      </c>
      <c r="Z219">
        <v>100</v>
      </c>
      <c r="AA219">
        <v>0</v>
      </c>
      <c r="AB219">
        <v>0</v>
      </c>
      <c r="AC219">
        <v>166923</v>
      </c>
      <c r="AD219">
        <v>0</v>
      </c>
      <c r="AE219">
        <v>0</v>
      </c>
      <c r="AF219" t="s">
        <v>59</v>
      </c>
      <c r="AG219">
        <f>VLOOKUP(G219,'CapRev-Output-All'!A:AQ,43,FALSE)</f>
        <v>0</v>
      </c>
      <c r="AI219" s="10"/>
    </row>
    <row r="220" spans="1:35" ht="15" x14ac:dyDescent="0.2">
      <c r="A220" t="s">
        <v>148</v>
      </c>
      <c r="B220" t="s">
        <v>148</v>
      </c>
      <c r="C220" t="s">
        <v>184</v>
      </c>
      <c r="D220" t="s">
        <v>1040</v>
      </c>
      <c r="E220" t="s">
        <v>185</v>
      </c>
      <c r="F220" t="s">
        <v>64</v>
      </c>
      <c r="G220" t="s">
        <v>1253</v>
      </c>
      <c r="H220" t="s">
        <v>148</v>
      </c>
      <c r="J220" t="s">
        <v>1254</v>
      </c>
      <c r="K220">
        <v>0.28999999999999998</v>
      </c>
      <c r="L220">
        <v>0</v>
      </c>
      <c r="M220">
        <v>0.17</v>
      </c>
      <c r="N220">
        <v>0.54</v>
      </c>
      <c r="O220" t="s">
        <v>114</v>
      </c>
      <c r="P220" s="10">
        <v>609084</v>
      </c>
      <c r="Q220" s="10">
        <v>609084</v>
      </c>
      <c r="R220" s="10">
        <v>9318.9599999999991</v>
      </c>
      <c r="S220" s="10">
        <v>618402.96</v>
      </c>
      <c r="T220" t="s">
        <v>59</v>
      </c>
      <c r="U220" t="s">
        <v>58</v>
      </c>
      <c r="V220">
        <v>80</v>
      </c>
      <c r="W220">
        <v>68</v>
      </c>
      <c r="X220">
        <v>74</v>
      </c>
      <c r="Y220" t="s">
        <v>254</v>
      </c>
      <c r="Z220">
        <v>51</v>
      </c>
      <c r="AA220">
        <v>49</v>
      </c>
      <c r="AB220">
        <v>176634.36</v>
      </c>
      <c r="AC220">
        <v>0</v>
      </c>
      <c r="AD220">
        <v>103544.28</v>
      </c>
      <c r="AE220">
        <v>328905.36</v>
      </c>
      <c r="AF220" t="s">
        <v>59</v>
      </c>
      <c r="AG220">
        <f>VLOOKUP(G220,'CapRev-Output-All'!A:AQ,43,FALSE)</f>
        <v>60908.4</v>
      </c>
      <c r="AI220" s="10"/>
    </row>
    <row r="221" spans="1:35" ht="15" x14ac:dyDescent="0.2">
      <c r="A221" t="s">
        <v>74</v>
      </c>
      <c r="B221" t="s">
        <v>85</v>
      </c>
      <c r="C221" t="s">
        <v>86</v>
      </c>
      <c r="D221" t="s">
        <v>85</v>
      </c>
      <c r="E221" t="s">
        <v>87</v>
      </c>
      <c r="F221" t="s">
        <v>64</v>
      </c>
      <c r="G221" t="s">
        <v>821</v>
      </c>
      <c r="H221" t="s">
        <v>74</v>
      </c>
      <c r="J221" t="s">
        <v>822</v>
      </c>
      <c r="K221">
        <v>1</v>
      </c>
      <c r="L221">
        <v>0</v>
      </c>
      <c r="M221">
        <v>0</v>
      </c>
      <c r="N221">
        <v>0</v>
      </c>
      <c r="O221" t="s">
        <v>67</v>
      </c>
      <c r="P221" s="10">
        <v>586212</v>
      </c>
      <c r="Q221" s="10">
        <v>586212</v>
      </c>
      <c r="R221" s="10">
        <v>11724.24</v>
      </c>
      <c r="S221" s="10">
        <v>597936.24</v>
      </c>
      <c r="T221" t="s">
        <v>59</v>
      </c>
      <c r="U221" t="s">
        <v>58</v>
      </c>
      <c r="V221">
        <v>84</v>
      </c>
      <c r="W221">
        <v>76</v>
      </c>
      <c r="X221">
        <v>80</v>
      </c>
      <c r="Y221" t="s">
        <v>254</v>
      </c>
      <c r="Z221">
        <v>100</v>
      </c>
      <c r="AA221">
        <v>0</v>
      </c>
      <c r="AB221">
        <v>586212</v>
      </c>
      <c r="AC221">
        <v>0</v>
      </c>
      <c r="AD221">
        <v>0</v>
      </c>
      <c r="AE221">
        <v>0</v>
      </c>
      <c r="AF221" t="s">
        <v>59</v>
      </c>
      <c r="AG221">
        <f>VLOOKUP(G221,'CapRev-Output-All'!A:AQ,43,FALSE)</f>
        <v>15007.0272</v>
      </c>
      <c r="AI221" s="10"/>
    </row>
    <row r="222" spans="1:35" ht="15" x14ac:dyDescent="0.2">
      <c r="A222" t="s">
        <v>148</v>
      </c>
      <c r="B222" t="s">
        <v>148</v>
      </c>
      <c r="C222" t="s">
        <v>286</v>
      </c>
      <c r="D222" t="s">
        <v>347</v>
      </c>
      <c r="E222" t="s">
        <v>287</v>
      </c>
      <c r="F222" t="s">
        <v>64</v>
      </c>
      <c r="G222" t="s">
        <v>1048</v>
      </c>
      <c r="H222" t="s">
        <v>148</v>
      </c>
      <c r="J222" t="s">
        <v>1049</v>
      </c>
      <c r="K222">
        <v>0.3</v>
      </c>
      <c r="L222">
        <v>0</v>
      </c>
      <c r="M222">
        <v>0.1</v>
      </c>
      <c r="N222">
        <v>0.6</v>
      </c>
      <c r="O222" t="s">
        <v>114</v>
      </c>
      <c r="P222" s="10">
        <v>543871.80000000005</v>
      </c>
      <c r="Q222" s="10">
        <v>543871.80000000005</v>
      </c>
      <c r="R222" s="10">
        <v>10877.44</v>
      </c>
      <c r="S222" s="10">
        <v>554749.24</v>
      </c>
      <c r="T222" t="s">
        <v>59</v>
      </c>
      <c r="U222" t="s">
        <v>58</v>
      </c>
      <c r="V222">
        <v>80</v>
      </c>
      <c r="W222">
        <v>76</v>
      </c>
      <c r="X222">
        <v>78</v>
      </c>
      <c r="Y222" t="s">
        <v>254</v>
      </c>
      <c r="Z222">
        <v>100</v>
      </c>
      <c r="AA222">
        <v>0</v>
      </c>
      <c r="AB222">
        <v>163161.54</v>
      </c>
      <c r="AC222">
        <v>0</v>
      </c>
      <c r="AD222">
        <v>54387.18</v>
      </c>
      <c r="AE222">
        <v>326323.08</v>
      </c>
      <c r="AF222" t="s">
        <v>59</v>
      </c>
      <c r="AG222" t="str">
        <f>VLOOKUP(G222,'CapRev-Output-All'!A:AQ,43,FALSE)</f>
        <v>0</v>
      </c>
      <c r="AI222" s="10"/>
    </row>
    <row r="223" spans="1:35" ht="15" x14ac:dyDescent="0.2">
      <c r="A223" t="s">
        <v>74</v>
      </c>
      <c r="B223" t="s">
        <v>139</v>
      </c>
      <c r="C223" t="s">
        <v>232</v>
      </c>
      <c r="D223" t="s">
        <v>50</v>
      </c>
      <c r="E223" t="s">
        <v>233</v>
      </c>
      <c r="F223" t="s">
        <v>52</v>
      </c>
      <c r="G223" t="s">
        <v>234</v>
      </c>
      <c r="H223" t="s">
        <v>74</v>
      </c>
      <c r="J223" t="s">
        <v>235</v>
      </c>
      <c r="K223">
        <v>0</v>
      </c>
      <c r="L223">
        <v>1</v>
      </c>
      <c r="M223">
        <v>0</v>
      </c>
      <c r="N223">
        <v>0</v>
      </c>
      <c r="O223" t="s">
        <v>56</v>
      </c>
      <c r="P223" s="10">
        <v>125628</v>
      </c>
      <c r="Q223" s="10">
        <v>125628</v>
      </c>
      <c r="R223" s="10">
        <v>2513</v>
      </c>
      <c r="S223" s="10">
        <v>128141</v>
      </c>
      <c r="T223" t="s">
        <v>59</v>
      </c>
      <c r="U223" t="s">
        <v>58</v>
      </c>
      <c r="V223">
        <v>85</v>
      </c>
      <c r="W223">
        <v>92</v>
      </c>
      <c r="X223">
        <v>88.5</v>
      </c>
      <c r="Y223" t="s">
        <v>84</v>
      </c>
      <c r="Z223">
        <v>90</v>
      </c>
      <c r="AA223">
        <v>10</v>
      </c>
      <c r="AB223">
        <v>0</v>
      </c>
      <c r="AC223">
        <v>125628</v>
      </c>
      <c r="AD223">
        <v>0</v>
      </c>
      <c r="AE223">
        <v>0</v>
      </c>
      <c r="AF223" t="s">
        <v>59</v>
      </c>
      <c r="AG223" t="str">
        <f>VLOOKUP(G223,'CapRev-Output-All'!A:AQ,43,FALSE)</f>
        <v xml:space="preserve">2000.00 </v>
      </c>
      <c r="AI223" s="10"/>
    </row>
    <row r="224" spans="1:35" ht="15" x14ac:dyDescent="0.2">
      <c r="A224" t="s">
        <v>60</v>
      </c>
      <c r="B224" t="s">
        <v>60</v>
      </c>
      <c r="C224" t="s">
        <v>693</v>
      </c>
      <c r="D224" t="s">
        <v>694</v>
      </c>
      <c r="E224" t="s">
        <v>695</v>
      </c>
      <c r="F224" t="s">
        <v>64</v>
      </c>
      <c r="G224" t="s">
        <v>1234</v>
      </c>
      <c r="H224" t="s">
        <v>60</v>
      </c>
      <c r="J224" t="s">
        <v>1235</v>
      </c>
      <c r="K224">
        <v>0.1</v>
      </c>
      <c r="L224">
        <v>0.1</v>
      </c>
      <c r="M224">
        <v>0.75</v>
      </c>
      <c r="N224">
        <v>0.05</v>
      </c>
      <c r="O224" t="s">
        <v>120</v>
      </c>
      <c r="P224" s="10">
        <v>73860</v>
      </c>
      <c r="Q224" s="10">
        <v>73860</v>
      </c>
      <c r="R224" s="10">
        <v>1477</v>
      </c>
      <c r="S224" s="10">
        <v>75337</v>
      </c>
      <c r="T224" t="s">
        <v>59</v>
      </c>
      <c r="U224" t="s">
        <v>58</v>
      </c>
      <c r="V224">
        <v>72</v>
      </c>
      <c r="W224">
        <v>76</v>
      </c>
      <c r="X224">
        <v>74</v>
      </c>
      <c r="Y224" t="s">
        <v>254</v>
      </c>
      <c r="Z224">
        <v>100</v>
      </c>
      <c r="AA224">
        <v>0</v>
      </c>
      <c r="AB224">
        <v>7386</v>
      </c>
      <c r="AC224">
        <v>7386</v>
      </c>
      <c r="AD224">
        <v>55395</v>
      </c>
      <c r="AE224">
        <v>3693</v>
      </c>
      <c r="AF224" t="s">
        <v>59</v>
      </c>
      <c r="AG224" t="str">
        <f>VLOOKUP(G224,'CapRev-Output-All'!A:AQ,43,FALSE)</f>
        <v>6380</v>
      </c>
      <c r="AI224" s="10"/>
    </row>
    <row r="225" spans="1:35" ht="15" x14ac:dyDescent="0.2">
      <c r="A225" t="s">
        <v>74</v>
      </c>
      <c r="B225" t="s">
        <v>157</v>
      </c>
      <c r="C225" t="s">
        <v>400</v>
      </c>
      <c r="D225" t="s">
        <v>401</v>
      </c>
      <c r="E225" t="s">
        <v>402</v>
      </c>
      <c r="F225" t="s">
        <v>64</v>
      </c>
      <c r="G225" t="s">
        <v>483</v>
      </c>
      <c r="H225" t="s">
        <v>74</v>
      </c>
      <c r="J225" t="s">
        <v>484</v>
      </c>
      <c r="K225">
        <v>0.3</v>
      </c>
      <c r="L225">
        <v>0.2</v>
      </c>
      <c r="M225">
        <v>0.5</v>
      </c>
      <c r="N225">
        <v>0</v>
      </c>
      <c r="O225" t="s">
        <v>120</v>
      </c>
      <c r="P225" s="10">
        <v>792165</v>
      </c>
      <c r="Q225" s="10">
        <v>792165</v>
      </c>
      <c r="R225" s="10">
        <v>15843.3</v>
      </c>
      <c r="S225" s="10">
        <v>808008.3</v>
      </c>
      <c r="T225" t="s">
        <v>59</v>
      </c>
      <c r="U225" t="s">
        <v>58</v>
      </c>
      <c r="V225">
        <v>84</v>
      </c>
      <c r="W225">
        <v>84</v>
      </c>
      <c r="X225">
        <v>84</v>
      </c>
      <c r="Y225" t="s">
        <v>84</v>
      </c>
      <c r="Z225">
        <v>70</v>
      </c>
      <c r="AA225">
        <v>30</v>
      </c>
      <c r="AB225">
        <v>237649.5</v>
      </c>
      <c r="AC225">
        <v>158433</v>
      </c>
      <c r="AD225">
        <v>396082.5</v>
      </c>
      <c r="AE225">
        <v>0</v>
      </c>
      <c r="AF225" t="s">
        <v>59</v>
      </c>
      <c r="AG225">
        <f>VLOOKUP(G225,'CapRev-Output-All'!A:AQ,43,FALSE)</f>
        <v>0</v>
      </c>
      <c r="AI225" s="10"/>
    </row>
    <row r="226" spans="1:35" ht="15" x14ac:dyDescent="0.2">
      <c r="A226" t="s">
        <v>74</v>
      </c>
      <c r="B226" t="s">
        <v>139</v>
      </c>
      <c r="C226" t="s">
        <v>232</v>
      </c>
      <c r="D226" t="s">
        <v>921</v>
      </c>
      <c r="E226" t="s">
        <v>233</v>
      </c>
      <c r="F226" t="s">
        <v>64</v>
      </c>
      <c r="G226" t="s">
        <v>1060</v>
      </c>
      <c r="H226" t="s">
        <v>74</v>
      </c>
      <c r="J226" t="s">
        <v>1061</v>
      </c>
      <c r="K226">
        <v>0.7</v>
      </c>
      <c r="L226">
        <v>0.05</v>
      </c>
      <c r="M226">
        <v>0.1</v>
      </c>
      <c r="N226">
        <v>0.15</v>
      </c>
      <c r="O226" t="s">
        <v>67</v>
      </c>
      <c r="P226" s="10">
        <v>13339</v>
      </c>
      <c r="Q226" s="10">
        <v>13339</v>
      </c>
      <c r="R226" s="10">
        <v>268</v>
      </c>
      <c r="S226" s="10">
        <v>13607</v>
      </c>
      <c r="T226" t="s">
        <v>59</v>
      </c>
      <c r="U226" t="s">
        <v>58</v>
      </c>
      <c r="V226">
        <v>68</v>
      </c>
      <c r="W226">
        <v>85</v>
      </c>
      <c r="X226">
        <v>76.5</v>
      </c>
      <c r="Y226" t="s">
        <v>254</v>
      </c>
      <c r="Z226">
        <v>100</v>
      </c>
      <c r="AA226">
        <v>0</v>
      </c>
      <c r="AB226">
        <v>9337.2999999999993</v>
      </c>
      <c r="AC226">
        <v>666.95</v>
      </c>
      <c r="AD226">
        <v>1333.9</v>
      </c>
      <c r="AE226">
        <v>2000.85</v>
      </c>
      <c r="AF226" t="s">
        <v>59</v>
      </c>
      <c r="AG226" t="str">
        <f>VLOOKUP(G226,'CapRev-Output-All'!A:AQ,43,FALSE)</f>
        <v>0</v>
      </c>
      <c r="AI226" s="10"/>
    </row>
    <row r="227" spans="1:35" ht="15" x14ac:dyDescent="0.2">
      <c r="A227" t="s">
        <v>74</v>
      </c>
      <c r="B227" t="s">
        <v>102</v>
      </c>
      <c r="C227" t="s">
        <v>162</v>
      </c>
      <c r="D227" t="s">
        <v>48</v>
      </c>
      <c r="E227" t="s">
        <v>163</v>
      </c>
      <c r="F227" t="s">
        <v>64</v>
      </c>
      <c r="G227" t="s">
        <v>207</v>
      </c>
      <c r="H227" t="s">
        <v>74</v>
      </c>
      <c r="J227" t="s">
        <v>208</v>
      </c>
      <c r="K227">
        <v>1</v>
      </c>
      <c r="L227">
        <v>0</v>
      </c>
      <c r="M227">
        <v>0</v>
      </c>
      <c r="N227">
        <v>0</v>
      </c>
      <c r="O227" t="s">
        <v>67</v>
      </c>
      <c r="P227" s="10">
        <v>265000</v>
      </c>
      <c r="Q227" s="10">
        <v>265000</v>
      </c>
      <c r="R227" s="10">
        <v>5300</v>
      </c>
      <c r="S227" s="10">
        <v>270300</v>
      </c>
      <c r="T227" t="s">
        <v>59</v>
      </c>
      <c r="U227" t="s">
        <v>58</v>
      </c>
      <c r="V227">
        <v>84</v>
      </c>
      <c r="W227">
        <v>95</v>
      </c>
      <c r="X227">
        <v>89.5</v>
      </c>
      <c r="Y227" t="s">
        <v>84</v>
      </c>
      <c r="Z227">
        <v>100</v>
      </c>
      <c r="AA227">
        <v>0</v>
      </c>
      <c r="AB227">
        <v>265000</v>
      </c>
      <c r="AC227">
        <v>0</v>
      </c>
      <c r="AD227">
        <v>0</v>
      </c>
      <c r="AE227">
        <v>0</v>
      </c>
      <c r="AF227" t="s">
        <v>59</v>
      </c>
      <c r="AG227">
        <f>VLOOKUP(G227,'CapRev-Output-All'!A:AQ,43,FALSE)</f>
        <v>0</v>
      </c>
      <c r="AI227" s="10"/>
    </row>
    <row r="228" spans="1:35" ht="15" x14ac:dyDescent="0.2">
      <c r="A228" t="s">
        <v>148</v>
      </c>
      <c r="B228" t="s">
        <v>148</v>
      </c>
      <c r="C228" t="s">
        <v>238</v>
      </c>
      <c r="D228" t="s">
        <v>70</v>
      </c>
      <c r="E228" t="s">
        <v>239</v>
      </c>
      <c r="F228" t="s">
        <v>52</v>
      </c>
      <c r="G228" t="s">
        <v>240</v>
      </c>
      <c r="H228" t="s">
        <v>148</v>
      </c>
      <c r="J228" t="s">
        <v>241</v>
      </c>
      <c r="K228">
        <v>0</v>
      </c>
      <c r="L228">
        <v>0.65</v>
      </c>
      <c r="M228">
        <v>0</v>
      </c>
      <c r="N228">
        <v>0.35</v>
      </c>
      <c r="O228" t="s">
        <v>56</v>
      </c>
      <c r="P228" s="10">
        <v>213126</v>
      </c>
      <c r="Q228" s="10">
        <v>213126</v>
      </c>
      <c r="R228" s="10">
        <v>6393.78</v>
      </c>
      <c r="S228" s="10">
        <v>219519.78</v>
      </c>
      <c r="T228" t="s">
        <v>57</v>
      </c>
      <c r="U228" t="s">
        <v>58</v>
      </c>
      <c r="V228">
        <v>85</v>
      </c>
      <c r="W228">
        <v>92</v>
      </c>
      <c r="X228">
        <v>88.5</v>
      </c>
      <c r="Y228" t="s">
        <v>68</v>
      </c>
      <c r="Z228">
        <v>0</v>
      </c>
      <c r="AA228">
        <v>100</v>
      </c>
      <c r="AB228">
        <v>0</v>
      </c>
      <c r="AC228">
        <v>138531.9</v>
      </c>
      <c r="AD228">
        <v>0</v>
      </c>
      <c r="AE228">
        <v>74594.100000000006</v>
      </c>
      <c r="AF228" t="s">
        <v>59</v>
      </c>
      <c r="AG228">
        <f>VLOOKUP(G228,'CapRev-Output-All'!A:AQ,43,FALSE)</f>
        <v>0</v>
      </c>
      <c r="AI228" s="10"/>
    </row>
    <row r="229" spans="1:35" ht="15" x14ac:dyDescent="0.2">
      <c r="A229" t="s">
        <v>148</v>
      </c>
      <c r="B229" t="s">
        <v>148</v>
      </c>
      <c r="C229" t="s">
        <v>337</v>
      </c>
      <c r="D229" t="s">
        <v>338</v>
      </c>
      <c r="E229" t="s">
        <v>339</v>
      </c>
      <c r="F229" t="s">
        <v>64</v>
      </c>
      <c r="G229" t="s">
        <v>1251</v>
      </c>
      <c r="H229" t="s">
        <v>148</v>
      </c>
      <c r="J229" t="s">
        <v>1252</v>
      </c>
      <c r="K229">
        <v>1</v>
      </c>
      <c r="L229">
        <v>0</v>
      </c>
      <c r="M229">
        <v>0</v>
      </c>
      <c r="N229">
        <v>0</v>
      </c>
      <c r="O229" t="s">
        <v>67</v>
      </c>
      <c r="P229" s="10">
        <v>239905</v>
      </c>
      <c r="Q229" s="10">
        <v>239905</v>
      </c>
      <c r="R229" s="10">
        <v>4798.1000000000004</v>
      </c>
      <c r="S229" s="10">
        <v>244703.1</v>
      </c>
      <c r="T229" t="s">
        <v>59</v>
      </c>
      <c r="U229" t="s">
        <v>58</v>
      </c>
      <c r="V229">
        <v>80</v>
      </c>
      <c r="W229">
        <v>68</v>
      </c>
      <c r="X229">
        <v>74</v>
      </c>
      <c r="Y229" t="s">
        <v>254</v>
      </c>
      <c r="Z229">
        <v>100</v>
      </c>
      <c r="AA229">
        <v>0</v>
      </c>
      <c r="AB229">
        <v>239905</v>
      </c>
      <c r="AC229">
        <v>0</v>
      </c>
      <c r="AD229">
        <v>0</v>
      </c>
      <c r="AE229">
        <v>0</v>
      </c>
      <c r="AF229" t="s">
        <v>59</v>
      </c>
      <c r="AG229" t="str">
        <f>VLOOKUP(G229,'CapRev-Output-All'!A:AQ,43,FALSE)</f>
        <v>0</v>
      </c>
      <c r="AI229" s="10"/>
    </row>
    <row r="230" spans="1:35" ht="15" x14ac:dyDescent="0.2">
      <c r="A230" t="s">
        <v>74</v>
      </c>
      <c r="B230" t="s">
        <v>85</v>
      </c>
      <c r="C230" t="s">
        <v>98</v>
      </c>
      <c r="D230" t="s">
        <v>686</v>
      </c>
      <c r="E230" t="s">
        <v>99</v>
      </c>
      <c r="F230" t="s">
        <v>64</v>
      </c>
      <c r="G230" t="s">
        <v>836</v>
      </c>
      <c r="H230" t="s">
        <v>74</v>
      </c>
      <c r="J230" t="s">
        <v>837</v>
      </c>
      <c r="K230">
        <v>0</v>
      </c>
      <c r="L230">
        <v>0.45</v>
      </c>
      <c r="M230">
        <v>0.45</v>
      </c>
      <c r="N230">
        <v>0.1</v>
      </c>
      <c r="O230" t="s">
        <v>107</v>
      </c>
      <c r="P230" s="10">
        <v>251060</v>
      </c>
      <c r="Q230" s="10">
        <v>251060</v>
      </c>
      <c r="R230" s="10">
        <v>5021.2</v>
      </c>
      <c r="S230" s="10">
        <v>256081.2</v>
      </c>
      <c r="T230" t="s">
        <v>57</v>
      </c>
      <c r="U230" t="s">
        <v>58</v>
      </c>
      <c r="V230">
        <v>80</v>
      </c>
      <c r="W230">
        <v>80</v>
      </c>
      <c r="X230">
        <v>80</v>
      </c>
      <c r="Y230" t="s">
        <v>68</v>
      </c>
      <c r="Z230">
        <v>0</v>
      </c>
      <c r="AA230">
        <v>100</v>
      </c>
      <c r="AB230">
        <v>0</v>
      </c>
      <c r="AC230">
        <v>112977</v>
      </c>
      <c r="AD230">
        <v>112977</v>
      </c>
      <c r="AE230">
        <v>25106</v>
      </c>
      <c r="AF230" t="s">
        <v>59</v>
      </c>
      <c r="AG230" t="str">
        <f>VLOOKUP(G230,'CapRev-Output-All'!A:AQ,43,FALSE)</f>
        <v>0</v>
      </c>
      <c r="AI230" s="10"/>
    </row>
    <row r="231" spans="1:35" ht="15" x14ac:dyDescent="0.2">
      <c r="A231" t="s">
        <v>74</v>
      </c>
      <c r="B231" t="s">
        <v>102</v>
      </c>
      <c r="C231" t="s">
        <v>162</v>
      </c>
      <c r="D231" t="s">
        <v>556</v>
      </c>
      <c r="E231" t="s">
        <v>163</v>
      </c>
      <c r="F231" t="s">
        <v>52</v>
      </c>
      <c r="G231" t="s">
        <v>557</v>
      </c>
      <c r="H231" t="s">
        <v>74</v>
      </c>
      <c r="J231" t="s">
        <v>558</v>
      </c>
      <c r="K231">
        <v>0</v>
      </c>
      <c r="L231">
        <v>1</v>
      </c>
      <c r="M231">
        <v>0</v>
      </c>
      <c r="N231">
        <v>0</v>
      </c>
      <c r="O231" t="s">
        <v>56</v>
      </c>
      <c r="P231" s="10">
        <v>645927.46</v>
      </c>
      <c r="Q231" s="10">
        <v>645927.46</v>
      </c>
      <c r="R231" s="10">
        <v>12918.55</v>
      </c>
      <c r="S231" s="10">
        <v>658846.01</v>
      </c>
      <c r="T231" t="s">
        <v>59</v>
      </c>
      <c r="U231" t="s">
        <v>58</v>
      </c>
      <c r="V231">
        <v>85</v>
      </c>
      <c r="W231">
        <v>80</v>
      </c>
      <c r="X231">
        <v>82.5</v>
      </c>
      <c r="Y231" t="s">
        <v>84</v>
      </c>
      <c r="Z231">
        <v>75</v>
      </c>
      <c r="AA231">
        <v>25</v>
      </c>
      <c r="AB231">
        <v>0</v>
      </c>
      <c r="AC231">
        <v>645927.46</v>
      </c>
      <c r="AD231">
        <v>0</v>
      </c>
      <c r="AE231">
        <v>0</v>
      </c>
      <c r="AF231" t="s">
        <v>59</v>
      </c>
      <c r="AG231">
        <f>VLOOKUP(G231,'CapRev-Output-All'!A:AQ,43,FALSE)</f>
        <v>34880.082840000003</v>
      </c>
      <c r="AI231" s="10"/>
    </row>
    <row r="232" spans="1:35" ht="15" x14ac:dyDescent="0.2">
      <c r="A232" t="s">
        <v>48</v>
      </c>
      <c r="B232" t="s">
        <v>48</v>
      </c>
      <c r="C232" t="s">
        <v>840</v>
      </c>
      <c r="D232" t="s">
        <v>70</v>
      </c>
      <c r="E232" t="s">
        <v>170</v>
      </c>
      <c r="F232" t="s">
        <v>52</v>
      </c>
      <c r="G232" t="s">
        <v>841</v>
      </c>
      <c r="H232" t="s">
        <v>48</v>
      </c>
      <c r="I232" t="s">
        <v>54</v>
      </c>
      <c r="J232" t="s">
        <v>842</v>
      </c>
      <c r="K232">
        <v>0</v>
      </c>
      <c r="L232">
        <v>1</v>
      </c>
      <c r="M232">
        <v>0</v>
      </c>
      <c r="N232">
        <v>0</v>
      </c>
      <c r="O232" t="s">
        <v>56</v>
      </c>
      <c r="P232" s="10">
        <v>234793</v>
      </c>
      <c r="Q232" s="11">
        <v>234793</v>
      </c>
      <c r="R232" s="10">
        <v>0</v>
      </c>
      <c r="S232" s="10">
        <v>234793</v>
      </c>
      <c r="T232" t="s">
        <v>57</v>
      </c>
      <c r="U232" t="s">
        <v>58</v>
      </c>
      <c r="V232">
        <v>80</v>
      </c>
      <c r="W232">
        <v>80</v>
      </c>
      <c r="X232">
        <v>80</v>
      </c>
      <c r="Y232" t="s">
        <v>48</v>
      </c>
      <c r="Z232">
        <v>0</v>
      </c>
      <c r="AA232">
        <v>0</v>
      </c>
      <c r="AB232">
        <v>0</v>
      </c>
      <c r="AC232">
        <v>234793</v>
      </c>
      <c r="AD232">
        <v>0</v>
      </c>
      <c r="AE232">
        <v>0</v>
      </c>
      <c r="AF232" t="s">
        <v>59</v>
      </c>
      <c r="AG232">
        <f>VLOOKUP(G232,'CapRev-Output-All'!A:AQ,43,FALSE)</f>
        <v>0</v>
      </c>
      <c r="AI232" s="10"/>
    </row>
    <row r="233" spans="1:35" ht="15" x14ac:dyDescent="0.2">
      <c r="A233" t="s">
        <v>148</v>
      </c>
      <c r="B233" t="s">
        <v>148</v>
      </c>
      <c r="C233" t="s">
        <v>184</v>
      </c>
      <c r="D233" t="s">
        <v>1040</v>
      </c>
      <c r="E233" t="s">
        <v>185</v>
      </c>
      <c r="F233" t="s">
        <v>52</v>
      </c>
      <c r="G233" t="s">
        <v>1869</v>
      </c>
      <c r="H233" t="s">
        <v>148</v>
      </c>
      <c r="J233" t="s">
        <v>1285</v>
      </c>
      <c r="K233">
        <v>0</v>
      </c>
      <c r="L233">
        <v>0.83330000000000004</v>
      </c>
      <c r="M233">
        <v>0.1666</v>
      </c>
      <c r="N233">
        <v>0</v>
      </c>
      <c r="O233" t="s">
        <v>56</v>
      </c>
      <c r="P233" s="10">
        <v>200294</v>
      </c>
      <c r="Q233" s="10">
        <v>200294</v>
      </c>
      <c r="R233" s="10">
        <v>4005.88</v>
      </c>
      <c r="S233" s="10">
        <v>204299.88</v>
      </c>
      <c r="T233" t="s">
        <v>59</v>
      </c>
      <c r="U233" t="s">
        <v>58</v>
      </c>
      <c r="V233">
        <v>65</v>
      </c>
      <c r="W233">
        <v>60</v>
      </c>
      <c r="X233">
        <v>62.5</v>
      </c>
      <c r="Y233" t="s">
        <v>254</v>
      </c>
      <c r="Z233">
        <v>100</v>
      </c>
      <c r="AA233">
        <v>0</v>
      </c>
      <c r="AB233">
        <v>0</v>
      </c>
      <c r="AC233">
        <v>166904.9902</v>
      </c>
      <c r="AD233">
        <v>33368.9804</v>
      </c>
      <c r="AE233">
        <v>0</v>
      </c>
      <c r="AF233" t="s">
        <v>59</v>
      </c>
      <c r="AG233">
        <f>VLOOKUP(G233,'CapRev-Output-All'!A:AQ,43,FALSE)</f>
        <v>0</v>
      </c>
      <c r="AI233" s="10"/>
    </row>
    <row r="234" spans="1:35" ht="15" x14ac:dyDescent="0.2">
      <c r="A234" t="s">
        <v>148</v>
      </c>
      <c r="B234" t="s">
        <v>148</v>
      </c>
      <c r="C234" t="s">
        <v>149</v>
      </c>
      <c r="D234" t="s">
        <v>871</v>
      </c>
      <c r="E234" t="s">
        <v>150</v>
      </c>
      <c r="F234" t="s">
        <v>52</v>
      </c>
      <c r="G234" t="s">
        <v>874</v>
      </c>
      <c r="H234" t="s">
        <v>148</v>
      </c>
      <c r="J234" t="s">
        <v>875</v>
      </c>
      <c r="K234">
        <v>0</v>
      </c>
      <c r="L234">
        <v>1</v>
      </c>
      <c r="M234">
        <v>0</v>
      </c>
      <c r="N234">
        <v>0</v>
      </c>
      <c r="O234" t="s">
        <v>56</v>
      </c>
      <c r="P234" s="10">
        <v>795171</v>
      </c>
      <c r="Q234" s="10">
        <v>795171</v>
      </c>
      <c r="R234" s="10">
        <v>15903.42</v>
      </c>
      <c r="S234" s="10">
        <v>811074.42</v>
      </c>
      <c r="T234" t="s">
        <v>57</v>
      </c>
      <c r="U234" t="s">
        <v>58</v>
      </c>
      <c r="V234">
        <v>80</v>
      </c>
      <c r="W234">
        <v>80</v>
      </c>
      <c r="X234">
        <v>80</v>
      </c>
      <c r="Y234" t="s">
        <v>68</v>
      </c>
      <c r="Z234">
        <v>0</v>
      </c>
      <c r="AA234">
        <v>100</v>
      </c>
      <c r="AB234">
        <v>0</v>
      </c>
      <c r="AC234">
        <v>795171</v>
      </c>
      <c r="AD234">
        <v>0</v>
      </c>
      <c r="AE234">
        <v>0</v>
      </c>
      <c r="AF234" t="s">
        <v>59</v>
      </c>
      <c r="AG234" t="str">
        <f>VLOOKUP(G234,'CapRev-Output-All'!A:AQ,43,FALSE)</f>
        <v>159034</v>
      </c>
      <c r="AI234" s="10"/>
    </row>
    <row r="235" spans="1:35" ht="15" x14ac:dyDescent="0.2">
      <c r="A235" t="s">
        <v>60</v>
      </c>
      <c r="B235" t="s">
        <v>60</v>
      </c>
      <c r="C235" t="s">
        <v>637</v>
      </c>
      <c r="D235" t="s">
        <v>638</v>
      </c>
      <c r="E235" t="s">
        <v>639</v>
      </c>
      <c r="F235" t="s">
        <v>64</v>
      </c>
      <c r="G235" t="s">
        <v>1354</v>
      </c>
      <c r="H235" t="s">
        <v>60</v>
      </c>
      <c r="J235" t="s">
        <v>1355</v>
      </c>
      <c r="K235">
        <v>0.3</v>
      </c>
      <c r="L235">
        <v>0.32500000000000001</v>
      </c>
      <c r="M235">
        <v>0.32500000000000001</v>
      </c>
      <c r="N235">
        <v>0.05</v>
      </c>
      <c r="O235" t="s">
        <v>107</v>
      </c>
      <c r="P235" s="10">
        <v>514083</v>
      </c>
      <c r="Q235" s="10">
        <v>514083</v>
      </c>
      <c r="R235" s="10">
        <v>10498.04</v>
      </c>
      <c r="S235" s="10">
        <v>524581.04</v>
      </c>
      <c r="T235" t="s">
        <v>59</v>
      </c>
      <c r="U235" t="s">
        <v>58</v>
      </c>
      <c r="V235">
        <v>68</v>
      </c>
      <c r="W235">
        <v>76</v>
      </c>
      <c r="X235">
        <v>72</v>
      </c>
      <c r="Y235" t="s">
        <v>254</v>
      </c>
      <c r="Z235">
        <v>100</v>
      </c>
      <c r="AA235">
        <v>0</v>
      </c>
      <c r="AB235">
        <v>154224.9</v>
      </c>
      <c r="AC235">
        <v>167076.97500000001</v>
      </c>
      <c r="AD235">
        <v>167076.97500000001</v>
      </c>
      <c r="AE235">
        <v>25704.15</v>
      </c>
      <c r="AF235" t="s">
        <v>59</v>
      </c>
      <c r="AG235" t="str">
        <f>VLOOKUP(G235,'CapRev-Output-All'!A:AQ,43,FALSE)</f>
        <v>0</v>
      </c>
      <c r="AI235" s="10"/>
    </row>
    <row r="236" spans="1:35" ht="15" x14ac:dyDescent="0.2">
      <c r="A236" t="s">
        <v>60</v>
      </c>
      <c r="B236" t="s">
        <v>60</v>
      </c>
      <c r="C236" t="s">
        <v>854</v>
      </c>
      <c r="D236" t="s">
        <v>855</v>
      </c>
      <c r="E236" t="s">
        <v>856</v>
      </c>
      <c r="F236" t="s">
        <v>64</v>
      </c>
      <c r="G236" t="s">
        <v>1134</v>
      </c>
      <c r="H236" t="s">
        <v>60</v>
      </c>
      <c r="J236" t="s">
        <v>1135</v>
      </c>
      <c r="K236">
        <v>0</v>
      </c>
      <c r="L236">
        <v>0.35</v>
      </c>
      <c r="M236">
        <v>0.27</v>
      </c>
      <c r="N236">
        <v>0.38</v>
      </c>
      <c r="O236" t="s">
        <v>114</v>
      </c>
      <c r="P236" s="10">
        <v>300490</v>
      </c>
      <c r="Q236" s="10">
        <v>300490</v>
      </c>
      <c r="R236" s="10">
        <v>5910.02</v>
      </c>
      <c r="S236" s="10">
        <v>306400.02</v>
      </c>
      <c r="T236" t="s">
        <v>59</v>
      </c>
      <c r="U236" t="s">
        <v>58</v>
      </c>
      <c r="V236">
        <v>80</v>
      </c>
      <c r="W236">
        <v>72</v>
      </c>
      <c r="X236">
        <v>76</v>
      </c>
      <c r="Y236" t="s">
        <v>254</v>
      </c>
      <c r="Z236">
        <v>100</v>
      </c>
      <c r="AA236">
        <v>0</v>
      </c>
      <c r="AB236">
        <v>0</v>
      </c>
      <c r="AC236">
        <v>105171.5</v>
      </c>
      <c r="AD236">
        <v>81132.3</v>
      </c>
      <c r="AE236">
        <v>114186.2</v>
      </c>
      <c r="AF236" t="s">
        <v>59</v>
      </c>
      <c r="AG236">
        <f>VLOOKUP(G236,'CapRev-Output-All'!A:AQ,43,FALSE)</f>
        <v>0</v>
      </c>
      <c r="AI236" s="10"/>
    </row>
    <row r="237" spans="1:35" ht="15" x14ac:dyDescent="0.2">
      <c r="A237" t="s">
        <v>148</v>
      </c>
      <c r="B237" t="s">
        <v>148</v>
      </c>
      <c r="C237" t="s">
        <v>1035</v>
      </c>
      <c r="D237" t="s">
        <v>1036</v>
      </c>
      <c r="E237" t="s">
        <v>1037</v>
      </c>
      <c r="F237" t="s">
        <v>64</v>
      </c>
      <c r="G237" t="s">
        <v>2150</v>
      </c>
      <c r="H237" t="s">
        <v>148</v>
      </c>
      <c r="J237" t="s">
        <v>2151</v>
      </c>
      <c r="K237">
        <v>0</v>
      </c>
      <c r="L237">
        <v>0</v>
      </c>
      <c r="M237">
        <v>0.75</v>
      </c>
      <c r="N237">
        <v>0.25</v>
      </c>
      <c r="O237" t="s">
        <v>120</v>
      </c>
      <c r="P237" s="10">
        <v>586212.46</v>
      </c>
      <c r="Q237" s="10">
        <v>586212.46</v>
      </c>
      <c r="R237" s="10">
        <v>11724.25</v>
      </c>
      <c r="S237" s="10">
        <v>597936.71</v>
      </c>
      <c r="T237" t="s">
        <v>59</v>
      </c>
      <c r="U237" t="s">
        <v>58</v>
      </c>
      <c r="V237">
        <v>60</v>
      </c>
      <c r="W237">
        <v>56</v>
      </c>
      <c r="X237">
        <v>58</v>
      </c>
      <c r="Y237" t="s">
        <v>254</v>
      </c>
      <c r="Z237">
        <v>100</v>
      </c>
      <c r="AA237">
        <v>0</v>
      </c>
      <c r="AB237">
        <v>0</v>
      </c>
      <c r="AC237">
        <v>0</v>
      </c>
      <c r="AD237">
        <v>439659.34499999997</v>
      </c>
      <c r="AE237">
        <v>146553.11499999999</v>
      </c>
      <c r="AF237" t="s">
        <v>59</v>
      </c>
      <c r="AG237" t="str">
        <f>VLOOKUP(G237,'CapRev-Output-All'!A:AQ,43,FALSE)</f>
        <v>35433.01</v>
      </c>
      <c r="AI237" s="10"/>
    </row>
    <row r="238" spans="1:35" ht="15" x14ac:dyDescent="0.2">
      <c r="A238" t="s">
        <v>74</v>
      </c>
      <c r="B238" t="s">
        <v>139</v>
      </c>
      <c r="C238" t="s">
        <v>140</v>
      </c>
      <c r="D238" t="s">
        <v>454</v>
      </c>
      <c r="E238" t="s">
        <v>141</v>
      </c>
      <c r="F238" t="s">
        <v>52</v>
      </c>
      <c r="G238" t="s">
        <v>1052</v>
      </c>
      <c r="H238" t="s">
        <v>74</v>
      </c>
      <c r="J238" t="s">
        <v>1053</v>
      </c>
      <c r="K238">
        <v>0.09</v>
      </c>
      <c r="L238">
        <v>0.76</v>
      </c>
      <c r="M238">
        <v>0.15</v>
      </c>
      <c r="N238">
        <v>0</v>
      </c>
      <c r="O238" t="s">
        <v>56</v>
      </c>
      <c r="P238" s="10">
        <v>570637</v>
      </c>
      <c r="Q238" s="10">
        <v>570637</v>
      </c>
      <c r="R238" s="10">
        <v>11412.74</v>
      </c>
      <c r="S238" s="10">
        <v>582049.74</v>
      </c>
      <c r="T238" t="s">
        <v>59</v>
      </c>
      <c r="U238" t="s">
        <v>58</v>
      </c>
      <c r="V238">
        <v>75</v>
      </c>
      <c r="W238">
        <v>80</v>
      </c>
      <c r="X238">
        <v>77.5</v>
      </c>
      <c r="Y238" t="s">
        <v>254</v>
      </c>
      <c r="Z238">
        <v>100</v>
      </c>
      <c r="AA238">
        <v>0</v>
      </c>
      <c r="AB238">
        <v>51357.33</v>
      </c>
      <c r="AC238">
        <v>433684.12</v>
      </c>
      <c r="AD238">
        <v>85595.55</v>
      </c>
      <c r="AE238">
        <v>0</v>
      </c>
      <c r="AF238" t="s">
        <v>59</v>
      </c>
      <c r="AG238" t="str">
        <f>VLOOKUP(G238,'CapRev-Output-All'!A:AQ,43,FALSE)</f>
        <v>23440</v>
      </c>
      <c r="AI238" s="10"/>
    </row>
    <row r="239" spans="1:35" ht="15" x14ac:dyDescent="0.2">
      <c r="A239" t="s">
        <v>74</v>
      </c>
      <c r="B239" t="s">
        <v>75</v>
      </c>
      <c r="C239" t="s">
        <v>753</v>
      </c>
      <c r="D239" t="s">
        <v>754</v>
      </c>
      <c r="E239" t="s">
        <v>755</v>
      </c>
      <c r="F239" t="s">
        <v>52</v>
      </c>
      <c r="G239" t="s">
        <v>756</v>
      </c>
      <c r="H239" t="s">
        <v>74</v>
      </c>
      <c r="J239" t="s">
        <v>757</v>
      </c>
      <c r="K239">
        <v>0</v>
      </c>
      <c r="L239">
        <v>0.4</v>
      </c>
      <c r="M239">
        <v>0.3</v>
      </c>
      <c r="N239">
        <v>0.3</v>
      </c>
      <c r="O239" t="s">
        <v>56</v>
      </c>
      <c r="P239" s="10">
        <v>586514</v>
      </c>
      <c r="Q239" s="10">
        <v>586514</v>
      </c>
      <c r="R239" s="10">
        <v>17595</v>
      </c>
      <c r="S239" s="10">
        <v>604109</v>
      </c>
      <c r="T239" t="s">
        <v>57</v>
      </c>
      <c r="U239" t="s">
        <v>58</v>
      </c>
      <c r="V239">
        <v>80</v>
      </c>
      <c r="W239">
        <v>80</v>
      </c>
      <c r="X239">
        <v>80</v>
      </c>
      <c r="Y239" t="s">
        <v>68</v>
      </c>
      <c r="Z239">
        <v>0</v>
      </c>
      <c r="AA239">
        <v>100</v>
      </c>
      <c r="AB239">
        <v>0</v>
      </c>
      <c r="AC239">
        <v>234605.6</v>
      </c>
      <c r="AD239">
        <v>175954.2</v>
      </c>
      <c r="AE239">
        <v>175954.2</v>
      </c>
      <c r="AF239" t="s">
        <v>59</v>
      </c>
      <c r="AG239" t="str">
        <f>VLOOKUP(G239,'CapRev-Output-All'!A:AQ,43,FALSE)</f>
        <v>0</v>
      </c>
      <c r="AI239" s="10"/>
    </row>
    <row r="240" spans="1:35" ht="15" x14ac:dyDescent="0.2">
      <c r="A240" t="s">
        <v>148</v>
      </c>
      <c r="B240" t="s">
        <v>148</v>
      </c>
      <c r="C240" t="s">
        <v>417</v>
      </c>
      <c r="D240" t="s">
        <v>418</v>
      </c>
      <c r="E240" t="s">
        <v>419</v>
      </c>
      <c r="F240" t="s">
        <v>64</v>
      </c>
      <c r="G240" t="s">
        <v>663</v>
      </c>
      <c r="H240" t="s">
        <v>148</v>
      </c>
      <c r="J240" t="s">
        <v>664</v>
      </c>
      <c r="K240">
        <v>0.1</v>
      </c>
      <c r="L240">
        <v>0.2</v>
      </c>
      <c r="M240">
        <v>0.2</v>
      </c>
      <c r="N240">
        <v>0.5</v>
      </c>
      <c r="O240" t="s">
        <v>114</v>
      </c>
      <c r="P240" s="10">
        <v>76120.960000000006</v>
      </c>
      <c r="Q240" s="10">
        <v>76120.960000000006</v>
      </c>
      <c r="R240" s="10">
        <v>1522.41</v>
      </c>
      <c r="S240" s="10">
        <v>77643.37000000001</v>
      </c>
      <c r="T240" t="s">
        <v>57</v>
      </c>
      <c r="U240" t="s">
        <v>58</v>
      </c>
      <c r="V240">
        <v>84</v>
      </c>
      <c r="W240">
        <v>80</v>
      </c>
      <c r="X240">
        <v>82</v>
      </c>
      <c r="Y240" t="s">
        <v>68</v>
      </c>
      <c r="Z240">
        <v>0</v>
      </c>
      <c r="AA240">
        <v>100</v>
      </c>
      <c r="AB240">
        <v>7612.0959999999995</v>
      </c>
      <c r="AC240">
        <v>15224.191999999999</v>
      </c>
      <c r="AD240">
        <v>15224.191999999999</v>
      </c>
      <c r="AE240">
        <v>38060.480000000003</v>
      </c>
      <c r="AF240" t="s">
        <v>59</v>
      </c>
      <c r="AG240">
        <f>VLOOKUP(G240,'CapRev-Output-All'!A:AQ,43,FALSE)</f>
        <v>0</v>
      </c>
      <c r="AI240" s="10"/>
    </row>
    <row r="241" spans="1:35" ht="15" x14ac:dyDescent="0.2">
      <c r="A241" t="s">
        <v>74</v>
      </c>
      <c r="B241" t="s">
        <v>108</v>
      </c>
      <c r="C241" t="s">
        <v>244</v>
      </c>
      <c r="D241" t="s">
        <v>305</v>
      </c>
      <c r="E241" t="s">
        <v>245</v>
      </c>
      <c r="F241" t="s">
        <v>64</v>
      </c>
      <c r="G241" t="s">
        <v>962</v>
      </c>
      <c r="H241" t="s">
        <v>74</v>
      </c>
      <c r="J241" t="s">
        <v>963</v>
      </c>
      <c r="K241">
        <v>0.3</v>
      </c>
      <c r="L241">
        <v>0.3</v>
      </c>
      <c r="M241">
        <v>0.1</v>
      </c>
      <c r="N241">
        <v>0.3</v>
      </c>
      <c r="O241" t="s">
        <v>107</v>
      </c>
      <c r="P241" s="10">
        <v>597760</v>
      </c>
      <c r="Q241" s="10">
        <v>597760</v>
      </c>
      <c r="R241" s="10">
        <v>11955.2</v>
      </c>
      <c r="S241" s="10">
        <v>609715.19999999995</v>
      </c>
      <c r="T241" t="s">
        <v>59</v>
      </c>
      <c r="U241" t="s">
        <v>58</v>
      </c>
      <c r="V241">
        <v>80</v>
      </c>
      <c r="W241">
        <v>76</v>
      </c>
      <c r="X241">
        <v>78</v>
      </c>
      <c r="Y241" t="s">
        <v>254</v>
      </c>
      <c r="Z241">
        <v>80</v>
      </c>
      <c r="AA241">
        <v>20</v>
      </c>
      <c r="AB241">
        <v>179328</v>
      </c>
      <c r="AC241">
        <v>179328</v>
      </c>
      <c r="AD241">
        <v>59776</v>
      </c>
      <c r="AE241">
        <v>179328</v>
      </c>
      <c r="AF241" t="s">
        <v>59</v>
      </c>
      <c r="AG241" t="str">
        <f>VLOOKUP(G241,'CapRev-Output-All'!A:AQ,43,FALSE)</f>
        <v>0</v>
      </c>
      <c r="AI241" s="10"/>
    </row>
    <row r="242" spans="1:35" ht="15" x14ac:dyDescent="0.2">
      <c r="A242" t="s">
        <v>148</v>
      </c>
      <c r="B242" t="s">
        <v>148</v>
      </c>
      <c r="C242" t="s">
        <v>149</v>
      </c>
      <c r="D242" t="s">
        <v>871</v>
      </c>
      <c r="E242" t="s">
        <v>150</v>
      </c>
      <c r="F242" t="s">
        <v>64</v>
      </c>
      <c r="G242" t="s">
        <v>2144</v>
      </c>
      <c r="H242" t="s">
        <v>148</v>
      </c>
      <c r="J242" t="s">
        <v>2145</v>
      </c>
      <c r="K242">
        <v>0</v>
      </c>
      <c r="L242">
        <v>0</v>
      </c>
      <c r="M242">
        <v>0</v>
      </c>
      <c r="N242">
        <v>1</v>
      </c>
      <c r="O242" t="s">
        <v>114</v>
      </c>
      <c r="P242" s="10">
        <v>92750</v>
      </c>
      <c r="Q242" s="10">
        <v>92750</v>
      </c>
      <c r="R242" s="10">
        <v>1855</v>
      </c>
      <c r="S242" s="10">
        <v>94605</v>
      </c>
      <c r="T242" t="s">
        <v>57</v>
      </c>
      <c r="U242" t="s">
        <v>58</v>
      </c>
      <c r="V242">
        <v>56</v>
      </c>
      <c r="W242">
        <v>60</v>
      </c>
      <c r="X242">
        <v>58</v>
      </c>
      <c r="Y242" t="s">
        <v>512</v>
      </c>
      <c r="Z242">
        <v>0</v>
      </c>
      <c r="AA242">
        <v>100</v>
      </c>
      <c r="AB242">
        <v>0</v>
      </c>
      <c r="AC242">
        <v>0</v>
      </c>
      <c r="AD242">
        <v>0</v>
      </c>
      <c r="AE242">
        <v>92750</v>
      </c>
      <c r="AF242" t="s">
        <v>59</v>
      </c>
      <c r="AG242">
        <f>VLOOKUP(G242,'CapRev-Output-All'!A:AQ,43,FALSE)</f>
        <v>0</v>
      </c>
      <c r="AI242" s="10"/>
    </row>
    <row r="243" spans="1:35" ht="15" x14ac:dyDescent="0.2">
      <c r="A243" t="s">
        <v>48</v>
      </c>
      <c r="B243" t="s">
        <v>48</v>
      </c>
      <c r="C243" t="s">
        <v>689</v>
      </c>
      <c r="D243" t="s">
        <v>90</v>
      </c>
      <c r="E243" t="s">
        <v>690</v>
      </c>
      <c r="F243" t="s">
        <v>52</v>
      </c>
      <c r="G243" t="s">
        <v>691</v>
      </c>
      <c r="H243" t="s">
        <v>48</v>
      </c>
      <c r="I243" t="s">
        <v>54</v>
      </c>
      <c r="J243" t="s">
        <v>692</v>
      </c>
      <c r="K243">
        <v>0</v>
      </c>
      <c r="L243">
        <v>0.34</v>
      </c>
      <c r="M243">
        <v>0.33</v>
      </c>
      <c r="N243">
        <v>0.33</v>
      </c>
      <c r="O243" t="s">
        <v>56</v>
      </c>
      <c r="P243" s="10">
        <v>510948</v>
      </c>
      <c r="Q243" s="11">
        <v>510948</v>
      </c>
      <c r="R243" s="10">
        <v>0</v>
      </c>
      <c r="S243" s="10">
        <v>510948</v>
      </c>
      <c r="T243" t="s">
        <v>57</v>
      </c>
      <c r="U243" t="s">
        <v>58</v>
      </c>
      <c r="V243">
        <v>85</v>
      </c>
      <c r="W243">
        <v>76</v>
      </c>
      <c r="X243">
        <v>80.5</v>
      </c>
      <c r="Y243" t="s">
        <v>48</v>
      </c>
      <c r="Z243">
        <v>0</v>
      </c>
      <c r="AA243">
        <v>0</v>
      </c>
      <c r="AB243">
        <v>0</v>
      </c>
      <c r="AC243">
        <v>173722.32</v>
      </c>
      <c r="AD243">
        <v>168612.84</v>
      </c>
      <c r="AE243">
        <v>168612.84</v>
      </c>
      <c r="AF243" t="s">
        <v>59</v>
      </c>
      <c r="AG243" t="str">
        <f>VLOOKUP(G243,'CapRev-Output-All'!A:AQ,43,FALSE)</f>
        <v>46449</v>
      </c>
      <c r="AI243" s="10"/>
    </row>
    <row r="244" spans="1:35" ht="15" x14ac:dyDescent="0.2">
      <c r="A244" t="s">
        <v>148</v>
      </c>
      <c r="B244" t="s">
        <v>148</v>
      </c>
      <c r="C244" t="s">
        <v>213</v>
      </c>
      <c r="D244" t="s">
        <v>882</v>
      </c>
      <c r="E244" t="s">
        <v>214</v>
      </c>
      <c r="F244" t="s">
        <v>64</v>
      </c>
      <c r="G244" t="s">
        <v>1735</v>
      </c>
      <c r="H244" t="s">
        <v>148</v>
      </c>
      <c r="J244" t="s">
        <v>1736</v>
      </c>
      <c r="K244">
        <v>0.8</v>
      </c>
      <c r="L244">
        <v>0</v>
      </c>
      <c r="M244">
        <v>0</v>
      </c>
      <c r="N244">
        <v>0.2</v>
      </c>
      <c r="O244" t="s">
        <v>67</v>
      </c>
      <c r="P244" s="10">
        <v>144000</v>
      </c>
      <c r="Q244" s="10">
        <v>144000</v>
      </c>
      <c r="R244" s="10">
        <v>2880</v>
      </c>
      <c r="S244" s="10">
        <v>146880</v>
      </c>
      <c r="T244" t="s">
        <v>59</v>
      </c>
      <c r="U244" t="s">
        <v>58</v>
      </c>
      <c r="V244">
        <v>76</v>
      </c>
      <c r="W244">
        <v>56</v>
      </c>
      <c r="X244">
        <v>66</v>
      </c>
      <c r="Y244" t="s">
        <v>254</v>
      </c>
      <c r="Z244">
        <v>100</v>
      </c>
      <c r="AA244">
        <v>0</v>
      </c>
      <c r="AB244">
        <v>115200</v>
      </c>
      <c r="AC244">
        <v>0</v>
      </c>
      <c r="AD244">
        <v>0</v>
      </c>
      <c r="AE244">
        <v>28800</v>
      </c>
      <c r="AF244" t="s">
        <v>59</v>
      </c>
      <c r="AG244" t="str">
        <f>VLOOKUP(G244,'CapRev-Output-All'!A:AQ,43,FALSE)</f>
        <v>0</v>
      </c>
      <c r="AI244" s="10"/>
    </row>
    <row r="245" spans="1:35" ht="15" x14ac:dyDescent="0.2">
      <c r="A245" t="s">
        <v>148</v>
      </c>
      <c r="B245" t="s">
        <v>148</v>
      </c>
      <c r="C245" t="s">
        <v>530</v>
      </c>
      <c r="D245" t="s">
        <v>531</v>
      </c>
      <c r="E245" t="s">
        <v>532</v>
      </c>
      <c r="F245" t="s">
        <v>52</v>
      </c>
      <c r="G245" t="s">
        <v>2076</v>
      </c>
      <c r="H245" t="s">
        <v>148</v>
      </c>
      <c r="J245" t="s">
        <v>2077</v>
      </c>
      <c r="K245">
        <v>0</v>
      </c>
      <c r="L245">
        <v>0.65</v>
      </c>
      <c r="M245">
        <v>0</v>
      </c>
      <c r="N245">
        <v>0.35</v>
      </c>
      <c r="O245" t="s">
        <v>56</v>
      </c>
      <c r="P245" s="10">
        <v>213126</v>
      </c>
      <c r="Q245" s="10">
        <v>213126</v>
      </c>
      <c r="R245" s="10">
        <v>4262.5200000000004</v>
      </c>
      <c r="S245" s="10">
        <v>217388.52</v>
      </c>
      <c r="T245" t="s">
        <v>59</v>
      </c>
      <c r="U245" t="s">
        <v>58</v>
      </c>
      <c r="V245">
        <v>65</v>
      </c>
      <c r="W245">
        <v>52</v>
      </c>
      <c r="X245">
        <v>58.5</v>
      </c>
      <c r="Y245" t="s">
        <v>254</v>
      </c>
      <c r="Z245">
        <v>100</v>
      </c>
      <c r="AA245">
        <v>0</v>
      </c>
      <c r="AB245">
        <v>0</v>
      </c>
      <c r="AC245">
        <v>138531.9</v>
      </c>
      <c r="AD245">
        <v>0</v>
      </c>
      <c r="AE245">
        <v>74594.100000000006</v>
      </c>
      <c r="AF245" t="s">
        <v>59</v>
      </c>
      <c r="AG245">
        <f>VLOOKUP(G245,'CapRev-Output-All'!A:AQ,43,FALSE)</f>
        <v>0</v>
      </c>
      <c r="AI245" s="10"/>
    </row>
    <row r="246" spans="1:35" ht="15" x14ac:dyDescent="0.2">
      <c r="A246" t="s">
        <v>148</v>
      </c>
      <c r="B246" t="s">
        <v>148</v>
      </c>
      <c r="C246" t="s">
        <v>342</v>
      </c>
      <c r="D246" t="s">
        <v>343</v>
      </c>
      <c r="E246" t="s">
        <v>344</v>
      </c>
      <c r="F246" t="s">
        <v>64</v>
      </c>
      <c r="G246" t="s">
        <v>1050</v>
      </c>
      <c r="H246" t="s">
        <v>148</v>
      </c>
      <c r="J246" t="s">
        <v>1051</v>
      </c>
      <c r="K246">
        <v>0.6</v>
      </c>
      <c r="L246">
        <v>0</v>
      </c>
      <c r="M246">
        <v>0</v>
      </c>
      <c r="N246">
        <v>0.4</v>
      </c>
      <c r="O246" t="s">
        <v>67</v>
      </c>
      <c r="P246" s="10">
        <v>163722</v>
      </c>
      <c r="Q246" s="10">
        <v>163722</v>
      </c>
      <c r="R246" s="10">
        <v>3341</v>
      </c>
      <c r="S246" s="10">
        <v>167063</v>
      </c>
      <c r="T246" t="s">
        <v>57</v>
      </c>
      <c r="U246" t="s">
        <v>58</v>
      </c>
      <c r="V246">
        <v>84</v>
      </c>
      <c r="W246">
        <v>72</v>
      </c>
      <c r="X246">
        <v>78</v>
      </c>
      <c r="Y246" t="s">
        <v>512</v>
      </c>
      <c r="Z246">
        <v>0</v>
      </c>
      <c r="AA246">
        <v>100</v>
      </c>
      <c r="AB246">
        <v>98233.2</v>
      </c>
      <c r="AC246">
        <v>0</v>
      </c>
      <c r="AD246">
        <v>0</v>
      </c>
      <c r="AE246">
        <v>65488.800000000003</v>
      </c>
      <c r="AF246" t="s">
        <v>59</v>
      </c>
      <c r="AG246" t="str">
        <f>VLOOKUP(G246,'CapRev-Output-All'!A:AQ,43,FALSE)</f>
        <v>1200</v>
      </c>
      <c r="AI246" s="10"/>
    </row>
    <row r="247" spans="1:35" ht="15" x14ac:dyDescent="0.2">
      <c r="A247" t="s">
        <v>74</v>
      </c>
      <c r="B247" t="s">
        <v>85</v>
      </c>
      <c r="C247" t="s">
        <v>98</v>
      </c>
      <c r="D247" t="s">
        <v>686</v>
      </c>
      <c r="E247" t="s">
        <v>99</v>
      </c>
      <c r="F247" t="s">
        <v>64</v>
      </c>
      <c r="G247" t="s">
        <v>838</v>
      </c>
      <c r="H247" t="s">
        <v>74</v>
      </c>
      <c r="J247" t="s">
        <v>839</v>
      </c>
      <c r="K247">
        <v>0</v>
      </c>
      <c r="L247">
        <v>0.3</v>
      </c>
      <c r="M247">
        <v>0.5</v>
      </c>
      <c r="N247">
        <v>0.2</v>
      </c>
      <c r="O247" t="s">
        <v>120</v>
      </c>
      <c r="P247" s="10">
        <v>277500</v>
      </c>
      <c r="Q247" s="10">
        <v>277500</v>
      </c>
      <c r="R247" s="10">
        <v>5550</v>
      </c>
      <c r="S247" s="10">
        <v>283050</v>
      </c>
      <c r="T247" t="s">
        <v>57</v>
      </c>
      <c r="U247" t="s">
        <v>58</v>
      </c>
      <c r="V247">
        <v>80</v>
      </c>
      <c r="W247">
        <v>80</v>
      </c>
      <c r="X247">
        <v>80</v>
      </c>
      <c r="Y247" t="s">
        <v>68</v>
      </c>
      <c r="Z247">
        <v>0</v>
      </c>
      <c r="AA247">
        <v>100</v>
      </c>
      <c r="AB247">
        <v>0</v>
      </c>
      <c r="AC247">
        <v>83250</v>
      </c>
      <c r="AD247">
        <v>138750</v>
      </c>
      <c r="AE247">
        <v>55500</v>
      </c>
      <c r="AF247" t="s">
        <v>59</v>
      </c>
      <c r="AG247" t="str">
        <f>VLOOKUP(G247,'CapRev-Output-All'!A:AQ,43,FALSE)</f>
        <v>0</v>
      </c>
      <c r="AI247" s="10"/>
    </row>
    <row r="248" spans="1:35" ht="15" x14ac:dyDescent="0.2">
      <c r="A248" t="s">
        <v>74</v>
      </c>
      <c r="B248" t="s">
        <v>75</v>
      </c>
      <c r="C248" t="s">
        <v>80</v>
      </c>
      <c r="D248" t="s">
        <v>371</v>
      </c>
      <c r="E248" t="s">
        <v>81</v>
      </c>
      <c r="F248" t="s">
        <v>64</v>
      </c>
      <c r="G248" t="s">
        <v>372</v>
      </c>
      <c r="H248" t="s">
        <v>74</v>
      </c>
      <c r="J248" t="s">
        <v>373</v>
      </c>
      <c r="K248">
        <v>0.5</v>
      </c>
      <c r="L248">
        <v>0</v>
      </c>
      <c r="M248">
        <v>0</v>
      </c>
      <c r="N248">
        <v>0.5</v>
      </c>
      <c r="O248" t="s">
        <v>107</v>
      </c>
      <c r="P248" s="10">
        <v>528714</v>
      </c>
      <c r="Q248" s="10">
        <v>528714</v>
      </c>
      <c r="R248" s="10">
        <v>10574</v>
      </c>
      <c r="S248" s="10">
        <v>539288</v>
      </c>
      <c r="T248" t="s">
        <v>59</v>
      </c>
      <c r="U248" t="s">
        <v>58</v>
      </c>
      <c r="V248">
        <v>80</v>
      </c>
      <c r="W248">
        <v>90</v>
      </c>
      <c r="X248">
        <v>85</v>
      </c>
      <c r="Y248" t="s">
        <v>84</v>
      </c>
      <c r="Z248">
        <v>67</v>
      </c>
      <c r="AA248">
        <v>33</v>
      </c>
      <c r="AB248">
        <v>264357</v>
      </c>
      <c r="AC248">
        <v>0</v>
      </c>
      <c r="AD248">
        <v>0</v>
      </c>
      <c r="AE248">
        <v>264357</v>
      </c>
      <c r="AF248" t="s">
        <v>59</v>
      </c>
      <c r="AG248" t="str">
        <f>VLOOKUP(G248,'CapRev-Output-All'!A:AQ,43,FALSE)</f>
        <v>0</v>
      </c>
      <c r="AI248" s="10"/>
    </row>
    <row r="249" spans="1:35" ht="15" x14ac:dyDescent="0.2">
      <c r="A249" t="s">
        <v>48</v>
      </c>
      <c r="B249" t="s">
        <v>48</v>
      </c>
      <c r="C249" t="s">
        <v>1446</v>
      </c>
      <c r="D249" t="s">
        <v>50</v>
      </c>
      <c r="E249" t="s">
        <v>51</v>
      </c>
      <c r="F249" t="s">
        <v>64</v>
      </c>
      <c r="G249" t="s">
        <v>1447</v>
      </c>
      <c r="H249" t="s">
        <v>48</v>
      </c>
      <c r="I249" t="s">
        <v>54</v>
      </c>
      <c r="J249" t="s">
        <v>1448</v>
      </c>
      <c r="K249">
        <v>0</v>
      </c>
      <c r="L249">
        <v>0</v>
      </c>
      <c r="M249">
        <v>0</v>
      </c>
      <c r="N249">
        <v>1</v>
      </c>
      <c r="O249" t="s">
        <v>114</v>
      </c>
      <c r="P249" s="10">
        <v>329774</v>
      </c>
      <c r="Q249" s="11">
        <v>329774</v>
      </c>
      <c r="R249" s="10">
        <v>0</v>
      </c>
      <c r="S249" s="10">
        <v>329774</v>
      </c>
      <c r="T249" t="s">
        <v>57</v>
      </c>
      <c r="U249" t="s">
        <v>58</v>
      </c>
      <c r="V249">
        <v>80</v>
      </c>
      <c r="W249">
        <v>60</v>
      </c>
      <c r="X249">
        <v>70</v>
      </c>
      <c r="Y249" t="s">
        <v>48</v>
      </c>
      <c r="Z249">
        <v>0</v>
      </c>
      <c r="AA249">
        <v>0</v>
      </c>
      <c r="AB249">
        <v>0</v>
      </c>
      <c r="AC249">
        <v>0</v>
      </c>
      <c r="AD249">
        <v>0</v>
      </c>
      <c r="AE249">
        <v>329774</v>
      </c>
      <c r="AF249" t="s">
        <v>59</v>
      </c>
      <c r="AG249" t="str">
        <f>VLOOKUP(G249,'CapRev-Output-All'!A:AQ,43,FALSE)</f>
        <v>0</v>
      </c>
      <c r="AI249" s="10"/>
    </row>
    <row r="250" spans="1:35" ht="15" x14ac:dyDescent="0.2">
      <c r="A250" t="s">
        <v>74</v>
      </c>
      <c r="B250" t="s">
        <v>93</v>
      </c>
      <c r="C250" t="s">
        <v>248</v>
      </c>
      <c r="D250" t="s">
        <v>405</v>
      </c>
      <c r="E250" t="s">
        <v>249</v>
      </c>
      <c r="F250" t="s">
        <v>64</v>
      </c>
      <c r="G250" t="s">
        <v>773</v>
      </c>
      <c r="H250" t="s">
        <v>74</v>
      </c>
      <c r="J250" t="s">
        <v>774</v>
      </c>
      <c r="K250">
        <v>0.35</v>
      </c>
      <c r="L250">
        <v>0</v>
      </c>
      <c r="M250">
        <v>0</v>
      </c>
      <c r="N250">
        <v>0.65</v>
      </c>
      <c r="O250" t="s">
        <v>114</v>
      </c>
      <c r="P250" s="10">
        <v>106250</v>
      </c>
      <c r="Q250" s="10">
        <v>106250</v>
      </c>
      <c r="R250" s="10">
        <v>2125</v>
      </c>
      <c r="S250" s="10">
        <v>108375</v>
      </c>
      <c r="T250" t="s">
        <v>57</v>
      </c>
      <c r="U250" t="s">
        <v>58</v>
      </c>
      <c r="V250">
        <v>80</v>
      </c>
      <c r="W250">
        <v>80</v>
      </c>
      <c r="X250">
        <v>80</v>
      </c>
      <c r="Y250" t="s">
        <v>68</v>
      </c>
      <c r="Z250">
        <v>0</v>
      </c>
      <c r="AA250">
        <v>100</v>
      </c>
      <c r="AB250">
        <v>37187.5</v>
      </c>
      <c r="AC250">
        <v>0</v>
      </c>
      <c r="AD250">
        <v>0</v>
      </c>
      <c r="AE250">
        <v>69062.5</v>
      </c>
      <c r="AF250" t="s">
        <v>59</v>
      </c>
      <c r="AG250" t="str">
        <f>VLOOKUP(G250,'CapRev-Output-All'!A:AQ,43,FALSE)</f>
        <v>99875</v>
      </c>
      <c r="AI250" s="10"/>
    </row>
    <row r="251" spans="1:35" ht="15" x14ac:dyDescent="0.2">
      <c r="A251" t="s">
        <v>74</v>
      </c>
      <c r="B251" t="s">
        <v>102</v>
      </c>
      <c r="C251" t="s">
        <v>103</v>
      </c>
      <c r="D251" t="s">
        <v>429</v>
      </c>
      <c r="E251" t="s">
        <v>104</v>
      </c>
      <c r="F251" t="s">
        <v>64</v>
      </c>
      <c r="G251" t="s">
        <v>708</v>
      </c>
      <c r="H251" t="s">
        <v>74</v>
      </c>
      <c r="J251" t="s">
        <v>709</v>
      </c>
      <c r="K251">
        <v>0.2</v>
      </c>
      <c r="L251">
        <v>0.4</v>
      </c>
      <c r="M251">
        <v>0.4</v>
      </c>
      <c r="N251">
        <v>0</v>
      </c>
      <c r="O251" t="s">
        <v>107</v>
      </c>
      <c r="P251" s="10">
        <v>500449.68</v>
      </c>
      <c r="Q251" s="10">
        <v>500449.68</v>
      </c>
      <c r="R251" s="10">
        <v>10008.99</v>
      </c>
      <c r="S251" s="10">
        <v>510458.67</v>
      </c>
      <c r="T251" t="s">
        <v>57</v>
      </c>
      <c r="U251" t="s">
        <v>58</v>
      </c>
      <c r="V251">
        <v>80</v>
      </c>
      <c r="W251">
        <v>80</v>
      </c>
      <c r="X251">
        <v>80</v>
      </c>
      <c r="Y251" t="s">
        <v>68</v>
      </c>
      <c r="Z251">
        <v>5</v>
      </c>
      <c r="AA251">
        <v>95</v>
      </c>
      <c r="AB251">
        <v>100089.936</v>
      </c>
      <c r="AC251">
        <v>200179.872</v>
      </c>
      <c r="AD251">
        <v>200179.872</v>
      </c>
      <c r="AE251">
        <v>0</v>
      </c>
      <c r="AF251" t="s">
        <v>59</v>
      </c>
      <c r="AG251" t="str">
        <f>VLOOKUP(G251,'CapRev-Output-All'!A:AQ,43,FALSE)</f>
        <v>44045.83</v>
      </c>
      <c r="AI251" s="10"/>
    </row>
    <row r="252" spans="1:35" ht="15" x14ac:dyDescent="0.2">
      <c r="A252" t="s">
        <v>48</v>
      </c>
      <c r="B252" t="s">
        <v>48</v>
      </c>
      <c r="C252" t="s">
        <v>984</v>
      </c>
      <c r="D252" t="s">
        <v>70</v>
      </c>
      <c r="E252" t="s">
        <v>170</v>
      </c>
      <c r="F252" t="s">
        <v>52</v>
      </c>
      <c r="G252" t="s">
        <v>985</v>
      </c>
      <c r="H252" t="s">
        <v>48</v>
      </c>
      <c r="I252" t="s">
        <v>54</v>
      </c>
      <c r="J252" t="s">
        <v>986</v>
      </c>
      <c r="K252">
        <v>0</v>
      </c>
      <c r="L252">
        <v>0</v>
      </c>
      <c r="M252">
        <v>0</v>
      </c>
      <c r="N252">
        <v>1</v>
      </c>
      <c r="O252" t="s">
        <v>114</v>
      </c>
      <c r="P252" s="10">
        <v>474077</v>
      </c>
      <c r="Q252" s="11">
        <v>474077</v>
      </c>
      <c r="R252" s="10">
        <v>0</v>
      </c>
      <c r="S252" s="10">
        <v>474077</v>
      </c>
      <c r="T252" t="s">
        <v>57</v>
      </c>
      <c r="U252" t="s">
        <v>58</v>
      </c>
      <c r="V252">
        <v>80</v>
      </c>
      <c r="W252">
        <v>76</v>
      </c>
      <c r="X252">
        <v>78</v>
      </c>
      <c r="Y252" t="s">
        <v>48</v>
      </c>
      <c r="Z252">
        <v>0</v>
      </c>
      <c r="AA252">
        <v>0</v>
      </c>
      <c r="AB252">
        <v>0</v>
      </c>
      <c r="AC252">
        <v>0</v>
      </c>
      <c r="AD252">
        <v>0</v>
      </c>
      <c r="AE252">
        <v>474077</v>
      </c>
      <c r="AF252" t="s">
        <v>59</v>
      </c>
      <c r="AG252">
        <f>VLOOKUP(G252,'CapRev-Output-All'!A:AQ,43,FALSE)</f>
        <v>0</v>
      </c>
      <c r="AI252" s="10"/>
    </row>
    <row r="253" spans="1:35" ht="15" x14ac:dyDescent="0.2">
      <c r="A253" t="s">
        <v>48</v>
      </c>
      <c r="B253" t="s">
        <v>48</v>
      </c>
      <c r="C253" t="s">
        <v>995</v>
      </c>
      <c r="D253" t="s">
        <v>122</v>
      </c>
      <c r="E253" t="s">
        <v>996</v>
      </c>
      <c r="F253" t="s">
        <v>64</v>
      </c>
      <c r="G253" t="s">
        <v>997</v>
      </c>
      <c r="H253" t="s">
        <v>48</v>
      </c>
      <c r="I253" t="s">
        <v>54</v>
      </c>
      <c r="J253" t="s">
        <v>998</v>
      </c>
      <c r="K253">
        <v>0.1</v>
      </c>
      <c r="L253">
        <v>0.1</v>
      </c>
      <c r="M253">
        <v>0.6</v>
      </c>
      <c r="N253">
        <v>0.2</v>
      </c>
      <c r="O253" t="s">
        <v>120</v>
      </c>
      <c r="P253" s="10">
        <v>511329.91</v>
      </c>
      <c r="Q253" s="11">
        <v>511329.91</v>
      </c>
      <c r="R253" s="10">
        <v>0</v>
      </c>
      <c r="S253" s="10">
        <v>511329.91</v>
      </c>
      <c r="T253" t="s">
        <v>57</v>
      </c>
      <c r="U253" t="s">
        <v>58</v>
      </c>
      <c r="V253">
        <v>80</v>
      </c>
      <c r="W253">
        <v>76</v>
      </c>
      <c r="X253">
        <v>78</v>
      </c>
      <c r="Y253" t="s">
        <v>48</v>
      </c>
      <c r="Z253">
        <v>0</v>
      </c>
      <c r="AA253">
        <v>0</v>
      </c>
      <c r="AB253">
        <v>51132.991000000002</v>
      </c>
      <c r="AC253">
        <v>51132.991000000002</v>
      </c>
      <c r="AD253">
        <v>306797.946</v>
      </c>
      <c r="AE253">
        <v>102265.982</v>
      </c>
      <c r="AF253" t="s">
        <v>59</v>
      </c>
      <c r="AG253" t="str">
        <f>VLOOKUP(G253,'CapRev-Output-All'!A:AQ,43,FALSE)</f>
        <v>234256.23</v>
      </c>
      <c r="AI253" s="10"/>
    </row>
    <row r="254" spans="1:35" ht="15" x14ac:dyDescent="0.2">
      <c r="A254" t="s">
        <v>148</v>
      </c>
      <c r="B254" t="s">
        <v>148</v>
      </c>
      <c r="C254" t="s">
        <v>1035</v>
      </c>
      <c r="D254" t="s">
        <v>1036</v>
      </c>
      <c r="E254" t="s">
        <v>1037</v>
      </c>
      <c r="F254" t="s">
        <v>64</v>
      </c>
      <c r="G254" t="s">
        <v>1729</v>
      </c>
      <c r="H254" t="s">
        <v>148</v>
      </c>
      <c r="J254" t="s">
        <v>1730</v>
      </c>
      <c r="K254">
        <v>0.1</v>
      </c>
      <c r="L254">
        <v>0.15</v>
      </c>
      <c r="M254">
        <v>0.25</v>
      </c>
      <c r="N254">
        <v>0.5</v>
      </c>
      <c r="O254" t="s">
        <v>114</v>
      </c>
      <c r="P254" s="10">
        <v>548555</v>
      </c>
      <c r="Q254" s="10">
        <v>548555</v>
      </c>
      <c r="R254" s="10">
        <v>10971.1</v>
      </c>
      <c r="S254" s="10">
        <v>559526.1</v>
      </c>
      <c r="T254" t="s">
        <v>59</v>
      </c>
      <c r="U254" t="s">
        <v>58</v>
      </c>
      <c r="V254">
        <v>68</v>
      </c>
      <c r="W254">
        <v>64</v>
      </c>
      <c r="X254">
        <v>66</v>
      </c>
      <c r="Y254" t="s">
        <v>254</v>
      </c>
      <c r="Z254">
        <v>100</v>
      </c>
      <c r="AA254">
        <v>0</v>
      </c>
      <c r="AB254">
        <v>54855.5</v>
      </c>
      <c r="AC254">
        <v>82283.25</v>
      </c>
      <c r="AD254">
        <v>137138.75</v>
      </c>
      <c r="AE254">
        <v>274277.5</v>
      </c>
      <c r="AF254" t="s">
        <v>59</v>
      </c>
      <c r="AG254">
        <f>VLOOKUP(G254,'CapRev-Output-All'!A:AQ,43,FALSE)</f>
        <v>0</v>
      </c>
      <c r="AI254" s="10"/>
    </row>
    <row r="255" spans="1:35" ht="15" x14ac:dyDescent="0.2">
      <c r="A255" t="s">
        <v>74</v>
      </c>
      <c r="B255" t="s">
        <v>108</v>
      </c>
      <c r="C255" t="s">
        <v>188</v>
      </c>
      <c r="D255" t="s">
        <v>705</v>
      </c>
      <c r="E255" t="s">
        <v>189</v>
      </c>
      <c r="F255" t="s">
        <v>64</v>
      </c>
      <c r="G255" t="s">
        <v>706</v>
      </c>
      <c r="H255" t="s">
        <v>74</v>
      </c>
      <c r="J255" t="s">
        <v>707</v>
      </c>
      <c r="K255">
        <v>0</v>
      </c>
      <c r="L255">
        <v>0</v>
      </c>
      <c r="M255">
        <v>0.24</v>
      </c>
      <c r="N255">
        <v>0.76</v>
      </c>
      <c r="O255" t="s">
        <v>114</v>
      </c>
      <c r="P255" s="10">
        <v>847305</v>
      </c>
      <c r="Q255" s="10">
        <v>847305</v>
      </c>
      <c r="R255" s="10">
        <v>16946.099999999999</v>
      </c>
      <c r="S255" s="10">
        <v>864251.1</v>
      </c>
      <c r="T255" t="s">
        <v>59</v>
      </c>
      <c r="U255" t="s">
        <v>58</v>
      </c>
      <c r="V255">
        <v>80</v>
      </c>
      <c r="W255">
        <v>80</v>
      </c>
      <c r="X255">
        <v>80</v>
      </c>
      <c r="Y255" t="s">
        <v>84</v>
      </c>
      <c r="Z255">
        <v>100</v>
      </c>
      <c r="AA255">
        <v>0</v>
      </c>
      <c r="AB255">
        <v>0</v>
      </c>
      <c r="AC255">
        <v>0</v>
      </c>
      <c r="AD255">
        <v>203353.2</v>
      </c>
      <c r="AE255">
        <v>643951.80000000005</v>
      </c>
      <c r="AF255" t="s">
        <v>59</v>
      </c>
      <c r="AG255">
        <f>VLOOKUP(G255,'CapRev-Output-All'!A:AQ,43,FALSE)</f>
        <v>33892.199999999997</v>
      </c>
      <c r="AI255" s="10"/>
    </row>
    <row r="256" spans="1:35" ht="15" x14ac:dyDescent="0.2">
      <c r="A256" t="s">
        <v>48</v>
      </c>
      <c r="B256" t="s">
        <v>48</v>
      </c>
      <c r="C256" t="s">
        <v>168</v>
      </c>
      <c r="D256" t="s">
        <v>169</v>
      </c>
      <c r="E256" t="s">
        <v>170</v>
      </c>
      <c r="F256" t="s">
        <v>52</v>
      </c>
      <c r="G256" t="s">
        <v>171</v>
      </c>
      <c r="H256" t="s">
        <v>48</v>
      </c>
      <c r="I256" t="s">
        <v>54</v>
      </c>
      <c r="J256" t="s">
        <v>172</v>
      </c>
      <c r="K256">
        <v>0</v>
      </c>
      <c r="L256">
        <v>0.75</v>
      </c>
      <c r="M256">
        <v>0.25</v>
      </c>
      <c r="N256">
        <v>0</v>
      </c>
      <c r="O256" t="s">
        <v>56</v>
      </c>
      <c r="P256" s="10">
        <v>512580</v>
      </c>
      <c r="Q256" s="11">
        <v>512580</v>
      </c>
      <c r="R256" s="10">
        <v>0</v>
      </c>
      <c r="S256" s="10">
        <v>512580</v>
      </c>
      <c r="T256" t="s">
        <v>57</v>
      </c>
      <c r="U256" t="s">
        <v>58</v>
      </c>
      <c r="V256">
        <v>100</v>
      </c>
      <c r="W256">
        <v>84</v>
      </c>
      <c r="X256">
        <v>92</v>
      </c>
      <c r="Y256" t="s">
        <v>48</v>
      </c>
      <c r="Z256">
        <v>0</v>
      </c>
      <c r="AA256">
        <v>0</v>
      </c>
      <c r="AB256">
        <v>0</v>
      </c>
      <c r="AC256">
        <v>384435</v>
      </c>
      <c r="AD256">
        <v>128145</v>
      </c>
      <c r="AE256">
        <v>0</v>
      </c>
      <c r="AF256" t="s">
        <v>59</v>
      </c>
      <c r="AG256">
        <f>VLOOKUP(G256,'CapRev-Output-All'!A:AQ,43,FALSE)</f>
        <v>0</v>
      </c>
      <c r="AI256" s="10"/>
    </row>
    <row r="257" spans="1:35" ht="15" x14ac:dyDescent="0.2">
      <c r="A257" t="s">
        <v>148</v>
      </c>
      <c r="B257" t="s">
        <v>148</v>
      </c>
      <c r="C257" t="s">
        <v>651</v>
      </c>
      <c r="D257" t="s">
        <v>652</v>
      </c>
      <c r="E257" t="s">
        <v>653</v>
      </c>
      <c r="F257" t="s">
        <v>64</v>
      </c>
      <c r="G257" t="s">
        <v>1486</v>
      </c>
      <c r="H257" t="s">
        <v>148</v>
      </c>
      <c r="J257" t="s">
        <v>1487</v>
      </c>
      <c r="K257">
        <v>0.1</v>
      </c>
      <c r="L257">
        <v>0</v>
      </c>
      <c r="M257">
        <v>0.2</v>
      </c>
      <c r="N257">
        <v>0.7</v>
      </c>
      <c r="O257" t="s">
        <v>114</v>
      </c>
      <c r="P257" s="10">
        <v>333409</v>
      </c>
      <c r="Q257" s="10">
        <v>333409</v>
      </c>
      <c r="R257" s="10">
        <v>6668</v>
      </c>
      <c r="S257" s="10">
        <v>340077</v>
      </c>
      <c r="T257" t="s">
        <v>59</v>
      </c>
      <c r="U257" t="s">
        <v>58</v>
      </c>
      <c r="V257">
        <v>72</v>
      </c>
      <c r="W257">
        <v>68</v>
      </c>
      <c r="X257">
        <v>70</v>
      </c>
      <c r="Y257" t="s">
        <v>254</v>
      </c>
      <c r="Z257">
        <v>100</v>
      </c>
      <c r="AA257">
        <v>0</v>
      </c>
      <c r="AB257">
        <v>33340.9</v>
      </c>
      <c r="AC257">
        <v>0</v>
      </c>
      <c r="AD257">
        <v>66681.8</v>
      </c>
      <c r="AE257">
        <v>233386.3</v>
      </c>
      <c r="AF257" t="s">
        <v>59</v>
      </c>
      <c r="AG257" t="str">
        <f>VLOOKUP(G257,'CapRev-Output-All'!A:AQ,43,FALSE)</f>
        <v>3400</v>
      </c>
      <c r="AI257" s="10"/>
    </row>
    <row r="258" spans="1:35" ht="15" x14ac:dyDescent="0.2">
      <c r="A258" t="s">
        <v>148</v>
      </c>
      <c r="B258" t="s">
        <v>148</v>
      </c>
      <c r="C258" t="s">
        <v>671</v>
      </c>
      <c r="D258" t="s">
        <v>672</v>
      </c>
      <c r="E258" t="s">
        <v>673</v>
      </c>
      <c r="F258" t="s">
        <v>52</v>
      </c>
      <c r="G258" t="s">
        <v>676</v>
      </c>
      <c r="H258" t="s">
        <v>148</v>
      </c>
      <c r="J258" t="s">
        <v>677</v>
      </c>
      <c r="K258">
        <v>0.05</v>
      </c>
      <c r="L258">
        <v>0.85</v>
      </c>
      <c r="M258">
        <v>0.05</v>
      </c>
      <c r="N258">
        <v>0.05</v>
      </c>
      <c r="O258" t="s">
        <v>56</v>
      </c>
      <c r="P258" s="10">
        <v>500000</v>
      </c>
      <c r="Q258" s="10">
        <v>500000</v>
      </c>
      <c r="R258" s="10">
        <v>10000</v>
      </c>
      <c r="S258" s="10">
        <v>510000</v>
      </c>
      <c r="T258" t="s">
        <v>59</v>
      </c>
      <c r="U258" t="s">
        <v>58</v>
      </c>
      <c r="V258">
        <v>90</v>
      </c>
      <c r="W258">
        <v>72</v>
      </c>
      <c r="X258">
        <v>81</v>
      </c>
      <c r="Y258" t="s">
        <v>254</v>
      </c>
      <c r="Z258">
        <v>100</v>
      </c>
      <c r="AA258">
        <v>0</v>
      </c>
      <c r="AB258">
        <v>25000</v>
      </c>
      <c r="AC258">
        <v>425000</v>
      </c>
      <c r="AD258">
        <v>25000</v>
      </c>
      <c r="AE258">
        <v>25000</v>
      </c>
      <c r="AF258" t="s">
        <v>59</v>
      </c>
      <c r="AG258" t="str">
        <f>VLOOKUP(G258,'CapRev-Output-All'!A:AQ,43,FALSE)</f>
        <v>0</v>
      </c>
      <c r="AI258" s="10"/>
    </row>
    <row r="259" spans="1:35" ht="15" x14ac:dyDescent="0.2">
      <c r="A259" t="s">
        <v>74</v>
      </c>
      <c r="B259" t="s">
        <v>93</v>
      </c>
      <c r="C259" t="s">
        <v>94</v>
      </c>
      <c r="D259" t="s">
        <v>470</v>
      </c>
      <c r="E259" t="s">
        <v>95</v>
      </c>
      <c r="F259" t="s">
        <v>52</v>
      </c>
      <c r="G259" t="s">
        <v>954</v>
      </c>
      <c r="H259" t="s">
        <v>74</v>
      </c>
      <c r="J259" t="s">
        <v>955</v>
      </c>
      <c r="K259">
        <v>0</v>
      </c>
      <c r="L259">
        <v>0.6</v>
      </c>
      <c r="M259">
        <v>0.4</v>
      </c>
      <c r="N259">
        <v>0</v>
      </c>
      <c r="O259" t="s">
        <v>56</v>
      </c>
      <c r="P259" s="10">
        <v>584230</v>
      </c>
      <c r="Q259" s="10">
        <v>584230</v>
      </c>
      <c r="R259" s="10">
        <v>11684.6</v>
      </c>
      <c r="S259" s="10">
        <v>595914.6</v>
      </c>
      <c r="T259" t="s">
        <v>59</v>
      </c>
      <c r="U259" t="s">
        <v>58</v>
      </c>
      <c r="V259">
        <v>80</v>
      </c>
      <c r="W259">
        <v>76</v>
      </c>
      <c r="X259">
        <v>78</v>
      </c>
      <c r="Y259" t="s">
        <v>254</v>
      </c>
      <c r="Z259">
        <v>100</v>
      </c>
      <c r="AA259">
        <v>0</v>
      </c>
      <c r="AB259">
        <v>0</v>
      </c>
      <c r="AC259">
        <v>350538</v>
      </c>
      <c r="AD259">
        <v>233692</v>
      </c>
      <c r="AE259">
        <v>0</v>
      </c>
      <c r="AF259" t="s">
        <v>59</v>
      </c>
      <c r="AG259" t="str">
        <f>VLOOKUP(G259,'CapRev-Output-All'!A:AQ,43,FALSE)</f>
        <v>0</v>
      </c>
      <c r="AI259" s="10"/>
    </row>
    <row r="260" spans="1:35" ht="15" x14ac:dyDescent="0.2">
      <c r="A260" t="s">
        <v>148</v>
      </c>
      <c r="B260" t="s">
        <v>148</v>
      </c>
      <c r="C260" t="s">
        <v>337</v>
      </c>
      <c r="D260" t="s">
        <v>338</v>
      </c>
      <c r="E260" t="s">
        <v>339</v>
      </c>
      <c r="F260" t="s">
        <v>64</v>
      </c>
      <c r="G260" t="s">
        <v>2217</v>
      </c>
      <c r="H260" t="s">
        <v>148</v>
      </c>
      <c r="J260" t="s">
        <v>2218</v>
      </c>
      <c r="K260">
        <v>0.25</v>
      </c>
      <c r="L260">
        <v>0.25</v>
      </c>
      <c r="M260">
        <v>0.5</v>
      </c>
      <c r="N260">
        <v>0</v>
      </c>
      <c r="O260" t="s">
        <v>120</v>
      </c>
      <c r="P260" s="10">
        <v>7050</v>
      </c>
      <c r="Q260" s="10">
        <v>7050</v>
      </c>
      <c r="R260" s="10">
        <v>141</v>
      </c>
      <c r="S260" s="10">
        <v>7191</v>
      </c>
      <c r="T260" t="s">
        <v>59</v>
      </c>
      <c r="U260" t="s">
        <v>58</v>
      </c>
      <c r="V260">
        <v>52</v>
      </c>
      <c r="W260">
        <v>60</v>
      </c>
      <c r="X260">
        <v>56</v>
      </c>
      <c r="Y260" t="s">
        <v>254</v>
      </c>
      <c r="Z260">
        <v>100</v>
      </c>
      <c r="AA260">
        <v>0</v>
      </c>
      <c r="AB260">
        <v>1762.5</v>
      </c>
      <c r="AC260">
        <v>1762.5</v>
      </c>
      <c r="AD260">
        <v>3525</v>
      </c>
      <c r="AE260">
        <v>0</v>
      </c>
      <c r="AF260" t="s">
        <v>59</v>
      </c>
      <c r="AG260">
        <f>VLOOKUP(G260,'CapRev-Output-All'!A:AQ,43,FALSE)</f>
        <v>0</v>
      </c>
      <c r="AI260" s="10"/>
    </row>
    <row r="261" spans="1:35" ht="15" x14ac:dyDescent="0.2">
      <c r="A261" t="s">
        <v>74</v>
      </c>
      <c r="B261" t="s">
        <v>108</v>
      </c>
      <c r="C261" t="s">
        <v>244</v>
      </c>
      <c r="D261" t="s">
        <v>48</v>
      </c>
      <c r="E261" t="s">
        <v>245</v>
      </c>
      <c r="F261" t="s">
        <v>52</v>
      </c>
      <c r="G261" t="s">
        <v>274</v>
      </c>
      <c r="H261" t="s">
        <v>74</v>
      </c>
      <c r="J261" t="s">
        <v>275</v>
      </c>
      <c r="K261">
        <v>0</v>
      </c>
      <c r="L261">
        <v>1</v>
      </c>
      <c r="M261">
        <v>0</v>
      </c>
      <c r="N261">
        <v>0</v>
      </c>
      <c r="O261" t="s">
        <v>56</v>
      </c>
      <c r="P261" s="10">
        <v>189841</v>
      </c>
      <c r="Q261" s="10">
        <v>189841</v>
      </c>
      <c r="R261" s="10">
        <v>3796.82</v>
      </c>
      <c r="S261" s="10">
        <v>193637.82</v>
      </c>
      <c r="T261" t="s">
        <v>59</v>
      </c>
      <c r="U261" t="s">
        <v>58</v>
      </c>
      <c r="V261">
        <v>90</v>
      </c>
      <c r="W261">
        <v>84</v>
      </c>
      <c r="X261">
        <v>87</v>
      </c>
      <c r="Y261" t="s">
        <v>84</v>
      </c>
      <c r="Z261">
        <v>100</v>
      </c>
      <c r="AA261">
        <v>0</v>
      </c>
      <c r="AB261">
        <v>0</v>
      </c>
      <c r="AC261">
        <v>189841</v>
      </c>
      <c r="AD261">
        <v>0</v>
      </c>
      <c r="AE261">
        <v>0</v>
      </c>
      <c r="AF261" t="s">
        <v>59</v>
      </c>
      <c r="AG261" t="str">
        <f>VLOOKUP(G261,'CapRev-Output-All'!A:AQ,43,FALSE)</f>
        <v>0</v>
      </c>
      <c r="AI261" s="10"/>
    </row>
    <row r="262" spans="1:35" ht="15" x14ac:dyDescent="0.2">
      <c r="A262" t="s">
        <v>48</v>
      </c>
      <c r="B262" t="s">
        <v>48</v>
      </c>
      <c r="C262" t="s">
        <v>1805</v>
      </c>
      <c r="D262" t="s">
        <v>110</v>
      </c>
      <c r="E262" t="s">
        <v>988</v>
      </c>
      <c r="F262" t="s">
        <v>64</v>
      </c>
      <c r="G262" t="s">
        <v>1806</v>
      </c>
      <c r="H262" t="s">
        <v>48</v>
      </c>
      <c r="I262" t="s">
        <v>54</v>
      </c>
      <c r="J262" t="s">
        <v>1807</v>
      </c>
      <c r="K262">
        <v>0</v>
      </c>
      <c r="L262">
        <v>0</v>
      </c>
      <c r="M262">
        <v>0</v>
      </c>
      <c r="N262">
        <v>1</v>
      </c>
      <c r="O262" t="s">
        <v>114</v>
      </c>
      <c r="P262" s="10">
        <v>241400.06</v>
      </c>
      <c r="Q262" s="11">
        <v>241400.06</v>
      </c>
      <c r="R262" s="10">
        <v>0</v>
      </c>
      <c r="S262" s="10">
        <v>241400.06</v>
      </c>
      <c r="T262" t="s">
        <v>57</v>
      </c>
      <c r="U262" t="s">
        <v>58</v>
      </c>
      <c r="V262">
        <v>64</v>
      </c>
      <c r="W262">
        <v>64</v>
      </c>
      <c r="X262">
        <v>64</v>
      </c>
      <c r="Y262" t="s">
        <v>48</v>
      </c>
      <c r="Z262">
        <v>0</v>
      </c>
      <c r="AA262">
        <v>0</v>
      </c>
      <c r="AB262">
        <v>0</v>
      </c>
      <c r="AC262">
        <v>0</v>
      </c>
      <c r="AD262">
        <v>0</v>
      </c>
      <c r="AE262">
        <v>241400.06</v>
      </c>
      <c r="AF262" t="s">
        <v>59</v>
      </c>
      <c r="AG262">
        <f>VLOOKUP(G262,'CapRev-Output-All'!A:AQ,43,FALSE)</f>
        <v>0</v>
      </c>
      <c r="AI262" s="10"/>
    </row>
    <row r="263" spans="1:35" ht="15" x14ac:dyDescent="0.2">
      <c r="A263" t="s">
        <v>148</v>
      </c>
      <c r="B263" t="s">
        <v>148</v>
      </c>
      <c r="C263" t="s">
        <v>213</v>
      </c>
      <c r="D263" t="s">
        <v>882</v>
      </c>
      <c r="E263" t="s">
        <v>214</v>
      </c>
      <c r="F263" t="s">
        <v>52</v>
      </c>
      <c r="G263" t="s">
        <v>883</v>
      </c>
      <c r="H263" t="s">
        <v>148</v>
      </c>
      <c r="J263" t="s">
        <v>884</v>
      </c>
      <c r="K263">
        <v>1</v>
      </c>
      <c r="L263">
        <v>0</v>
      </c>
      <c r="M263">
        <v>0</v>
      </c>
      <c r="N263">
        <v>0</v>
      </c>
      <c r="O263" t="s">
        <v>67</v>
      </c>
      <c r="P263" s="10">
        <v>281318</v>
      </c>
      <c r="Q263" s="10">
        <v>281318</v>
      </c>
      <c r="R263" s="10">
        <v>5626.36</v>
      </c>
      <c r="S263" s="10">
        <v>286944.36</v>
      </c>
      <c r="T263" t="s">
        <v>59</v>
      </c>
      <c r="U263" t="s">
        <v>58</v>
      </c>
      <c r="V263">
        <v>80</v>
      </c>
      <c r="W263">
        <v>80</v>
      </c>
      <c r="X263">
        <v>80</v>
      </c>
      <c r="Y263" t="s">
        <v>84</v>
      </c>
      <c r="Z263">
        <v>100</v>
      </c>
      <c r="AA263">
        <v>0</v>
      </c>
      <c r="AB263">
        <v>281318</v>
      </c>
      <c r="AC263">
        <v>0</v>
      </c>
      <c r="AD263">
        <v>0</v>
      </c>
      <c r="AE263">
        <v>0</v>
      </c>
      <c r="AF263" t="s">
        <v>59</v>
      </c>
      <c r="AG263">
        <f>VLOOKUP(G263,'CapRev-Output-All'!A:AQ,43,FALSE)</f>
        <v>8478.2775000000001</v>
      </c>
      <c r="AI263" s="10"/>
    </row>
    <row r="264" spans="1:35" ht="15" x14ac:dyDescent="0.2">
      <c r="A264" t="s">
        <v>148</v>
      </c>
      <c r="B264" t="s">
        <v>148</v>
      </c>
      <c r="C264" t="s">
        <v>213</v>
      </c>
      <c r="D264" t="s">
        <v>882</v>
      </c>
      <c r="E264" t="s">
        <v>214</v>
      </c>
      <c r="F264" t="s">
        <v>64</v>
      </c>
      <c r="G264" t="s">
        <v>1360</v>
      </c>
      <c r="H264" t="s">
        <v>148</v>
      </c>
      <c r="J264" t="s">
        <v>1361</v>
      </c>
      <c r="K264">
        <v>0.8</v>
      </c>
      <c r="L264">
        <v>0</v>
      </c>
      <c r="M264">
        <v>0.2</v>
      </c>
      <c r="N264">
        <v>0</v>
      </c>
      <c r="O264" t="s">
        <v>67</v>
      </c>
      <c r="P264" s="10">
        <v>183483</v>
      </c>
      <c r="Q264" s="10">
        <v>183483</v>
      </c>
      <c r="R264" s="10">
        <v>3669.66</v>
      </c>
      <c r="S264" s="10">
        <v>187152.66</v>
      </c>
      <c r="T264" t="s">
        <v>59</v>
      </c>
      <c r="U264" t="s">
        <v>58</v>
      </c>
      <c r="V264">
        <v>76</v>
      </c>
      <c r="W264">
        <v>68</v>
      </c>
      <c r="X264">
        <v>72</v>
      </c>
      <c r="Y264" t="s">
        <v>254</v>
      </c>
      <c r="Z264">
        <v>100</v>
      </c>
      <c r="AA264">
        <v>0</v>
      </c>
      <c r="AB264">
        <v>146786.4</v>
      </c>
      <c r="AC264">
        <v>0</v>
      </c>
      <c r="AD264">
        <v>36696.6</v>
      </c>
      <c r="AE264">
        <v>0</v>
      </c>
      <c r="AF264" t="s">
        <v>59</v>
      </c>
      <c r="AG264" t="str">
        <f>VLOOKUP(G264,'CapRev-Output-All'!A:AQ,43,FALSE)</f>
        <v>0</v>
      </c>
      <c r="AI264" s="10"/>
    </row>
    <row r="265" spans="1:35" ht="15" x14ac:dyDescent="0.2">
      <c r="A265" t="s">
        <v>74</v>
      </c>
      <c r="B265" t="s">
        <v>75</v>
      </c>
      <c r="C265" t="s">
        <v>350</v>
      </c>
      <c r="D265" t="s">
        <v>351</v>
      </c>
      <c r="E265" t="s">
        <v>352</v>
      </c>
      <c r="F265" t="s">
        <v>64</v>
      </c>
      <c r="G265" t="s">
        <v>422</v>
      </c>
      <c r="H265" t="s">
        <v>74</v>
      </c>
      <c r="J265" t="s">
        <v>423</v>
      </c>
      <c r="K265">
        <v>0.18099999999999999</v>
      </c>
      <c r="L265">
        <v>0.183</v>
      </c>
      <c r="M265">
        <v>0.20399999999999999</v>
      </c>
      <c r="N265">
        <v>0.432</v>
      </c>
      <c r="O265" t="s">
        <v>114</v>
      </c>
      <c r="P265" s="10">
        <v>713971</v>
      </c>
      <c r="Q265" s="10">
        <v>713971</v>
      </c>
      <c r="R265" s="10">
        <v>14279</v>
      </c>
      <c r="S265" s="10">
        <v>728250</v>
      </c>
      <c r="T265" t="s">
        <v>57</v>
      </c>
      <c r="U265" t="s">
        <v>58</v>
      </c>
      <c r="V265">
        <v>88</v>
      </c>
      <c r="W265">
        <v>80</v>
      </c>
      <c r="X265">
        <v>84</v>
      </c>
      <c r="Y265" t="s">
        <v>68</v>
      </c>
      <c r="Z265">
        <v>0</v>
      </c>
      <c r="AA265">
        <v>100</v>
      </c>
      <c r="AB265">
        <v>129228.751</v>
      </c>
      <c r="AC265">
        <v>130656.693</v>
      </c>
      <c r="AD265">
        <v>145650.084</v>
      </c>
      <c r="AE265">
        <v>308435.47200000001</v>
      </c>
      <c r="AF265" t="s">
        <v>59</v>
      </c>
      <c r="AG265">
        <f>VLOOKUP(G265,'CapRev-Output-All'!A:AQ,43,FALSE)</f>
        <v>0</v>
      </c>
      <c r="AI265" s="10"/>
    </row>
    <row r="266" spans="1:35" ht="15" x14ac:dyDescent="0.2">
      <c r="A266" t="s">
        <v>148</v>
      </c>
      <c r="B266" t="s">
        <v>148</v>
      </c>
      <c r="C266" t="s">
        <v>417</v>
      </c>
      <c r="D266" t="s">
        <v>418</v>
      </c>
      <c r="E266" t="s">
        <v>419</v>
      </c>
      <c r="F266" t="s">
        <v>64</v>
      </c>
      <c r="G266" t="s">
        <v>540</v>
      </c>
      <c r="H266" t="s">
        <v>148</v>
      </c>
      <c r="J266" t="s">
        <v>541</v>
      </c>
      <c r="K266">
        <v>0.1</v>
      </c>
      <c r="L266">
        <v>0</v>
      </c>
      <c r="M266">
        <v>0.05</v>
      </c>
      <c r="N266">
        <v>0.85</v>
      </c>
      <c r="O266" t="s">
        <v>114</v>
      </c>
      <c r="P266" s="10">
        <v>444950</v>
      </c>
      <c r="Q266" s="10">
        <v>444950</v>
      </c>
      <c r="R266" s="10">
        <v>8899</v>
      </c>
      <c r="S266" s="10">
        <v>453849</v>
      </c>
      <c r="T266" t="s">
        <v>57</v>
      </c>
      <c r="U266" t="s">
        <v>58</v>
      </c>
      <c r="V266">
        <v>88</v>
      </c>
      <c r="W266">
        <v>80</v>
      </c>
      <c r="X266">
        <v>84</v>
      </c>
      <c r="Y266" t="s">
        <v>68</v>
      </c>
      <c r="Z266">
        <v>0</v>
      </c>
      <c r="AA266">
        <v>100</v>
      </c>
      <c r="AB266">
        <v>44495</v>
      </c>
      <c r="AC266">
        <v>0</v>
      </c>
      <c r="AD266">
        <v>22247.5</v>
      </c>
      <c r="AE266">
        <v>378207.5</v>
      </c>
      <c r="AF266" t="s">
        <v>59</v>
      </c>
      <c r="AG266">
        <f>VLOOKUP(G266,'CapRev-Output-All'!A:AQ,43,FALSE)</f>
        <v>0</v>
      </c>
      <c r="AI266" s="10"/>
    </row>
    <row r="267" spans="1:35" ht="15" x14ac:dyDescent="0.2">
      <c r="A267" t="s">
        <v>148</v>
      </c>
      <c r="B267" t="s">
        <v>148</v>
      </c>
      <c r="C267" t="s">
        <v>700</v>
      </c>
      <c r="D267" t="s">
        <v>701</v>
      </c>
      <c r="E267" t="s">
        <v>702</v>
      </c>
      <c r="F267" t="s">
        <v>64</v>
      </c>
      <c r="G267" t="s">
        <v>2240</v>
      </c>
      <c r="H267" t="s">
        <v>148</v>
      </c>
      <c r="J267" t="s">
        <v>2241</v>
      </c>
      <c r="K267">
        <v>0</v>
      </c>
      <c r="L267">
        <v>0</v>
      </c>
      <c r="M267">
        <v>1</v>
      </c>
      <c r="N267">
        <v>0</v>
      </c>
      <c r="O267" t="s">
        <v>120</v>
      </c>
      <c r="P267" s="10">
        <v>730997</v>
      </c>
      <c r="Q267" s="10">
        <v>730997</v>
      </c>
      <c r="R267" s="10">
        <v>14619.94</v>
      </c>
      <c r="S267" s="10">
        <v>745616.94</v>
      </c>
      <c r="T267" t="s">
        <v>57</v>
      </c>
      <c r="U267" t="s">
        <v>58</v>
      </c>
      <c r="V267">
        <v>64</v>
      </c>
      <c r="W267">
        <v>45</v>
      </c>
      <c r="X267">
        <v>54.5</v>
      </c>
      <c r="Y267" t="s">
        <v>512</v>
      </c>
      <c r="Z267">
        <v>0</v>
      </c>
      <c r="AA267">
        <v>100</v>
      </c>
      <c r="AB267">
        <v>0</v>
      </c>
      <c r="AC267">
        <v>0</v>
      </c>
      <c r="AD267">
        <v>730997</v>
      </c>
      <c r="AE267">
        <v>0</v>
      </c>
      <c r="AF267" t="s">
        <v>59</v>
      </c>
      <c r="AG267" t="str">
        <f>VLOOKUP(G267,'CapRev-Output-All'!A:AQ,43,FALSE)</f>
        <v>0</v>
      </c>
      <c r="AI267" s="10"/>
    </row>
    <row r="268" spans="1:35" ht="15" x14ac:dyDescent="0.2">
      <c r="A268" t="s">
        <v>74</v>
      </c>
      <c r="B268" t="s">
        <v>75</v>
      </c>
      <c r="C268" t="s">
        <v>80</v>
      </c>
      <c r="D268" t="s">
        <v>70</v>
      </c>
      <c r="E268" t="s">
        <v>81</v>
      </c>
      <c r="F268" t="s">
        <v>52</v>
      </c>
      <c r="G268" t="s">
        <v>178</v>
      </c>
      <c r="H268" t="s">
        <v>74</v>
      </c>
      <c r="J268" t="s">
        <v>179</v>
      </c>
      <c r="K268">
        <v>0</v>
      </c>
      <c r="L268">
        <v>1</v>
      </c>
      <c r="M268">
        <v>0</v>
      </c>
      <c r="N268">
        <v>0</v>
      </c>
      <c r="O268" t="s">
        <v>56</v>
      </c>
      <c r="P268" s="10">
        <v>561618</v>
      </c>
      <c r="Q268" s="10">
        <v>561618</v>
      </c>
      <c r="R268" s="10">
        <v>11232</v>
      </c>
      <c r="S268" s="10">
        <v>572850</v>
      </c>
      <c r="T268" t="s">
        <v>59</v>
      </c>
      <c r="U268" t="s">
        <v>58</v>
      </c>
      <c r="V268">
        <v>95</v>
      </c>
      <c r="W268">
        <v>88</v>
      </c>
      <c r="X268">
        <v>91.5</v>
      </c>
      <c r="Y268" t="s">
        <v>84</v>
      </c>
      <c r="Z268">
        <v>100</v>
      </c>
      <c r="AA268">
        <v>0</v>
      </c>
      <c r="AB268">
        <v>0</v>
      </c>
      <c r="AC268">
        <v>561618</v>
      </c>
      <c r="AD268">
        <v>0</v>
      </c>
      <c r="AE268">
        <v>0</v>
      </c>
      <c r="AF268" t="s">
        <v>59</v>
      </c>
      <c r="AG268" t="str">
        <f>VLOOKUP(G268,'CapRev-Output-All'!A:AQ,43,FALSE)</f>
        <v>10670.742</v>
      </c>
      <c r="AI268" s="10"/>
    </row>
    <row r="269" spans="1:35" ht="15" x14ac:dyDescent="0.2">
      <c r="A269" t="s">
        <v>148</v>
      </c>
      <c r="B269" t="s">
        <v>148</v>
      </c>
      <c r="C269" t="s">
        <v>535</v>
      </c>
      <c r="D269" t="s">
        <v>536</v>
      </c>
      <c r="E269" t="s">
        <v>537</v>
      </c>
      <c r="F269" t="s">
        <v>64</v>
      </c>
      <c r="G269" t="s">
        <v>1963</v>
      </c>
      <c r="H269" t="s">
        <v>148</v>
      </c>
      <c r="J269" t="s">
        <v>1964</v>
      </c>
      <c r="K269">
        <v>0.8</v>
      </c>
      <c r="L269">
        <v>0</v>
      </c>
      <c r="M269">
        <v>0</v>
      </c>
      <c r="N269">
        <v>0.2</v>
      </c>
      <c r="O269" t="s">
        <v>67</v>
      </c>
      <c r="P269" s="10">
        <v>220112</v>
      </c>
      <c r="Q269" s="10">
        <v>220112</v>
      </c>
      <c r="R269" s="10">
        <v>2916.93</v>
      </c>
      <c r="S269" s="10">
        <v>223028.93</v>
      </c>
      <c r="T269" t="s">
        <v>59</v>
      </c>
      <c r="U269" t="s">
        <v>58</v>
      </c>
      <c r="V269">
        <v>72</v>
      </c>
      <c r="W269">
        <v>52</v>
      </c>
      <c r="X269">
        <v>62</v>
      </c>
      <c r="Y269" t="s">
        <v>254</v>
      </c>
      <c r="Z269">
        <v>100</v>
      </c>
      <c r="AA269">
        <v>0</v>
      </c>
      <c r="AB269">
        <v>176089.60000000001</v>
      </c>
      <c r="AC269">
        <v>0</v>
      </c>
      <c r="AD269">
        <v>0</v>
      </c>
      <c r="AE269">
        <v>44022.400000000001</v>
      </c>
      <c r="AF269" t="s">
        <v>59</v>
      </c>
      <c r="AG269" t="str">
        <f>VLOOKUP(G269,'CapRev-Output-All'!A:AQ,43,FALSE)</f>
        <v>0</v>
      </c>
      <c r="AI269" s="10"/>
    </row>
    <row r="270" spans="1:35" ht="15" x14ac:dyDescent="0.2">
      <c r="A270" t="s">
        <v>74</v>
      </c>
      <c r="B270" t="s">
        <v>102</v>
      </c>
      <c r="C270" t="s">
        <v>192</v>
      </c>
      <c r="D270" t="s">
        <v>70</v>
      </c>
      <c r="E270" t="s">
        <v>193</v>
      </c>
      <c r="F270" t="s">
        <v>64</v>
      </c>
      <c r="G270" t="s">
        <v>194</v>
      </c>
      <c r="H270" t="s">
        <v>74</v>
      </c>
      <c r="J270" t="s">
        <v>195</v>
      </c>
      <c r="K270">
        <v>0.96</v>
      </c>
      <c r="L270">
        <v>0</v>
      </c>
      <c r="M270">
        <v>0</v>
      </c>
      <c r="N270">
        <v>0.04</v>
      </c>
      <c r="O270" t="s">
        <v>67</v>
      </c>
      <c r="P270" s="10">
        <v>659375</v>
      </c>
      <c r="Q270" s="10">
        <v>659375</v>
      </c>
      <c r="R270" s="10">
        <v>13187</v>
      </c>
      <c r="S270" s="10">
        <v>672562</v>
      </c>
      <c r="T270" t="s">
        <v>57</v>
      </c>
      <c r="U270" t="s">
        <v>58</v>
      </c>
      <c r="V270">
        <v>88</v>
      </c>
      <c r="W270">
        <v>92</v>
      </c>
      <c r="X270">
        <v>90</v>
      </c>
      <c r="Y270" t="s">
        <v>68</v>
      </c>
      <c r="Z270">
        <v>0</v>
      </c>
      <c r="AA270">
        <v>100</v>
      </c>
      <c r="AB270">
        <v>633000</v>
      </c>
      <c r="AC270">
        <v>0</v>
      </c>
      <c r="AD270">
        <v>0</v>
      </c>
      <c r="AE270">
        <v>26375</v>
      </c>
      <c r="AF270" t="s">
        <v>59</v>
      </c>
      <c r="AG270">
        <f>VLOOKUP(G270,'CapRev-Output-All'!A:AQ,43,FALSE)</f>
        <v>0</v>
      </c>
      <c r="AI270" s="10"/>
    </row>
    <row r="271" spans="1:35" ht="15" x14ac:dyDescent="0.2">
      <c r="A271" t="s">
        <v>148</v>
      </c>
      <c r="B271" t="s">
        <v>148</v>
      </c>
      <c r="C271" t="s">
        <v>286</v>
      </c>
      <c r="D271" t="s">
        <v>347</v>
      </c>
      <c r="E271" t="s">
        <v>287</v>
      </c>
      <c r="F271" t="s">
        <v>64</v>
      </c>
      <c r="G271" t="s">
        <v>2162</v>
      </c>
      <c r="H271" t="s">
        <v>148</v>
      </c>
      <c r="J271" t="s">
        <v>2163</v>
      </c>
      <c r="K271">
        <v>1</v>
      </c>
      <c r="L271">
        <v>0</v>
      </c>
      <c r="M271">
        <v>0</v>
      </c>
      <c r="N271">
        <v>0</v>
      </c>
      <c r="O271" t="s">
        <v>67</v>
      </c>
      <c r="P271" s="10">
        <v>95000</v>
      </c>
      <c r="Q271" s="10">
        <v>95000</v>
      </c>
      <c r="R271" s="10">
        <v>1900</v>
      </c>
      <c r="S271" s="10">
        <v>96900</v>
      </c>
      <c r="T271" t="s">
        <v>59</v>
      </c>
      <c r="U271" t="s">
        <v>58</v>
      </c>
      <c r="V271">
        <v>60</v>
      </c>
      <c r="W271">
        <v>55</v>
      </c>
      <c r="X271">
        <v>57.5</v>
      </c>
      <c r="Y271" t="s">
        <v>254</v>
      </c>
      <c r="Z271">
        <v>100</v>
      </c>
      <c r="AA271">
        <v>0</v>
      </c>
      <c r="AB271">
        <v>95000</v>
      </c>
      <c r="AC271">
        <v>0</v>
      </c>
      <c r="AD271">
        <v>0</v>
      </c>
      <c r="AE271">
        <v>0</v>
      </c>
      <c r="AF271" t="s">
        <v>59</v>
      </c>
      <c r="AG271" t="str">
        <f>VLOOKUP(G271,'CapRev-Output-All'!A:AQ,43,FALSE)</f>
        <v>0</v>
      </c>
      <c r="AI271" s="10"/>
    </row>
    <row r="272" spans="1:35" ht="15" x14ac:dyDescent="0.2">
      <c r="A272" t="s">
        <v>74</v>
      </c>
      <c r="B272" t="s">
        <v>85</v>
      </c>
      <c r="C272" t="s">
        <v>224</v>
      </c>
      <c r="D272" t="s">
        <v>377</v>
      </c>
      <c r="E272" t="s">
        <v>225</v>
      </c>
      <c r="F272" t="s">
        <v>52</v>
      </c>
      <c r="G272" t="s">
        <v>378</v>
      </c>
      <c r="H272" t="s">
        <v>74</v>
      </c>
      <c r="J272" t="s">
        <v>379</v>
      </c>
      <c r="K272">
        <v>0</v>
      </c>
      <c r="L272">
        <v>1</v>
      </c>
      <c r="M272">
        <v>0</v>
      </c>
      <c r="N272">
        <v>0</v>
      </c>
      <c r="O272" t="s">
        <v>56</v>
      </c>
      <c r="P272" s="10">
        <v>500000</v>
      </c>
      <c r="Q272" s="10">
        <v>500000</v>
      </c>
      <c r="R272" s="10">
        <v>10000</v>
      </c>
      <c r="S272" s="10">
        <v>510000</v>
      </c>
      <c r="T272" t="s">
        <v>57</v>
      </c>
      <c r="U272" t="s">
        <v>58</v>
      </c>
      <c r="V272">
        <v>90</v>
      </c>
      <c r="W272">
        <v>80</v>
      </c>
      <c r="X272">
        <v>85</v>
      </c>
      <c r="Y272" t="s">
        <v>68</v>
      </c>
      <c r="Z272">
        <v>0</v>
      </c>
      <c r="AA272">
        <v>100</v>
      </c>
      <c r="AB272">
        <v>0</v>
      </c>
      <c r="AC272">
        <v>500000</v>
      </c>
      <c r="AD272">
        <v>0</v>
      </c>
      <c r="AE272">
        <v>0</v>
      </c>
      <c r="AF272" t="s">
        <v>59</v>
      </c>
      <c r="AG272">
        <f>VLOOKUP(G272,'CapRev-Output-All'!A:AQ,43,FALSE)</f>
        <v>0</v>
      </c>
      <c r="AI272" s="10"/>
    </row>
    <row r="273" spans="1:35" ht="15" x14ac:dyDescent="0.2">
      <c r="A273" t="s">
        <v>60</v>
      </c>
      <c r="B273" t="s">
        <v>60</v>
      </c>
      <c r="C273" t="s">
        <v>61</v>
      </c>
      <c r="D273" t="s">
        <v>62</v>
      </c>
      <c r="E273" t="s">
        <v>63</v>
      </c>
      <c r="F273" t="s">
        <v>64</v>
      </c>
      <c r="G273" t="s">
        <v>65</v>
      </c>
      <c r="H273" t="s">
        <v>60</v>
      </c>
      <c r="J273" t="s">
        <v>66</v>
      </c>
      <c r="K273">
        <v>0.85</v>
      </c>
      <c r="L273">
        <v>0</v>
      </c>
      <c r="M273">
        <v>0.15</v>
      </c>
      <c r="N273">
        <v>0</v>
      </c>
      <c r="O273" t="s">
        <v>67</v>
      </c>
      <c r="P273" s="10">
        <v>300000</v>
      </c>
      <c r="Q273" s="10">
        <v>300000</v>
      </c>
      <c r="R273" s="10">
        <v>6000</v>
      </c>
      <c r="S273" s="10">
        <v>306000</v>
      </c>
      <c r="T273" t="s">
        <v>57</v>
      </c>
      <c r="U273" t="s">
        <v>58</v>
      </c>
      <c r="V273">
        <v>100</v>
      </c>
      <c r="W273">
        <v>100</v>
      </c>
      <c r="X273">
        <v>100</v>
      </c>
      <c r="Y273" t="s">
        <v>68</v>
      </c>
      <c r="Z273">
        <v>0</v>
      </c>
      <c r="AA273">
        <v>100</v>
      </c>
      <c r="AB273">
        <v>255000</v>
      </c>
      <c r="AC273">
        <v>0</v>
      </c>
      <c r="AD273">
        <v>45000</v>
      </c>
      <c r="AE273">
        <v>0</v>
      </c>
      <c r="AF273" t="s">
        <v>59</v>
      </c>
      <c r="AG273">
        <f>VLOOKUP(G273,'CapRev-Output-All'!A:AQ,43,FALSE)</f>
        <v>0</v>
      </c>
      <c r="AI273" s="10"/>
    </row>
    <row r="274" spans="1:35" ht="15" x14ac:dyDescent="0.2">
      <c r="A274" t="s">
        <v>148</v>
      </c>
      <c r="B274" t="s">
        <v>148</v>
      </c>
      <c r="C274" t="s">
        <v>651</v>
      </c>
      <c r="D274" t="s">
        <v>652</v>
      </c>
      <c r="E274" t="s">
        <v>653</v>
      </c>
      <c r="F274" t="s">
        <v>64</v>
      </c>
      <c r="G274" t="s">
        <v>1841</v>
      </c>
      <c r="H274" t="s">
        <v>148</v>
      </c>
      <c r="J274" t="s">
        <v>1842</v>
      </c>
      <c r="K274">
        <v>0.2</v>
      </c>
      <c r="L274">
        <v>0.3</v>
      </c>
      <c r="M274">
        <v>0.3</v>
      </c>
      <c r="N274">
        <v>0.2</v>
      </c>
      <c r="O274" t="s">
        <v>120</v>
      </c>
      <c r="P274" s="10">
        <v>502373</v>
      </c>
      <c r="Q274" s="10">
        <v>502373</v>
      </c>
      <c r="R274" s="10">
        <v>10047</v>
      </c>
      <c r="S274" s="10">
        <v>512420</v>
      </c>
      <c r="T274" t="s">
        <v>59</v>
      </c>
      <c r="U274" t="s">
        <v>58</v>
      </c>
      <c r="V274">
        <v>64</v>
      </c>
      <c r="W274">
        <v>64</v>
      </c>
      <c r="X274">
        <v>64</v>
      </c>
      <c r="Y274" t="s">
        <v>254</v>
      </c>
      <c r="Z274">
        <v>100</v>
      </c>
      <c r="AA274">
        <v>0</v>
      </c>
      <c r="AB274">
        <v>100474.6</v>
      </c>
      <c r="AC274">
        <v>150711.9</v>
      </c>
      <c r="AD274">
        <v>150711.9</v>
      </c>
      <c r="AE274">
        <v>100474.6</v>
      </c>
      <c r="AF274" t="s">
        <v>59</v>
      </c>
      <c r="AG274" t="str">
        <f>VLOOKUP(G274,'CapRev-Output-All'!A:AQ,43,FALSE)</f>
        <v>50000</v>
      </c>
      <c r="AI274" s="10"/>
    </row>
    <row r="275" spans="1:35" ht="15" x14ac:dyDescent="0.2">
      <c r="A275" t="s">
        <v>60</v>
      </c>
      <c r="B275" t="s">
        <v>60</v>
      </c>
      <c r="C275" t="s">
        <v>126</v>
      </c>
      <c r="D275" t="s">
        <v>127</v>
      </c>
      <c r="E275" t="s">
        <v>128</v>
      </c>
      <c r="F275" t="s">
        <v>52</v>
      </c>
      <c r="G275" t="s">
        <v>129</v>
      </c>
      <c r="H275" t="s">
        <v>60</v>
      </c>
      <c r="J275" t="s">
        <v>130</v>
      </c>
      <c r="K275">
        <v>0</v>
      </c>
      <c r="L275">
        <v>1</v>
      </c>
      <c r="M275">
        <v>0</v>
      </c>
      <c r="N275">
        <v>0</v>
      </c>
      <c r="O275" t="s">
        <v>56</v>
      </c>
      <c r="P275" s="10">
        <v>575250</v>
      </c>
      <c r="Q275" s="10">
        <v>575250</v>
      </c>
      <c r="R275" s="10">
        <v>11505</v>
      </c>
      <c r="S275" s="10">
        <v>586755</v>
      </c>
      <c r="T275" t="s">
        <v>57</v>
      </c>
      <c r="U275" t="s">
        <v>58</v>
      </c>
      <c r="V275">
        <v>100</v>
      </c>
      <c r="W275">
        <v>88</v>
      </c>
      <c r="X275">
        <v>94</v>
      </c>
      <c r="Y275" t="s">
        <v>68</v>
      </c>
      <c r="Z275">
        <v>0</v>
      </c>
      <c r="AA275">
        <v>100</v>
      </c>
      <c r="AB275">
        <v>0</v>
      </c>
      <c r="AC275">
        <v>575250</v>
      </c>
      <c r="AD275">
        <v>0</v>
      </c>
      <c r="AE275">
        <v>0</v>
      </c>
      <c r="AF275" t="s">
        <v>59</v>
      </c>
      <c r="AG275">
        <f>VLOOKUP(G275,'CapRev-Output-All'!A:AQ,43,FALSE)</f>
        <v>1500</v>
      </c>
      <c r="AI275" s="10"/>
    </row>
    <row r="276" spans="1:35" ht="15" x14ac:dyDescent="0.2">
      <c r="A276" t="s">
        <v>148</v>
      </c>
      <c r="B276" t="s">
        <v>148</v>
      </c>
      <c r="C276" t="s">
        <v>337</v>
      </c>
      <c r="D276" t="s">
        <v>338</v>
      </c>
      <c r="E276" t="s">
        <v>339</v>
      </c>
      <c r="F276" t="s">
        <v>64</v>
      </c>
      <c r="G276" t="s">
        <v>1616</v>
      </c>
      <c r="H276" t="s">
        <v>148</v>
      </c>
      <c r="J276" t="s">
        <v>1617</v>
      </c>
      <c r="K276">
        <v>0.25</v>
      </c>
      <c r="L276">
        <v>0.3</v>
      </c>
      <c r="M276">
        <v>0.3</v>
      </c>
      <c r="N276">
        <v>0.15</v>
      </c>
      <c r="O276" t="s">
        <v>107</v>
      </c>
      <c r="P276" s="10">
        <v>50000</v>
      </c>
      <c r="Q276" s="10">
        <v>50000</v>
      </c>
      <c r="R276" s="10">
        <v>1000</v>
      </c>
      <c r="S276" s="10">
        <v>51000</v>
      </c>
      <c r="T276" t="s">
        <v>59</v>
      </c>
      <c r="U276" t="s">
        <v>58</v>
      </c>
      <c r="V276">
        <v>76</v>
      </c>
      <c r="W276">
        <v>60</v>
      </c>
      <c r="X276">
        <v>68</v>
      </c>
      <c r="Y276" t="s">
        <v>254</v>
      </c>
      <c r="Z276">
        <v>100</v>
      </c>
      <c r="AA276">
        <v>0</v>
      </c>
      <c r="AB276">
        <v>12500</v>
      </c>
      <c r="AC276">
        <v>15000</v>
      </c>
      <c r="AD276">
        <v>15000</v>
      </c>
      <c r="AE276">
        <v>7500</v>
      </c>
      <c r="AF276" t="s">
        <v>59</v>
      </c>
      <c r="AG276" t="str">
        <f>VLOOKUP(G276,'CapRev-Output-All'!A:AQ,43,FALSE)</f>
        <v>0</v>
      </c>
      <c r="AI276" s="10"/>
    </row>
    <row r="277" spans="1:35" ht="15" x14ac:dyDescent="0.2">
      <c r="A277" t="s">
        <v>148</v>
      </c>
      <c r="B277" t="s">
        <v>148</v>
      </c>
      <c r="C277" t="s">
        <v>184</v>
      </c>
      <c r="D277" t="s">
        <v>1040</v>
      </c>
      <c r="E277" t="s">
        <v>185</v>
      </c>
      <c r="F277" t="s">
        <v>64</v>
      </c>
      <c r="G277" t="s">
        <v>1041</v>
      </c>
      <c r="H277" t="s">
        <v>148</v>
      </c>
      <c r="J277" t="s">
        <v>1042</v>
      </c>
      <c r="K277">
        <v>0</v>
      </c>
      <c r="L277">
        <v>0.25</v>
      </c>
      <c r="M277">
        <v>0.55000000000000004</v>
      </c>
      <c r="N277">
        <v>0.2</v>
      </c>
      <c r="O277" t="s">
        <v>120</v>
      </c>
      <c r="P277" s="10">
        <v>331409.96000000002</v>
      </c>
      <c r="Q277" s="10">
        <v>331409.96000000002</v>
      </c>
      <c r="R277" s="10">
        <v>6628.2</v>
      </c>
      <c r="S277" s="10">
        <v>338038.16000000003</v>
      </c>
      <c r="T277" t="s">
        <v>59</v>
      </c>
      <c r="U277" t="s">
        <v>58</v>
      </c>
      <c r="V277">
        <v>76</v>
      </c>
      <c r="W277">
        <v>80</v>
      </c>
      <c r="X277">
        <v>78</v>
      </c>
      <c r="Y277" t="s">
        <v>254</v>
      </c>
      <c r="Z277">
        <v>100</v>
      </c>
      <c r="AA277">
        <v>0</v>
      </c>
      <c r="AB277">
        <v>0</v>
      </c>
      <c r="AC277">
        <v>82852.490000000005</v>
      </c>
      <c r="AD277">
        <v>182275.478</v>
      </c>
      <c r="AE277">
        <v>66281.991999999998</v>
      </c>
      <c r="AF277" t="s">
        <v>59</v>
      </c>
      <c r="AG277">
        <f>VLOOKUP(G277,'CapRev-Output-All'!A:AQ,43,FALSE)</f>
        <v>0</v>
      </c>
      <c r="AI277" s="10"/>
    </row>
    <row r="278" spans="1:35" ht="15" x14ac:dyDescent="0.2">
      <c r="A278" t="s">
        <v>74</v>
      </c>
      <c r="B278" t="s">
        <v>75</v>
      </c>
      <c r="C278" t="s">
        <v>80</v>
      </c>
      <c r="D278" t="s">
        <v>48</v>
      </c>
      <c r="E278" t="s">
        <v>81</v>
      </c>
      <c r="F278" t="s">
        <v>52</v>
      </c>
      <c r="G278" t="s">
        <v>217</v>
      </c>
      <c r="H278" t="s">
        <v>74</v>
      </c>
      <c r="J278" t="s">
        <v>218</v>
      </c>
      <c r="K278">
        <v>0</v>
      </c>
      <c r="L278">
        <v>0.9</v>
      </c>
      <c r="M278">
        <v>0.1</v>
      </c>
      <c r="N278">
        <v>0</v>
      </c>
      <c r="O278" t="s">
        <v>56</v>
      </c>
      <c r="P278" s="10">
        <v>998668</v>
      </c>
      <c r="Q278" s="10">
        <v>998668</v>
      </c>
      <c r="R278" s="10">
        <v>19973</v>
      </c>
      <c r="S278" s="10">
        <v>1018641</v>
      </c>
      <c r="T278" t="s">
        <v>59</v>
      </c>
      <c r="U278" t="s">
        <v>58</v>
      </c>
      <c r="V278">
        <v>90</v>
      </c>
      <c r="W278">
        <v>88</v>
      </c>
      <c r="X278">
        <v>89</v>
      </c>
      <c r="Y278" t="s">
        <v>84</v>
      </c>
      <c r="Z278">
        <v>51</v>
      </c>
      <c r="AA278">
        <v>49</v>
      </c>
      <c r="AB278">
        <v>0</v>
      </c>
      <c r="AC278">
        <v>898801.2</v>
      </c>
      <c r="AD278">
        <v>99866.8</v>
      </c>
      <c r="AE278">
        <v>0</v>
      </c>
      <c r="AF278" t="s">
        <v>59</v>
      </c>
      <c r="AG278">
        <f>VLOOKUP(G278,'CapRev-Output-All'!A:AQ,43,FALSE)</f>
        <v>0</v>
      </c>
      <c r="AI278" s="10"/>
    </row>
    <row r="279" spans="1:35" ht="15" x14ac:dyDescent="0.2">
      <c r="A279" t="s">
        <v>48</v>
      </c>
      <c r="B279" t="s">
        <v>48</v>
      </c>
      <c r="C279" t="s">
        <v>1229</v>
      </c>
      <c r="D279" t="s">
        <v>116</v>
      </c>
      <c r="E279" t="s">
        <v>992</v>
      </c>
      <c r="F279" t="s">
        <v>64</v>
      </c>
      <c r="G279" t="s">
        <v>1230</v>
      </c>
      <c r="H279" t="s">
        <v>48</v>
      </c>
      <c r="I279" t="s">
        <v>54</v>
      </c>
      <c r="J279" t="s">
        <v>1231</v>
      </c>
      <c r="K279">
        <v>0</v>
      </c>
      <c r="L279">
        <v>0.27</v>
      </c>
      <c r="M279">
        <v>0.23</v>
      </c>
      <c r="N279">
        <v>0.5</v>
      </c>
      <c r="O279" t="s">
        <v>114</v>
      </c>
      <c r="P279" s="10">
        <v>458210</v>
      </c>
      <c r="Q279" s="11">
        <v>458210</v>
      </c>
      <c r="R279" s="10">
        <v>0</v>
      </c>
      <c r="S279" s="10">
        <v>458210</v>
      </c>
      <c r="T279" t="s">
        <v>57</v>
      </c>
      <c r="U279" t="s">
        <v>58</v>
      </c>
      <c r="V279">
        <v>76</v>
      </c>
      <c r="W279">
        <v>72</v>
      </c>
      <c r="X279">
        <v>74</v>
      </c>
      <c r="Y279" t="s">
        <v>48</v>
      </c>
      <c r="Z279">
        <v>0</v>
      </c>
      <c r="AA279">
        <v>0</v>
      </c>
      <c r="AB279">
        <v>0</v>
      </c>
      <c r="AC279">
        <v>123716.7</v>
      </c>
      <c r="AD279">
        <v>105388.3</v>
      </c>
      <c r="AE279">
        <v>229105</v>
      </c>
      <c r="AF279" t="s">
        <v>59</v>
      </c>
      <c r="AG279" t="str">
        <f>VLOOKUP(G279,'CapRev-Output-All'!A:AQ,43,FALSE)</f>
        <v>21000</v>
      </c>
      <c r="AI279" s="10"/>
    </row>
    <row r="280" spans="1:35" ht="15" x14ac:dyDescent="0.2">
      <c r="A280" t="s">
        <v>148</v>
      </c>
      <c r="B280" t="s">
        <v>148</v>
      </c>
      <c r="C280" t="s">
        <v>1028</v>
      </c>
      <c r="D280" t="s">
        <v>1029</v>
      </c>
      <c r="E280" t="s">
        <v>1030</v>
      </c>
      <c r="F280" t="s">
        <v>64</v>
      </c>
      <c r="G280" t="s">
        <v>2287</v>
      </c>
      <c r="H280" t="s">
        <v>148</v>
      </c>
      <c r="J280" t="s">
        <v>2288</v>
      </c>
      <c r="K280">
        <v>0.3</v>
      </c>
      <c r="L280">
        <v>0.1</v>
      </c>
      <c r="M280">
        <v>0.3</v>
      </c>
      <c r="N280">
        <v>0.3</v>
      </c>
      <c r="O280" t="s">
        <v>107</v>
      </c>
      <c r="P280" s="10">
        <v>74000</v>
      </c>
      <c r="Q280" s="10">
        <v>74000</v>
      </c>
      <c r="R280" s="10">
        <v>1480</v>
      </c>
      <c r="S280" s="10">
        <v>75480</v>
      </c>
      <c r="T280" t="s">
        <v>59</v>
      </c>
      <c r="U280" t="s">
        <v>58</v>
      </c>
      <c r="V280">
        <v>48</v>
      </c>
      <c r="W280">
        <v>60</v>
      </c>
      <c r="X280">
        <v>54</v>
      </c>
      <c r="Y280" t="s">
        <v>512</v>
      </c>
      <c r="Z280">
        <v>100</v>
      </c>
      <c r="AA280">
        <v>0</v>
      </c>
      <c r="AB280">
        <v>22200</v>
      </c>
      <c r="AC280">
        <v>7400</v>
      </c>
      <c r="AD280">
        <v>22200</v>
      </c>
      <c r="AE280">
        <v>22200</v>
      </c>
      <c r="AF280" t="s">
        <v>59</v>
      </c>
      <c r="AG280">
        <f>VLOOKUP(G280,'CapRev-Output-All'!A:AQ,43,FALSE)</f>
        <v>0</v>
      </c>
      <c r="AI280" s="10"/>
    </row>
    <row r="281" spans="1:35" ht="15" x14ac:dyDescent="0.2">
      <c r="A281" t="s">
        <v>74</v>
      </c>
      <c r="B281" t="s">
        <v>219</v>
      </c>
      <c r="C281" t="s">
        <v>768</v>
      </c>
      <c r="D281" t="s">
        <v>769</v>
      </c>
      <c r="E281" t="s">
        <v>770</v>
      </c>
      <c r="F281" t="s">
        <v>64</v>
      </c>
      <c r="G281" t="s">
        <v>771</v>
      </c>
      <c r="H281" t="s">
        <v>74</v>
      </c>
      <c r="J281" t="s">
        <v>772</v>
      </c>
      <c r="K281">
        <v>1</v>
      </c>
      <c r="L281">
        <v>0</v>
      </c>
      <c r="M281">
        <v>0</v>
      </c>
      <c r="N281">
        <v>0</v>
      </c>
      <c r="O281" t="s">
        <v>67</v>
      </c>
      <c r="P281" s="10">
        <v>753800</v>
      </c>
      <c r="Q281" s="10">
        <v>753800</v>
      </c>
      <c r="R281" s="10">
        <v>15076</v>
      </c>
      <c r="S281" s="10">
        <v>768876</v>
      </c>
      <c r="T281" t="s">
        <v>59</v>
      </c>
      <c r="U281" t="s">
        <v>58</v>
      </c>
      <c r="V281">
        <v>80</v>
      </c>
      <c r="W281">
        <v>80</v>
      </c>
      <c r="X281">
        <v>80</v>
      </c>
      <c r="Y281" t="s">
        <v>84</v>
      </c>
      <c r="Z281">
        <v>51</v>
      </c>
      <c r="AA281">
        <v>49</v>
      </c>
      <c r="AB281">
        <v>753800</v>
      </c>
      <c r="AC281">
        <v>0</v>
      </c>
      <c r="AD281">
        <v>0</v>
      </c>
      <c r="AE281">
        <v>0</v>
      </c>
      <c r="AF281" t="s">
        <v>59</v>
      </c>
      <c r="AG281" t="str">
        <f>VLOOKUP(G281,'CapRev-Output-All'!A:AQ,43,FALSE)</f>
        <v>0</v>
      </c>
      <c r="AI281" s="10"/>
    </row>
    <row r="282" spans="1:35" ht="15" x14ac:dyDescent="0.2">
      <c r="A282" t="s">
        <v>48</v>
      </c>
      <c r="B282" t="s">
        <v>48</v>
      </c>
      <c r="C282" t="s">
        <v>1526</v>
      </c>
      <c r="D282" t="s">
        <v>197</v>
      </c>
      <c r="E282" t="s">
        <v>1927</v>
      </c>
      <c r="F282" t="s">
        <v>64</v>
      </c>
      <c r="G282" t="s">
        <v>1928</v>
      </c>
      <c r="H282" t="s">
        <v>48</v>
      </c>
      <c r="I282" t="s">
        <v>54</v>
      </c>
      <c r="J282" t="s">
        <v>1929</v>
      </c>
      <c r="K282">
        <v>0.75</v>
      </c>
      <c r="L282">
        <v>0</v>
      </c>
      <c r="M282">
        <v>0</v>
      </c>
      <c r="N282">
        <v>0.25</v>
      </c>
      <c r="O282" t="s">
        <v>67</v>
      </c>
      <c r="P282" s="10">
        <v>247578</v>
      </c>
      <c r="Q282" s="11">
        <v>247578</v>
      </c>
      <c r="R282" s="10">
        <v>0</v>
      </c>
      <c r="S282" s="10">
        <v>247578</v>
      </c>
      <c r="T282" t="s">
        <v>57</v>
      </c>
      <c r="U282" t="s">
        <v>58</v>
      </c>
      <c r="V282">
        <v>64</v>
      </c>
      <c r="W282">
        <v>60</v>
      </c>
      <c r="X282">
        <v>62</v>
      </c>
      <c r="Y282" t="s">
        <v>48</v>
      </c>
      <c r="Z282">
        <v>0</v>
      </c>
      <c r="AA282">
        <v>0</v>
      </c>
      <c r="AB282">
        <v>185683.5</v>
      </c>
      <c r="AC282">
        <v>0</v>
      </c>
      <c r="AD282">
        <v>0</v>
      </c>
      <c r="AE282">
        <v>61894.5</v>
      </c>
      <c r="AF282" t="s">
        <v>59</v>
      </c>
      <c r="AG282" t="str">
        <f>VLOOKUP(G282,'CapRev-Output-All'!A:AQ,43,FALSE)</f>
        <v>20000</v>
      </c>
      <c r="AI282" s="10"/>
    </row>
    <row r="283" spans="1:35" ht="15" x14ac:dyDescent="0.2">
      <c r="A283" t="s">
        <v>74</v>
      </c>
      <c r="B283" t="s">
        <v>108</v>
      </c>
      <c r="C283" t="s">
        <v>153</v>
      </c>
      <c r="D283" t="s">
        <v>444</v>
      </c>
      <c r="E283" t="s">
        <v>154</v>
      </c>
      <c r="F283" t="s">
        <v>64</v>
      </c>
      <c r="G283" t="s">
        <v>721</v>
      </c>
      <c r="H283" t="s">
        <v>74</v>
      </c>
      <c r="J283" t="s">
        <v>722</v>
      </c>
      <c r="K283">
        <v>0</v>
      </c>
      <c r="L283">
        <v>0</v>
      </c>
      <c r="M283">
        <v>0</v>
      </c>
      <c r="N283">
        <v>1</v>
      </c>
      <c r="O283" t="s">
        <v>114</v>
      </c>
      <c r="P283" s="10">
        <v>466668</v>
      </c>
      <c r="Q283" s="10">
        <v>466668</v>
      </c>
      <c r="R283" s="10">
        <v>9333</v>
      </c>
      <c r="S283" s="10">
        <v>476001</v>
      </c>
      <c r="T283" t="s">
        <v>59</v>
      </c>
      <c r="U283" t="s">
        <v>58</v>
      </c>
      <c r="V283">
        <v>80</v>
      </c>
      <c r="W283">
        <v>80</v>
      </c>
      <c r="X283">
        <v>80</v>
      </c>
      <c r="Y283" t="s">
        <v>84</v>
      </c>
      <c r="Z283">
        <v>90</v>
      </c>
      <c r="AA283">
        <v>10</v>
      </c>
      <c r="AB283">
        <v>0</v>
      </c>
      <c r="AC283">
        <v>0</v>
      </c>
      <c r="AD283">
        <v>0</v>
      </c>
      <c r="AE283">
        <v>466668</v>
      </c>
      <c r="AF283" t="s">
        <v>59</v>
      </c>
      <c r="AG283" t="str">
        <f>VLOOKUP(G283,'CapRev-Output-All'!A:AQ,43,FALSE)</f>
        <v>0</v>
      </c>
      <c r="AI283" s="10"/>
    </row>
    <row r="284" spans="1:35" ht="15" x14ac:dyDescent="0.2">
      <c r="A284" t="s">
        <v>148</v>
      </c>
      <c r="B284" t="s">
        <v>148</v>
      </c>
      <c r="C284" t="s">
        <v>286</v>
      </c>
      <c r="D284" t="s">
        <v>347</v>
      </c>
      <c r="E284" t="s">
        <v>287</v>
      </c>
      <c r="F284" t="s">
        <v>64</v>
      </c>
      <c r="G284" t="s">
        <v>1600</v>
      </c>
      <c r="H284" t="s">
        <v>148</v>
      </c>
      <c r="J284" t="s">
        <v>1601</v>
      </c>
      <c r="K284">
        <v>0.46</v>
      </c>
      <c r="L284">
        <v>0.08</v>
      </c>
      <c r="M284">
        <v>0.46</v>
      </c>
      <c r="N284">
        <v>0</v>
      </c>
      <c r="O284" t="s">
        <v>107</v>
      </c>
      <c r="P284" s="10">
        <v>398854.5</v>
      </c>
      <c r="Q284" s="10">
        <v>398854.5</v>
      </c>
      <c r="R284" s="10">
        <v>7977.07</v>
      </c>
      <c r="S284" s="10">
        <v>406831.57</v>
      </c>
      <c r="T284" t="s">
        <v>59</v>
      </c>
      <c r="U284" t="s">
        <v>58</v>
      </c>
      <c r="V284">
        <v>68</v>
      </c>
      <c r="W284">
        <v>68</v>
      </c>
      <c r="X284">
        <v>68</v>
      </c>
      <c r="Y284" t="s">
        <v>254</v>
      </c>
      <c r="Z284">
        <v>100</v>
      </c>
      <c r="AA284">
        <v>0</v>
      </c>
      <c r="AB284">
        <v>183473.07</v>
      </c>
      <c r="AC284">
        <v>31908.36</v>
      </c>
      <c r="AD284">
        <v>183473.07</v>
      </c>
      <c r="AE284">
        <v>0</v>
      </c>
      <c r="AF284" t="s">
        <v>59</v>
      </c>
      <c r="AG284" t="str">
        <f>VLOOKUP(G284,'CapRev-Output-All'!A:AQ,43,FALSE)</f>
        <v>31530</v>
      </c>
      <c r="AI284" s="10"/>
    </row>
    <row r="285" spans="1:35" ht="15" x14ac:dyDescent="0.2">
      <c r="A285" t="s">
        <v>148</v>
      </c>
      <c r="B285" t="s">
        <v>148</v>
      </c>
      <c r="C285" t="s">
        <v>213</v>
      </c>
      <c r="D285" t="s">
        <v>882</v>
      </c>
      <c r="E285" t="s">
        <v>214</v>
      </c>
      <c r="F285" t="s">
        <v>52</v>
      </c>
      <c r="G285" t="s">
        <v>1982</v>
      </c>
      <c r="H285" t="s">
        <v>148</v>
      </c>
      <c r="J285" t="s">
        <v>1983</v>
      </c>
      <c r="K285">
        <v>0</v>
      </c>
      <c r="L285">
        <v>0.85189999999999999</v>
      </c>
      <c r="M285">
        <v>0.14810000000000001</v>
      </c>
      <c r="N285">
        <v>0</v>
      </c>
      <c r="O285" t="s">
        <v>56</v>
      </c>
      <c r="P285" s="10">
        <v>306075</v>
      </c>
      <c r="Q285" s="10">
        <v>306075</v>
      </c>
      <c r="R285" s="10">
        <v>6121.5</v>
      </c>
      <c r="S285" s="10">
        <v>312196.5</v>
      </c>
      <c r="T285" t="s">
        <v>59</v>
      </c>
      <c r="U285" t="s">
        <v>58</v>
      </c>
      <c r="V285">
        <v>65</v>
      </c>
      <c r="W285">
        <v>56</v>
      </c>
      <c r="X285">
        <v>60.5</v>
      </c>
      <c r="Y285" t="s">
        <v>254</v>
      </c>
      <c r="Z285">
        <v>100</v>
      </c>
      <c r="AA285">
        <v>0</v>
      </c>
      <c r="AB285">
        <v>0</v>
      </c>
      <c r="AC285">
        <v>260745.29250000001</v>
      </c>
      <c r="AD285">
        <v>45329.707499999997</v>
      </c>
      <c r="AE285">
        <v>0</v>
      </c>
      <c r="AF285" t="s">
        <v>59</v>
      </c>
      <c r="AG285">
        <f>VLOOKUP(G285,'CapRev-Output-All'!A:AQ,43,FALSE)</f>
        <v>0</v>
      </c>
      <c r="AI285" s="10"/>
    </row>
    <row r="286" spans="1:35" ht="15" x14ac:dyDescent="0.2">
      <c r="A286" t="s">
        <v>148</v>
      </c>
      <c r="B286" t="s">
        <v>148</v>
      </c>
      <c r="C286" t="s">
        <v>282</v>
      </c>
      <c r="D286" t="s">
        <v>542</v>
      </c>
      <c r="E286" t="s">
        <v>283</v>
      </c>
      <c r="F286" t="s">
        <v>64</v>
      </c>
      <c r="G286" t="s">
        <v>1719</v>
      </c>
      <c r="H286" t="s">
        <v>148</v>
      </c>
      <c r="J286" t="s">
        <v>1720</v>
      </c>
      <c r="K286">
        <v>1</v>
      </c>
      <c r="L286">
        <v>0</v>
      </c>
      <c r="M286">
        <v>0</v>
      </c>
      <c r="N286">
        <v>0</v>
      </c>
      <c r="O286" t="s">
        <v>67</v>
      </c>
      <c r="P286" s="10">
        <v>507377</v>
      </c>
      <c r="Q286" s="10">
        <v>507377</v>
      </c>
      <c r="R286" s="10">
        <v>15221.31</v>
      </c>
      <c r="S286" s="10">
        <v>522598.31</v>
      </c>
      <c r="T286" t="s">
        <v>59</v>
      </c>
      <c r="U286" t="s">
        <v>58</v>
      </c>
      <c r="V286">
        <v>60</v>
      </c>
      <c r="W286">
        <v>72</v>
      </c>
      <c r="X286">
        <v>66</v>
      </c>
      <c r="Y286" t="s">
        <v>254</v>
      </c>
      <c r="Z286">
        <v>100</v>
      </c>
      <c r="AA286">
        <v>0</v>
      </c>
      <c r="AB286">
        <v>507377</v>
      </c>
      <c r="AC286">
        <v>0</v>
      </c>
      <c r="AD286">
        <v>0</v>
      </c>
      <c r="AE286">
        <v>0</v>
      </c>
      <c r="AF286" t="s">
        <v>59</v>
      </c>
      <c r="AG286" t="str">
        <f>VLOOKUP(G286,'CapRev-Output-All'!A:AQ,43,FALSE)</f>
        <v>0</v>
      </c>
      <c r="AI286" s="10"/>
    </row>
    <row r="287" spans="1:35" ht="15" x14ac:dyDescent="0.2">
      <c r="A287" t="s">
        <v>74</v>
      </c>
      <c r="B287" t="s">
        <v>108</v>
      </c>
      <c r="C287" t="s">
        <v>153</v>
      </c>
      <c r="D287" t="s">
        <v>444</v>
      </c>
      <c r="E287" t="s">
        <v>154</v>
      </c>
      <c r="F287" t="s">
        <v>64</v>
      </c>
      <c r="G287" t="s">
        <v>725</v>
      </c>
      <c r="H287" t="s">
        <v>74</v>
      </c>
      <c r="J287" t="s">
        <v>726</v>
      </c>
      <c r="K287">
        <v>0.25</v>
      </c>
      <c r="L287">
        <v>0.1</v>
      </c>
      <c r="M287">
        <v>0.35</v>
      </c>
      <c r="N287">
        <v>0.3</v>
      </c>
      <c r="O287" t="s">
        <v>120</v>
      </c>
      <c r="P287" s="10">
        <v>703000</v>
      </c>
      <c r="Q287" s="10">
        <v>703000</v>
      </c>
      <c r="R287" s="10">
        <v>14060</v>
      </c>
      <c r="S287" s="10">
        <v>717060</v>
      </c>
      <c r="T287" t="s">
        <v>59</v>
      </c>
      <c r="U287" t="s">
        <v>58</v>
      </c>
      <c r="V287">
        <v>80</v>
      </c>
      <c r="W287">
        <v>80</v>
      </c>
      <c r="X287">
        <v>80</v>
      </c>
      <c r="Y287" t="s">
        <v>84</v>
      </c>
      <c r="Z287">
        <v>100</v>
      </c>
      <c r="AA287">
        <v>0</v>
      </c>
      <c r="AB287">
        <v>175750</v>
      </c>
      <c r="AC287">
        <v>70300</v>
      </c>
      <c r="AD287">
        <v>246050</v>
      </c>
      <c r="AE287">
        <v>210900</v>
      </c>
      <c r="AF287" t="s">
        <v>59</v>
      </c>
      <c r="AG287">
        <f>VLOOKUP(G287,'CapRev-Output-All'!A:AQ,43,FALSE)</f>
        <v>0</v>
      </c>
      <c r="AI287" s="10"/>
    </row>
    <row r="288" spans="1:35" ht="15" x14ac:dyDescent="0.2">
      <c r="A288" t="s">
        <v>148</v>
      </c>
      <c r="B288" t="s">
        <v>148</v>
      </c>
      <c r="C288" t="s">
        <v>671</v>
      </c>
      <c r="D288" t="s">
        <v>672</v>
      </c>
      <c r="E288" t="s">
        <v>673</v>
      </c>
      <c r="F288" t="s">
        <v>64</v>
      </c>
      <c r="G288" t="s">
        <v>2342</v>
      </c>
      <c r="H288" t="s">
        <v>148</v>
      </c>
      <c r="J288" t="s">
        <v>2343</v>
      </c>
      <c r="K288">
        <v>0</v>
      </c>
      <c r="L288">
        <v>0.2</v>
      </c>
      <c r="M288">
        <v>0.8</v>
      </c>
      <c r="N288">
        <v>0</v>
      </c>
      <c r="O288" t="s">
        <v>120</v>
      </c>
      <c r="P288" s="10">
        <v>309070</v>
      </c>
      <c r="Q288" s="10">
        <v>309070</v>
      </c>
      <c r="R288" s="10">
        <v>6181.4</v>
      </c>
      <c r="S288" s="10">
        <v>315251.40000000002</v>
      </c>
      <c r="T288" t="s">
        <v>59</v>
      </c>
      <c r="U288" t="s">
        <v>58</v>
      </c>
      <c r="V288">
        <v>48</v>
      </c>
      <c r="W288">
        <v>56</v>
      </c>
      <c r="X288">
        <v>52</v>
      </c>
      <c r="Y288" t="s">
        <v>512</v>
      </c>
      <c r="Z288">
        <v>100</v>
      </c>
      <c r="AA288">
        <v>0</v>
      </c>
      <c r="AB288">
        <v>0</v>
      </c>
      <c r="AC288">
        <v>61814</v>
      </c>
      <c r="AD288">
        <v>247256</v>
      </c>
      <c r="AE288">
        <v>0</v>
      </c>
      <c r="AF288" t="s">
        <v>59</v>
      </c>
      <c r="AG288" t="str">
        <f>VLOOKUP(G288,'CapRev-Output-All'!A:AQ,43,FALSE)</f>
        <v>0</v>
      </c>
      <c r="AI288" s="10"/>
    </row>
    <row r="289" spans="1:35" ht="15" x14ac:dyDescent="0.2">
      <c r="A289" t="s">
        <v>74</v>
      </c>
      <c r="B289" t="s">
        <v>85</v>
      </c>
      <c r="C289" t="s">
        <v>605</v>
      </c>
      <c r="D289" t="s">
        <v>606</v>
      </c>
      <c r="E289" t="s">
        <v>607</v>
      </c>
      <c r="F289" t="s">
        <v>64</v>
      </c>
      <c r="G289" t="s">
        <v>608</v>
      </c>
      <c r="H289" t="s">
        <v>74</v>
      </c>
      <c r="J289" t="s">
        <v>609</v>
      </c>
      <c r="K289">
        <v>0</v>
      </c>
      <c r="L289">
        <v>0</v>
      </c>
      <c r="M289">
        <v>0.2</v>
      </c>
      <c r="N289">
        <v>0.8</v>
      </c>
      <c r="O289" t="s">
        <v>114</v>
      </c>
      <c r="P289" s="10">
        <v>527828</v>
      </c>
      <c r="Q289" s="10">
        <v>527828</v>
      </c>
      <c r="R289" s="10">
        <v>10557</v>
      </c>
      <c r="S289" s="10">
        <v>538385</v>
      </c>
      <c r="T289" t="s">
        <v>59</v>
      </c>
      <c r="U289" t="s">
        <v>58</v>
      </c>
      <c r="V289">
        <v>84</v>
      </c>
      <c r="W289">
        <v>80</v>
      </c>
      <c r="X289">
        <v>82</v>
      </c>
      <c r="Y289" t="s">
        <v>84</v>
      </c>
      <c r="Z289">
        <v>100</v>
      </c>
      <c r="AA289">
        <v>0</v>
      </c>
      <c r="AB289">
        <v>0</v>
      </c>
      <c r="AC289">
        <v>0</v>
      </c>
      <c r="AD289">
        <v>105565.6</v>
      </c>
      <c r="AE289">
        <v>422262.4</v>
      </c>
      <c r="AF289" t="s">
        <v>59</v>
      </c>
      <c r="AG289">
        <f>VLOOKUP(G289,'CapRev-Output-All'!A:AQ,43,FALSE)</f>
        <v>0</v>
      </c>
      <c r="AI289" s="10"/>
    </row>
    <row r="290" spans="1:35" ht="15" x14ac:dyDescent="0.2">
      <c r="A290" t="s">
        <v>74</v>
      </c>
      <c r="B290" t="s">
        <v>85</v>
      </c>
      <c r="C290" t="s">
        <v>224</v>
      </c>
      <c r="D290" t="s">
        <v>377</v>
      </c>
      <c r="E290" t="s">
        <v>225</v>
      </c>
      <c r="F290" t="s">
        <v>52</v>
      </c>
      <c r="G290" t="s">
        <v>559</v>
      </c>
      <c r="H290" t="s">
        <v>74</v>
      </c>
      <c r="J290" t="s">
        <v>560</v>
      </c>
      <c r="K290">
        <v>0</v>
      </c>
      <c r="L290">
        <v>1</v>
      </c>
      <c r="M290">
        <v>0</v>
      </c>
      <c r="N290">
        <v>0</v>
      </c>
      <c r="O290" t="s">
        <v>56</v>
      </c>
      <c r="P290" s="10">
        <v>1093000</v>
      </c>
      <c r="Q290" s="10">
        <v>1093000</v>
      </c>
      <c r="R290" s="10">
        <v>21860</v>
      </c>
      <c r="S290" s="10">
        <v>1114860</v>
      </c>
      <c r="T290" t="s">
        <v>57</v>
      </c>
      <c r="U290" t="s">
        <v>58</v>
      </c>
      <c r="V290">
        <v>85</v>
      </c>
      <c r="W290">
        <v>80</v>
      </c>
      <c r="X290">
        <v>82.5</v>
      </c>
      <c r="Y290" t="s">
        <v>68</v>
      </c>
      <c r="Z290">
        <v>0</v>
      </c>
      <c r="AA290">
        <v>100</v>
      </c>
      <c r="AB290">
        <v>0</v>
      </c>
      <c r="AC290">
        <v>1093000</v>
      </c>
      <c r="AD290">
        <v>0</v>
      </c>
      <c r="AE290">
        <v>0</v>
      </c>
      <c r="AF290" t="s">
        <v>59</v>
      </c>
      <c r="AG290">
        <f>VLOOKUP(G290,'CapRev-Output-All'!A:AQ,43,FALSE)</f>
        <v>0</v>
      </c>
      <c r="AI290" s="10"/>
    </row>
    <row r="291" spans="1:35" ht="15" x14ac:dyDescent="0.2">
      <c r="A291" t="s">
        <v>148</v>
      </c>
      <c r="B291" t="s">
        <v>148</v>
      </c>
      <c r="C291" t="s">
        <v>1362</v>
      </c>
      <c r="D291" t="s">
        <v>1363</v>
      </c>
      <c r="E291" t="s">
        <v>1364</v>
      </c>
      <c r="F291" t="s">
        <v>64</v>
      </c>
      <c r="G291" t="s">
        <v>2166</v>
      </c>
      <c r="H291" t="s">
        <v>148</v>
      </c>
      <c r="J291" t="s">
        <v>2167</v>
      </c>
      <c r="K291">
        <v>1</v>
      </c>
      <c r="L291">
        <v>0</v>
      </c>
      <c r="M291">
        <v>0</v>
      </c>
      <c r="N291">
        <v>0</v>
      </c>
      <c r="O291" t="s">
        <v>67</v>
      </c>
      <c r="P291" s="10">
        <v>95000</v>
      </c>
      <c r="Q291" s="10">
        <v>95000</v>
      </c>
      <c r="R291" s="10">
        <v>1900</v>
      </c>
      <c r="S291" s="10">
        <v>96900</v>
      </c>
      <c r="T291" t="s">
        <v>59</v>
      </c>
      <c r="U291" t="s">
        <v>58</v>
      </c>
      <c r="V291">
        <v>60</v>
      </c>
      <c r="W291">
        <v>55</v>
      </c>
      <c r="X291">
        <v>57.5</v>
      </c>
      <c r="Y291" t="s">
        <v>254</v>
      </c>
      <c r="Z291">
        <v>100</v>
      </c>
      <c r="AA291">
        <v>0</v>
      </c>
      <c r="AB291">
        <v>95000</v>
      </c>
      <c r="AC291">
        <v>0</v>
      </c>
      <c r="AD291">
        <v>0</v>
      </c>
      <c r="AE291">
        <v>0</v>
      </c>
      <c r="AF291" t="s">
        <v>59</v>
      </c>
      <c r="AG291">
        <f>VLOOKUP(G291,'CapRev-Output-All'!A:AQ,43,FALSE)</f>
        <v>0</v>
      </c>
      <c r="AI291" s="10"/>
    </row>
    <row r="292" spans="1:35" ht="15" x14ac:dyDescent="0.2">
      <c r="A292" t="s">
        <v>148</v>
      </c>
      <c r="B292" t="s">
        <v>148</v>
      </c>
      <c r="C292" t="s">
        <v>651</v>
      </c>
      <c r="D292" t="s">
        <v>652</v>
      </c>
      <c r="E292" t="s">
        <v>653</v>
      </c>
      <c r="F292" t="s">
        <v>64</v>
      </c>
      <c r="G292" t="s">
        <v>899</v>
      </c>
      <c r="H292" t="s">
        <v>148</v>
      </c>
      <c r="J292" t="s">
        <v>900</v>
      </c>
      <c r="K292">
        <v>0.25</v>
      </c>
      <c r="L292">
        <v>0.2</v>
      </c>
      <c r="M292">
        <v>0.35</v>
      </c>
      <c r="N292">
        <v>0.2</v>
      </c>
      <c r="O292" t="s">
        <v>120</v>
      </c>
      <c r="P292" s="10">
        <v>589203</v>
      </c>
      <c r="Q292" s="10">
        <v>589203</v>
      </c>
      <c r="R292" s="10">
        <v>11784</v>
      </c>
      <c r="S292" s="10">
        <v>600987</v>
      </c>
      <c r="T292" t="s">
        <v>59</v>
      </c>
      <c r="U292" t="s">
        <v>58</v>
      </c>
      <c r="V292">
        <v>84</v>
      </c>
      <c r="W292">
        <v>76</v>
      </c>
      <c r="X292">
        <v>80</v>
      </c>
      <c r="Y292" t="s">
        <v>254</v>
      </c>
      <c r="Z292">
        <v>100</v>
      </c>
      <c r="AA292">
        <v>0</v>
      </c>
      <c r="AB292">
        <v>147300.75</v>
      </c>
      <c r="AC292">
        <v>117840.6</v>
      </c>
      <c r="AD292">
        <v>206221.05</v>
      </c>
      <c r="AE292">
        <v>117840.6</v>
      </c>
      <c r="AF292" t="s">
        <v>59</v>
      </c>
      <c r="AG292" t="str">
        <f>VLOOKUP(G292,'CapRev-Output-All'!A:AQ,43,FALSE)</f>
        <v>50000</v>
      </c>
      <c r="AI292" s="10"/>
    </row>
    <row r="293" spans="1:35" ht="15" x14ac:dyDescent="0.2">
      <c r="A293" t="s">
        <v>148</v>
      </c>
      <c r="B293" t="s">
        <v>148</v>
      </c>
      <c r="C293" t="s">
        <v>1035</v>
      </c>
      <c r="D293" t="s">
        <v>1036</v>
      </c>
      <c r="E293" t="s">
        <v>1037</v>
      </c>
      <c r="F293" t="s">
        <v>64</v>
      </c>
      <c r="G293" t="s">
        <v>1839</v>
      </c>
      <c r="H293" t="s">
        <v>148</v>
      </c>
      <c r="J293" t="s">
        <v>1840</v>
      </c>
      <c r="K293">
        <v>1</v>
      </c>
      <c r="L293">
        <v>0</v>
      </c>
      <c r="M293">
        <v>0</v>
      </c>
      <c r="N293">
        <v>0</v>
      </c>
      <c r="O293" t="s">
        <v>67</v>
      </c>
      <c r="P293" s="10">
        <v>51702</v>
      </c>
      <c r="Q293" s="10">
        <v>51702</v>
      </c>
      <c r="R293" s="10">
        <v>1304.04</v>
      </c>
      <c r="S293" s="10">
        <v>53006.04</v>
      </c>
      <c r="T293" t="s">
        <v>59</v>
      </c>
      <c r="U293" t="s">
        <v>58</v>
      </c>
      <c r="V293">
        <v>60</v>
      </c>
      <c r="W293">
        <v>68</v>
      </c>
      <c r="X293">
        <v>64</v>
      </c>
      <c r="Y293" t="s">
        <v>254</v>
      </c>
      <c r="Z293">
        <v>100</v>
      </c>
      <c r="AA293">
        <v>0</v>
      </c>
      <c r="AB293">
        <v>51702</v>
      </c>
      <c r="AC293">
        <v>0</v>
      </c>
      <c r="AD293">
        <v>0</v>
      </c>
      <c r="AE293">
        <v>0</v>
      </c>
      <c r="AF293" t="s">
        <v>59</v>
      </c>
      <c r="AG293">
        <f>VLOOKUP(G293,'CapRev-Output-All'!A:AQ,43,FALSE)</f>
        <v>0</v>
      </c>
      <c r="AI293" s="10"/>
    </row>
    <row r="294" spans="1:35" ht="15" x14ac:dyDescent="0.2">
      <c r="A294" t="s">
        <v>74</v>
      </c>
      <c r="B294" t="s">
        <v>75</v>
      </c>
      <c r="C294" t="s">
        <v>80</v>
      </c>
      <c r="D294" t="s">
        <v>292</v>
      </c>
      <c r="E294" t="s">
        <v>81</v>
      </c>
      <c r="F294" t="s">
        <v>52</v>
      </c>
      <c r="G294" t="s">
        <v>293</v>
      </c>
      <c r="H294" t="s">
        <v>74</v>
      </c>
      <c r="J294" t="s">
        <v>294</v>
      </c>
      <c r="K294">
        <v>0</v>
      </c>
      <c r="L294">
        <v>0.9</v>
      </c>
      <c r="M294">
        <v>0.1</v>
      </c>
      <c r="N294">
        <v>0</v>
      </c>
      <c r="O294" t="s">
        <v>56</v>
      </c>
      <c r="P294" s="10">
        <v>998668</v>
      </c>
      <c r="Q294" s="10">
        <v>998668</v>
      </c>
      <c r="R294" s="10">
        <v>19973</v>
      </c>
      <c r="S294" s="10">
        <v>1018641</v>
      </c>
      <c r="T294" t="s">
        <v>59</v>
      </c>
      <c r="U294" t="s">
        <v>58</v>
      </c>
      <c r="V294">
        <v>85</v>
      </c>
      <c r="W294">
        <v>88</v>
      </c>
      <c r="X294">
        <v>86.5</v>
      </c>
      <c r="Y294" t="s">
        <v>84</v>
      </c>
      <c r="Z294">
        <v>51</v>
      </c>
      <c r="AA294">
        <v>49</v>
      </c>
      <c r="AB294">
        <v>0</v>
      </c>
      <c r="AC294">
        <v>898801.2</v>
      </c>
      <c r="AD294">
        <v>99866.8</v>
      </c>
      <c r="AE294">
        <v>0</v>
      </c>
      <c r="AF294" t="s">
        <v>59</v>
      </c>
      <c r="AG294">
        <f>VLOOKUP(G294,'CapRev-Output-All'!A:AQ,43,FALSE)</f>
        <v>0</v>
      </c>
      <c r="AI294" s="10"/>
    </row>
    <row r="295" spans="1:35" ht="15" x14ac:dyDescent="0.2">
      <c r="A295" t="s">
        <v>60</v>
      </c>
      <c r="B295" t="s">
        <v>60</v>
      </c>
      <c r="C295" t="s">
        <v>173</v>
      </c>
      <c r="D295" t="s">
        <v>174</v>
      </c>
      <c r="E295" t="s">
        <v>175</v>
      </c>
      <c r="F295" t="s">
        <v>64</v>
      </c>
      <c r="G295" t="s">
        <v>176</v>
      </c>
      <c r="H295" t="s">
        <v>60</v>
      </c>
      <c r="J295" t="s">
        <v>177</v>
      </c>
      <c r="K295">
        <v>0.32</v>
      </c>
      <c r="L295">
        <v>0.03</v>
      </c>
      <c r="M295">
        <v>0.03</v>
      </c>
      <c r="N295">
        <v>0.62</v>
      </c>
      <c r="O295" t="s">
        <v>114</v>
      </c>
      <c r="P295" s="10">
        <v>807428</v>
      </c>
      <c r="Q295" s="10">
        <v>807428</v>
      </c>
      <c r="R295" s="10">
        <v>16148</v>
      </c>
      <c r="S295" s="10">
        <v>823576</v>
      </c>
      <c r="T295" t="s">
        <v>59</v>
      </c>
      <c r="U295" t="s">
        <v>58</v>
      </c>
      <c r="V295">
        <v>88</v>
      </c>
      <c r="W295">
        <v>96</v>
      </c>
      <c r="X295">
        <v>92</v>
      </c>
      <c r="Y295" t="s">
        <v>84</v>
      </c>
      <c r="Z295">
        <v>100</v>
      </c>
      <c r="AA295">
        <v>0</v>
      </c>
      <c r="AB295">
        <v>258376.95999999999</v>
      </c>
      <c r="AC295">
        <v>24222.84</v>
      </c>
      <c r="AD295">
        <v>24222.84</v>
      </c>
      <c r="AE295">
        <v>500605.36</v>
      </c>
      <c r="AF295" t="s">
        <v>59</v>
      </c>
      <c r="AG295" t="str">
        <f>VLOOKUP(G295,'CapRev-Output-All'!A:AQ,43,FALSE)</f>
        <v>63400</v>
      </c>
      <c r="AI295" s="10"/>
    </row>
    <row r="296" spans="1:35" ht="15" x14ac:dyDescent="0.2">
      <c r="A296" t="s">
        <v>148</v>
      </c>
      <c r="B296" t="s">
        <v>148</v>
      </c>
      <c r="C296" t="s">
        <v>651</v>
      </c>
      <c r="D296" t="s">
        <v>652</v>
      </c>
      <c r="E296" t="s">
        <v>653</v>
      </c>
      <c r="F296" t="s">
        <v>64</v>
      </c>
      <c r="G296" t="s">
        <v>1867</v>
      </c>
      <c r="H296" t="s">
        <v>148</v>
      </c>
      <c r="J296" t="s">
        <v>1868</v>
      </c>
      <c r="K296">
        <v>1</v>
      </c>
      <c r="L296">
        <v>0</v>
      </c>
      <c r="M296">
        <v>0</v>
      </c>
      <c r="N296">
        <v>0</v>
      </c>
      <c r="O296" t="s">
        <v>67</v>
      </c>
      <c r="P296" s="10">
        <v>45000</v>
      </c>
      <c r="Q296" s="10">
        <v>45000</v>
      </c>
      <c r="R296" s="10">
        <v>900</v>
      </c>
      <c r="S296" s="10">
        <v>45900</v>
      </c>
      <c r="T296" t="s">
        <v>59</v>
      </c>
      <c r="U296" t="s">
        <v>58</v>
      </c>
      <c r="V296">
        <v>60</v>
      </c>
      <c r="W296">
        <v>65</v>
      </c>
      <c r="X296">
        <v>62.5</v>
      </c>
      <c r="Y296" t="s">
        <v>254</v>
      </c>
      <c r="Z296">
        <v>100</v>
      </c>
      <c r="AA296">
        <v>0</v>
      </c>
      <c r="AB296">
        <v>45000</v>
      </c>
      <c r="AC296">
        <v>0</v>
      </c>
      <c r="AD296">
        <v>0</v>
      </c>
      <c r="AE296">
        <v>0</v>
      </c>
      <c r="AF296" t="s">
        <v>59</v>
      </c>
      <c r="AG296">
        <f>VLOOKUP(G296,'CapRev-Output-All'!A:AQ,43,FALSE)</f>
        <v>0</v>
      </c>
      <c r="AI296" s="10"/>
    </row>
    <row r="297" spans="1:35" ht="15" x14ac:dyDescent="0.2">
      <c r="A297" t="s">
        <v>74</v>
      </c>
      <c r="B297" t="s">
        <v>219</v>
      </c>
      <c r="C297" t="s">
        <v>355</v>
      </c>
      <c r="D297" t="s">
        <v>356</v>
      </c>
      <c r="E297" t="s">
        <v>357</v>
      </c>
      <c r="F297" t="s">
        <v>52</v>
      </c>
      <c r="G297" t="s">
        <v>358</v>
      </c>
      <c r="H297" t="s">
        <v>74</v>
      </c>
      <c r="J297" t="s">
        <v>359</v>
      </c>
      <c r="K297">
        <v>0.33</v>
      </c>
      <c r="L297">
        <v>0.34</v>
      </c>
      <c r="M297">
        <v>0.33</v>
      </c>
      <c r="N297">
        <v>0</v>
      </c>
      <c r="O297" t="s">
        <v>56</v>
      </c>
      <c r="P297" s="10">
        <v>119728</v>
      </c>
      <c r="Q297" s="10">
        <v>119728</v>
      </c>
      <c r="R297" s="10">
        <v>2395</v>
      </c>
      <c r="S297" s="10">
        <v>122123</v>
      </c>
      <c r="T297" t="s">
        <v>57</v>
      </c>
      <c r="U297" t="s">
        <v>58</v>
      </c>
      <c r="V297">
        <v>90</v>
      </c>
      <c r="W297">
        <v>80</v>
      </c>
      <c r="X297">
        <v>85</v>
      </c>
      <c r="Y297" t="s">
        <v>68</v>
      </c>
      <c r="Z297">
        <v>0</v>
      </c>
      <c r="AA297">
        <v>100</v>
      </c>
      <c r="AB297">
        <v>39510.239999999998</v>
      </c>
      <c r="AC297">
        <v>40707.519999999997</v>
      </c>
      <c r="AD297">
        <v>39510.239999999998</v>
      </c>
      <c r="AE297">
        <v>0</v>
      </c>
      <c r="AF297" t="s">
        <v>59</v>
      </c>
      <c r="AG297">
        <f>VLOOKUP(G297,'CapRev-Output-All'!A:AQ,43,FALSE)</f>
        <v>4789.12</v>
      </c>
      <c r="AI297" s="10"/>
    </row>
    <row r="298" spans="1:35" ht="15" x14ac:dyDescent="0.2">
      <c r="A298" t="s">
        <v>60</v>
      </c>
      <c r="B298" t="s">
        <v>60</v>
      </c>
      <c r="C298" t="s">
        <v>1017</v>
      </c>
      <c r="D298" t="s">
        <v>1018</v>
      </c>
      <c r="E298" t="s">
        <v>1019</v>
      </c>
      <c r="F298" t="s">
        <v>64</v>
      </c>
      <c r="G298" t="s">
        <v>1236</v>
      </c>
      <c r="H298" t="s">
        <v>60</v>
      </c>
      <c r="J298" t="s">
        <v>1237</v>
      </c>
      <c r="K298">
        <v>0.3</v>
      </c>
      <c r="L298">
        <v>0.3</v>
      </c>
      <c r="M298">
        <v>0.3</v>
      </c>
      <c r="N298">
        <v>0.1</v>
      </c>
      <c r="O298" t="s">
        <v>107</v>
      </c>
      <c r="P298" s="10">
        <v>550000</v>
      </c>
      <c r="Q298" s="10">
        <v>550000</v>
      </c>
      <c r="R298" s="10">
        <v>0</v>
      </c>
      <c r="S298" s="10">
        <v>550000</v>
      </c>
      <c r="T298" t="s">
        <v>59</v>
      </c>
      <c r="U298" t="s">
        <v>58</v>
      </c>
      <c r="V298">
        <v>76</v>
      </c>
      <c r="W298">
        <v>72</v>
      </c>
      <c r="X298">
        <v>74</v>
      </c>
      <c r="Y298" t="s">
        <v>254</v>
      </c>
      <c r="Z298">
        <v>100</v>
      </c>
      <c r="AA298">
        <v>0</v>
      </c>
      <c r="AB298">
        <v>165000</v>
      </c>
      <c r="AC298">
        <v>165000</v>
      </c>
      <c r="AD298">
        <v>165000</v>
      </c>
      <c r="AE298">
        <v>55000</v>
      </c>
      <c r="AF298" t="s">
        <v>59</v>
      </c>
      <c r="AG298" t="str">
        <f>VLOOKUP(G298,'CapRev-Output-All'!A:AQ,43,FALSE)</f>
        <v>40000</v>
      </c>
      <c r="AI298" s="10"/>
    </row>
    <row r="299" spans="1:35" ht="15" x14ac:dyDescent="0.2">
      <c r="A299" t="s">
        <v>148</v>
      </c>
      <c r="B299" t="s">
        <v>148</v>
      </c>
      <c r="C299" t="s">
        <v>656</v>
      </c>
      <c r="D299" t="s">
        <v>657</v>
      </c>
      <c r="E299" t="s">
        <v>658</v>
      </c>
      <c r="F299" t="s">
        <v>64</v>
      </c>
      <c r="G299" t="s">
        <v>1961</v>
      </c>
      <c r="H299" t="s">
        <v>148</v>
      </c>
      <c r="J299" t="s">
        <v>1962</v>
      </c>
      <c r="K299">
        <v>0.25</v>
      </c>
      <c r="L299">
        <v>0.3</v>
      </c>
      <c r="M299">
        <v>0.4</v>
      </c>
      <c r="N299">
        <v>0.05</v>
      </c>
      <c r="O299" t="s">
        <v>120</v>
      </c>
      <c r="P299" s="10">
        <v>212000</v>
      </c>
      <c r="Q299" s="10">
        <v>212000</v>
      </c>
      <c r="R299" s="10">
        <v>6360</v>
      </c>
      <c r="S299" s="10">
        <v>218360</v>
      </c>
      <c r="T299" t="s">
        <v>59</v>
      </c>
      <c r="U299" t="s">
        <v>58</v>
      </c>
      <c r="V299">
        <v>64</v>
      </c>
      <c r="W299">
        <v>60</v>
      </c>
      <c r="X299">
        <v>62</v>
      </c>
      <c r="Y299" t="s">
        <v>254</v>
      </c>
      <c r="Z299">
        <v>100</v>
      </c>
      <c r="AA299">
        <v>0</v>
      </c>
      <c r="AB299">
        <v>53000</v>
      </c>
      <c r="AC299">
        <v>63600</v>
      </c>
      <c r="AD299">
        <v>84800</v>
      </c>
      <c r="AE299">
        <v>10600</v>
      </c>
      <c r="AF299" t="s">
        <v>59</v>
      </c>
      <c r="AG299" t="str">
        <f>VLOOKUP(G299,'CapRev-Output-All'!A:AQ,43,FALSE)</f>
        <v>21500</v>
      </c>
      <c r="AI299" s="10"/>
    </row>
    <row r="300" spans="1:35" ht="15" x14ac:dyDescent="0.2">
      <c r="A300" t="s">
        <v>148</v>
      </c>
      <c r="B300" t="s">
        <v>148</v>
      </c>
      <c r="C300" t="s">
        <v>2168</v>
      </c>
      <c r="D300" t="s">
        <v>2169</v>
      </c>
      <c r="E300" t="s">
        <v>2170</v>
      </c>
      <c r="F300" t="s">
        <v>64</v>
      </c>
      <c r="G300" t="s">
        <v>2171</v>
      </c>
      <c r="H300" t="s">
        <v>148</v>
      </c>
      <c r="J300" t="s">
        <v>2172</v>
      </c>
      <c r="K300">
        <v>1</v>
      </c>
      <c r="L300">
        <v>0</v>
      </c>
      <c r="M300">
        <v>0</v>
      </c>
      <c r="N300">
        <v>0</v>
      </c>
      <c r="O300" t="s">
        <v>67</v>
      </c>
      <c r="P300" s="10">
        <v>95000</v>
      </c>
      <c r="Q300" s="10">
        <v>95000</v>
      </c>
      <c r="R300" s="10">
        <v>1900</v>
      </c>
      <c r="S300" s="10">
        <v>96900</v>
      </c>
      <c r="T300" t="s">
        <v>57</v>
      </c>
      <c r="U300" t="s">
        <v>58</v>
      </c>
      <c r="V300">
        <v>60</v>
      </c>
      <c r="W300">
        <v>55</v>
      </c>
      <c r="X300">
        <v>57.5</v>
      </c>
      <c r="Y300" t="s">
        <v>512</v>
      </c>
      <c r="Z300">
        <v>0</v>
      </c>
      <c r="AA300">
        <v>100</v>
      </c>
      <c r="AB300">
        <v>95000</v>
      </c>
      <c r="AC300">
        <v>0</v>
      </c>
      <c r="AD300">
        <v>0</v>
      </c>
      <c r="AE300">
        <v>0</v>
      </c>
      <c r="AF300" t="s">
        <v>59</v>
      </c>
      <c r="AG300">
        <f>VLOOKUP(G300,'CapRev-Output-All'!A:AQ,43,FALSE)</f>
        <v>0</v>
      </c>
      <c r="AI300" s="10"/>
    </row>
    <row r="301" spans="1:35" ht="15" x14ac:dyDescent="0.2">
      <c r="A301" t="s">
        <v>60</v>
      </c>
      <c r="B301" t="s">
        <v>60</v>
      </c>
      <c r="C301" t="s">
        <v>259</v>
      </c>
      <c r="D301" t="s">
        <v>1129</v>
      </c>
      <c r="E301" t="s">
        <v>260</v>
      </c>
      <c r="F301" t="s">
        <v>64</v>
      </c>
      <c r="G301" t="s">
        <v>1130</v>
      </c>
      <c r="H301" t="s">
        <v>60</v>
      </c>
      <c r="J301" t="s">
        <v>1131</v>
      </c>
      <c r="K301">
        <v>0.4</v>
      </c>
      <c r="L301">
        <v>0.1</v>
      </c>
      <c r="M301">
        <v>0.4</v>
      </c>
      <c r="N301">
        <v>0.1</v>
      </c>
      <c r="O301" t="s">
        <v>107</v>
      </c>
      <c r="P301" s="10">
        <v>720150</v>
      </c>
      <c r="Q301" s="10">
        <v>720150</v>
      </c>
      <c r="R301" s="10">
        <v>21604.5</v>
      </c>
      <c r="S301" s="10">
        <v>741754.5</v>
      </c>
      <c r="T301" t="s">
        <v>59</v>
      </c>
      <c r="U301" t="s">
        <v>58</v>
      </c>
      <c r="V301">
        <v>76</v>
      </c>
      <c r="W301">
        <v>76</v>
      </c>
      <c r="X301">
        <v>76</v>
      </c>
      <c r="Y301" t="s">
        <v>254</v>
      </c>
      <c r="Z301">
        <v>100</v>
      </c>
      <c r="AA301">
        <v>0</v>
      </c>
      <c r="AB301">
        <v>288060</v>
      </c>
      <c r="AC301">
        <v>72015</v>
      </c>
      <c r="AD301">
        <v>288060</v>
      </c>
      <c r="AE301">
        <v>72015</v>
      </c>
      <c r="AF301" t="s">
        <v>59</v>
      </c>
      <c r="AG301" t="str">
        <f>VLOOKUP(G301,'CapRev-Output-All'!A:AQ,43,FALSE)</f>
        <v>0</v>
      </c>
      <c r="AI301" s="10"/>
    </row>
    <row r="302" spans="1:35" ht="15" x14ac:dyDescent="0.2">
      <c r="A302" t="s">
        <v>48</v>
      </c>
      <c r="B302" t="s">
        <v>48</v>
      </c>
      <c r="C302" t="s">
        <v>1226</v>
      </c>
      <c r="D302" t="s">
        <v>110</v>
      </c>
      <c r="E302" t="s">
        <v>988</v>
      </c>
      <c r="F302" t="s">
        <v>64</v>
      </c>
      <c r="G302" t="s">
        <v>1227</v>
      </c>
      <c r="H302" t="s">
        <v>48</v>
      </c>
      <c r="I302" t="s">
        <v>54</v>
      </c>
      <c r="J302" t="s">
        <v>1228</v>
      </c>
      <c r="K302">
        <v>0</v>
      </c>
      <c r="L302">
        <v>0.5</v>
      </c>
      <c r="M302">
        <v>0.5</v>
      </c>
      <c r="N302">
        <v>0</v>
      </c>
      <c r="O302" t="s">
        <v>107</v>
      </c>
      <c r="P302" s="10">
        <v>337861.02</v>
      </c>
      <c r="Q302" s="11">
        <v>337861.02</v>
      </c>
      <c r="R302" s="10">
        <v>0</v>
      </c>
      <c r="S302" s="10">
        <v>337861.02</v>
      </c>
      <c r="T302" t="s">
        <v>57</v>
      </c>
      <c r="U302" t="s">
        <v>58</v>
      </c>
      <c r="V302">
        <v>80</v>
      </c>
      <c r="W302">
        <v>68</v>
      </c>
      <c r="X302">
        <v>74</v>
      </c>
      <c r="Y302" t="s">
        <v>48</v>
      </c>
      <c r="Z302">
        <v>0</v>
      </c>
      <c r="AA302">
        <v>0</v>
      </c>
      <c r="AB302">
        <v>0</v>
      </c>
      <c r="AC302">
        <v>168930.51</v>
      </c>
      <c r="AD302">
        <v>168930.51</v>
      </c>
      <c r="AE302">
        <v>0</v>
      </c>
      <c r="AF302" t="s">
        <v>59</v>
      </c>
      <c r="AG302" t="str">
        <f>VLOOKUP(G302,'CapRev-Output-All'!A:AQ,43,FALSE)</f>
        <v>18,000.00</v>
      </c>
      <c r="AI302" s="10"/>
    </row>
    <row r="303" spans="1:35" ht="15" x14ac:dyDescent="0.2">
      <c r="A303" t="s">
        <v>74</v>
      </c>
      <c r="B303" t="s">
        <v>139</v>
      </c>
      <c r="C303" t="s">
        <v>465</v>
      </c>
      <c r="D303" t="s">
        <v>466</v>
      </c>
      <c r="E303" t="s">
        <v>467</v>
      </c>
      <c r="F303" t="s">
        <v>64</v>
      </c>
      <c r="G303" t="s">
        <v>950</v>
      </c>
      <c r="H303" t="s">
        <v>74</v>
      </c>
      <c r="J303" t="s">
        <v>951</v>
      </c>
      <c r="K303">
        <v>1</v>
      </c>
      <c r="L303">
        <v>0</v>
      </c>
      <c r="M303">
        <v>0</v>
      </c>
      <c r="N303">
        <v>0</v>
      </c>
      <c r="O303" t="s">
        <v>67</v>
      </c>
      <c r="P303" s="10">
        <v>654279</v>
      </c>
      <c r="Q303" s="10">
        <v>654279</v>
      </c>
      <c r="R303" s="10">
        <v>13086</v>
      </c>
      <c r="S303" s="10">
        <v>667365</v>
      </c>
      <c r="T303" t="s">
        <v>59</v>
      </c>
      <c r="U303" t="s">
        <v>58</v>
      </c>
      <c r="V303">
        <v>80</v>
      </c>
      <c r="W303">
        <v>76</v>
      </c>
      <c r="X303">
        <v>78</v>
      </c>
      <c r="Y303" t="s">
        <v>254</v>
      </c>
      <c r="Z303">
        <v>66.7</v>
      </c>
      <c r="AA303">
        <v>33.299999999999997</v>
      </c>
      <c r="AB303">
        <v>654279</v>
      </c>
      <c r="AC303">
        <v>0</v>
      </c>
      <c r="AD303">
        <v>0</v>
      </c>
      <c r="AE303">
        <v>0</v>
      </c>
      <c r="AF303" t="s">
        <v>59</v>
      </c>
      <c r="AG303" t="str">
        <f>VLOOKUP(G303,'CapRev-Output-All'!A:AQ,43,FALSE)</f>
        <v>0</v>
      </c>
      <c r="AI303" s="10"/>
    </row>
    <row r="304" spans="1:35" ht="15" x14ac:dyDescent="0.2">
      <c r="A304" t="s">
        <v>60</v>
      </c>
      <c r="B304" t="s">
        <v>60</v>
      </c>
      <c r="C304" t="s">
        <v>255</v>
      </c>
      <c r="D304" t="s">
        <v>520</v>
      </c>
      <c r="E304" t="s">
        <v>256</v>
      </c>
      <c r="F304" t="s">
        <v>64</v>
      </c>
      <c r="G304" t="s">
        <v>521</v>
      </c>
      <c r="H304" t="s">
        <v>60</v>
      </c>
      <c r="J304" t="s">
        <v>522</v>
      </c>
      <c r="K304">
        <v>1</v>
      </c>
      <c r="L304">
        <v>0</v>
      </c>
      <c r="M304">
        <v>0</v>
      </c>
      <c r="N304">
        <v>0</v>
      </c>
      <c r="O304" t="s">
        <v>67</v>
      </c>
      <c r="P304" s="10">
        <v>181170</v>
      </c>
      <c r="Q304" s="10">
        <v>181170</v>
      </c>
      <c r="R304" s="10">
        <v>3623.4</v>
      </c>
      <c r="S304" s="10">
        <v>184793.4</v>
      </c>
      <c r="T304" t="s">
        <v>59</v>
      </c>
      <c r="U304" t="s">
        <v>58</v>
      </c>
      <c r="V304">
        <v>88</v>
      </c>
      <c r="W304">
        <v>80</v>
      </c>
      <c r="X304">
        <v>84</v>
      </c>
      <c r="Y304" t="s">
        <v>84</v>
      </c>
      <c r="Z304">
        <v>100</v>
      </c>
      <c r="AA304">
        <v>0</v>
      </c>
      <c r="AB304">
        <v>181170</v>
      </c>
      <c r="AC304">
        <v>0</v>
      </c>
      <c r="AD304">
        <v>0</v>
      </c>
      <c r="AE304">
        <v>0</v>
      </c>
      <c r="AF304" t="s">
        <v>59</v>
      </c>
      <c r="AG304" t="str">
        <f>VLOOKUP(G304,'CapRev-Output-All'!A:AQ,43,FALSE)</f>
        <v>0</v>
      </c>
      <c r="AI304" s="10"/>
    </row>
    <row r="305" spans="1:35" ht="15" x14ac:dyDescent="0.2">
      <c r="A305" t="s">
        <v>148</v>
      </c>
      <c r="B305" t="s">
        <v>148</v>
      </c>
      <c r="C305" t="s">
        <v>417</v>
      </c>
      <c r="D305" t="s">
        <v>418</v>
      </c>
      <c r="E305" t="s">
        <v>419</v>
      </c>
      <c r="F305" t="s">
        <v>52</v>
      </c>
      <c r="G305" t="s">
        <v>2160</v>
      </c>
      <c r="H305" t="s">
        <v>148</v>
      </c>
      <c r="J305" t="s">
        <v>2161</v>
      </c>
      <c r="K305">
        <v>0.2</v>
      </c>
      <c r="L305">
        <v>0.35</v>
      </c>
      <c r="M305">
        <v>0.25</v>
      </c>
      <c r="N305">
        <v>0.2</v>
      </c>
      <c r="O305" t="s">
        <v>56</v>
      </c>
      <c r="P305" s="10">
        <v>121997</v>
      </c>
      <c r="Q305" s="10">
        <v>121997</v>
      </c>
      <c r="R305" s="10">
        <v>2439.94</v>
      </c>
      <c r="S305" s="10">
        <v>124436.94</v>
      </c>
      <c r="T305" t="s">
        <v>57</v>
      </c>
      <c r="U305" t="s">
        <v>58</v>
      </c>
      <c r="V305">
        <v>55</v>
      </c>
      <c r="W305">
        <v>60</v>
      </c>
      <c r="X305">
        <v>57.5</v>
      </c>
      <c r="Y305" t="s">
        <v>512</v>
      </c>
      <c r="Z305">
        <v>0</v>
      </c>
      <c r="AA305">
        <v>100</v>
      </c>
      <c r="AB305">
        <v>24399.4</v>
      </c>
      <c r="AC305">
        <v>42698.95</v>
      </c>
      <c r="AD305">
        <v>30499.25</v>
      </c>
      <c r="AE305">
        <v>24399.4</v>
      </c>
      <c r="AF305" t="s">
        <v>59</v>
      </c>
      <c r="AG305" t="str">
        <f>VLOOKUP(G305,'CapRev-Output-All'!A:AQ,43,FALSE)</f>
        <v>11,000</v>
      </c>
      <c r="AI305" s="10"/>
    </row>
    <row r="306" spans="1:35" ht="15" x14ac:dyDescent="0.2">
      <c r="A306" t="s">
        <v>74</v>
      </c>
      <c r="B306" t="s">
        <v>75</v>
      </c>
      <c r="C306" t="s">
        <v>388</v>
      </c>
      <c r="D306" t="s">
        <v>389</v>
      </c>
      <c r="E306" t="s">
        <v>390</v>
      </c>
      <c r="F306" t="s">
        <v>64</v>
      </c>
      <c r="G306" t="s">
        <v>938</v>
      </c>
      <c r="H306" t="s">
        <v>74</v>
      </c>
      <c r="J306" t="s">
        <v>939</v>
      </c>
      <c r="K306">
        <v>0.75</v>
      </c>
      <c r="L306">
        <v>0</v>
      </c>
      <c r="M306">
        <v>0.25</v>
      </c>
      <c r="N306">
        <v>0</v>
      </c>
      <c r="O306" t="s">
        <v>67</v>
      </c>
      <c r="P306" s="10">
        <v>100100</v>
      </c>
      <c r="Q306" s="10">
        <v>100100</v>
      </c>
      <c r="R306" s="10">
        <v>2002</v>
      </c>
      <c r="S306" s="10">
        <v>102102</v>
      </c>
      <c r="T306" t="s">
        <v>59</v>
      </c>
      <c r="U306" t="s">
        <v>58</v>
      </c>
      <c r="V306">
        <v>80</v>
      </c>
      <c r="W306">
        <v>76</v>
      </c>
      <c r="X306">
        <v>78</v>
      </c>
      <c r="Y306" t="s">
        <v>254</v>
      </c>
      <c r="Z306">
        <v>100</v>
      </c>
      <c r="AA306">
        <v>0</v>
      </c>
      <c r="AB306">
        <v>75075</v>
      </c>
      <c r="AC306">
        <v>0</v>
      </c>
      <c r="AD306">
        <v>25025</v>
      </c>
      <c r="AE306">
        <v>0</v>
      </c>
      <c r="AF306" t="s">
        <v>59</v>
      </c>
      <c r="AG306">
        <f>VLOOKUP(G306,'CapRev-Output-All'!A:AQ,43,FALSE)</f>
        <v>0</v>
      </c>
      <c r="AI306" s="10"/>
    </row>
    <row r="307" spans="1:35" ht="15" x14ac:dyDescent="0.2">
      <c r="A307" t="s">
        <v>60</v>
      </c>
      <c r="B307" t="s">
        <v>60</v>
      </c>
      <c r="C307" t="s">
        <v>642</v>
      </c>
      <c r="D307" t="s">
        <v>643</v>
      </c>
      <c r="E307" t="s">
        <v>644</v>
      </c>
      <c r="F307" t="s">
        <v>64</v>
      </c>
      <c r="G307" t="s">
        <v>1245</v>
      </c>
      <c r="H307" t="s">
        <v>60</v>
      </c>
      <c r="J307" t="s">
        <v>1246</v>
      </c>
      <c r="K307">
        <v>0.15</v>
      </c>
      <c r="L307">
        <v>0.3</v>
      </c>
      <c r="M307">
        <v>0.43</v>
      </c>
      <c r="N307">
        <v>0.11</v>
      </c>
      <c r="O307" t="s">
        <v>120</v>
      </c>
      <c r="P307" s="10">
        <v>374334</v>
      </c>
      <c r="Q307" s="10">
        <v>374334</v>
      </c>
      <c r="R307" s="10">
        <v>7486.68</v>
      </c>
      <c r="S307" s="10">
        <v>381820.68</v>
      </c>
      <c r="T307" t="s">
        <v>59</v>
      </c>
      <c r="U307" t="s">
        <v>58</v>
      </c>
      <c r="V307">
        <v>76</v>
      </c>
      <c r="W307">
        <v>72</v>
      </c>
      <c r="X307">
        <v>74</v>
      </c>
      <c r="Y307" t="s">
        <v>254</v>
      </c>
      <c r="Z307">
        <v>100</v>
      </c>
      <c r="AA307">
        <v>0</v>
      </c>
      <c r="AB307">
        <v>56150.1</v>
      </c>
      <c r="AC307">
        <v>112300.2</v>
      </c>
      <c r="AD307">
        <v>160963.62</v>
      </c>
      <c r="AE307">
        <v>41176.74</v>
      </c>
      <c r="AF307" t="s">
        <v>59</v>
      </c>
      <c r="AG307">
        <f>VLOOKUP(G307,'CapRev-Output-All'!A:AQ,43,FALSE)</f>
        <v>0</v>
      </c>
      <c r="AI307" s="10"/>
    </row>
    <row r="308" spans="1:35" ht="15" x14ac:dyDescent="0.2">
      <c r="A308" t="s">
        <v>60</v>
      </c>
      <c r="B308" t="s">
        <v>60</v>
      </c>
      <c r="C308" t="s">
        <v>255</v>
      </c>
      <c r="D308" t="s">
        <v>520</v>
      </c>
      <c r="E308" t="s">
        <v>256</v>
      </c>
      <c r="F308" t="s">
        <v>64</v>
      </c>
      <c r="G308" t="s">
        <v>667</v>
      </c>
      <c r="H308" t="s">
        <v>60</v>
      </c>
      <c r="J308" t="s">
        <v>668</v>
      </c>
      <c r="K308">
        <v>0.4</v>
      </c>
      <c r="L308">
        <v>0</v>
      </c>
      <c r="M308">
        <v>0.2</v>
      </c>
      <c r="N308">
        <v>0.4</v>
      </c>
      <c r="O308" t="s">
        <v>107</v>
      </c>
      <c r="P308" s="10">
        <v>260000</v>
      </c>
      <c r="Q308" s="10">
        <v>260000</v>
      </c>
      <c r="R308" s="10">
        <v>5200</v>
      </c>
      <c r="S308" s="10">
        <v>265200</v>
      </c>
      <c r="T308" t="s">
        <v>59</v>
      </c>
      <c r="U308" t="s">
        <v>58</v>
      </c>
      <c r="V308">
        <v>88</v>
      </c>
      <c r="W308">
        <v>75</v>
      </c>
      <c r="X308">
        <v>81.5</v>
      </c>
      <c r="Y308" t="s">
        <v>254</v>
      </c>
      <c r="Z308">
        <v>100</v>
      </c>
      <c r="AA308">
        <v>0</v>
      </c>
      <c r="AB308">
        <v>104000</v>
      </c>
      <c r="AC308">
        <v>0</v>
      </c>
      <c r="AD308">
        <v>52000</v>
      </c>
      <c r="AE308">
        <v>104000</v>
      </c>
      <c r="AF308" t="s">
        <v>59</v>
      </c>
      <c r="AG308" t="str">
        <f>VLOOKUP(G308,'CapRev-Output-All'!A:AQ,43,FALSE)</f>
        <v>0</v>
      </c>
      <c r="AI308" s="10"/>
    </row>
    <row r="309" spans="1:35" ht="15" x14ac:dyDescent="0.2">
      <c r="A309" t="s">
        <v>74</v>
      </c>
      <c r="B309" t="s">
        <v>93</v>
      </c>
      <c r="C309" t="s">
        <v>494</v>
      </c>
      <c r="D309" t="s">
        <v>495</v>
      </c>
      <c r="E309" t="s">
        <v>496</v>
      </c>
      <c r="F309" t="s">
        <v>52</v>
      </c>
      <c r="G309" t="s">
        <v>968</v>
      </c>
      <c r="H309" t="s">
        <v>74</v>
      </c>
      <c r="J309" t="s">
        <v>969</v>
      </c>
      <c r="K309">
        <v>0</v>
      </c>
      <c r="L309">
        <v>1</v>
      </c>
      <c r="M309">
        <v>0</v>
      </c>
      <c r="N309">
        <v>0</v>
      </c>
      <c r="O309" t="s">
        <v>56</v>
      </c>
      <c r="P309" s="10">
        <v>532050</v>
      </c>
      <c r="Q309" s="10">
        <v>532050</v>
      </c>
      <c r="R309" s="10">
        <v>10641</v>
      </c>
      <c r="S309" s="10">
        <v>542691</v>
      </c>
      <c r="T309" t="s">
        <v>59</v>
      </c>
      <c r="U309" t="s">
        <v>58</v>
      </c>
      <c r="V309">
        <v>80</v>
      </c>
      <c r="W309">
        <v>76</v>
      </c>
      <c r="X309">
        <v>78</v>
      </c>
      <c r="Y309" t="s">
        <v>254</v>
      </c>
      <c r="Z309">
        <v>100</v>
      </c>
      <c r="AA309">
        <v>0</v>
      </c>
      <c r="AB309">
        <v>0</v>
      </c>
      <c r="AC309">
        <v>532050</v>
      </c>
      <c r="AD309">
        <v>0</v>
      </c>
      <c r="AE309">
        <v>0</v>
      </c>
      <c r="AF309" t="s">
        <v>59</v>
      </c>
      <c r="AG309" t="str">
        <f>VLOOKUP(G309,'CapRev-Output-All'!A:AQ,43,FALSE)</f>
        <v>0</v>
      </c>
      <c r="AI309" s="10"/>
    </row>
    <row r="310" spans="1:35" ht="15" x14ac:dyDescent="0.2">
      <c r="A310" t="s">
        <v>148</v>
      </c>
      <c r="B310" t="s">
        <v>148</v>
      </c>
      <c r="C310" t="s">
        <v>1043</v>
      </c>
      <c r="D310" t="s">
        <v>1044</v>
      </c>
      <c r="E310" t="s">
        <v>1045</v>
      </c>
      <c r="F310" t="s">
        <v>64</v>
      </c>
      <c r="G310" t="s">
        <v>1957</v>
      </c>
      <c r="H310" t="s">
        <v>148</v>
      </c>
      <c r="J310" t="s">
        <v>1958</v>
      </c>
      <c r="K310">
        <v>0.1</v>
      </c>
      <c r="L310">
        <v>0</v>
      </c>
      <c r="M310">
        <v>0.9</v>
      </c>
      <c r="N310">
        <v>0</v>
      </c>
      <c r="O310" t="s">
        <v>120</v>
      </c>
      <c r="P310" s="10">
        <v>175903</v>
      </c>
      <c r="Q310" s="10">
        <v>175903</v>
      </c>
      <c r="R310" s="10">
        <v>3518</v>
      </c>
      <c r="S310" s="10">
        <v>179421</v>
      </c>
      <c r="T310" t="s">
        <v>59</v>
      </c>
      <c r="U310" t="s">
        <v>58</v>
      </c>
      <c r="V310">
        <v>64</v>
      </c>
      <c r="W310">
        <v>60</v>
      </c>
      <c r="X310">
        <v>62</v>
      </c>
      <c r="Y310" t="s">
        <v>254</v>
      </c>
      <c r="Z310">
        <v>60</v>
      </c>
      <c r="AA310">
        <v>40</v>
      </c>
      <c r="AB310">
        <v>17590.3</v>
      </c>
      <c r="AC310">
        <v>0</v>
      </c>
      <c r="AD310">
        <v>158312.70000000001</v>
      </c>
      <c r="AE310">
        <v>0</v>
      </c>
      <c r="AF310" t="s">
        <v>59</v>
      </c>
      <c r="AG310" t="str">
        <f>VLOOKUP(G310,'CapRev-Output-All'!A:AQ,43,FALSE)</f>
        <v>0</v>
      </c>
      <c r="AI310" s="10"/>
    </row>
    <row r="311" spans="1:35" ht="15" x14ac:dyDescent="0.2">
      <c r="A311" t="s">
        <v>148</v>
      </c>
      <c r="B311" t="s">
        <v>148</v>
      </c>
      <c r="C311" t="s">
        <v>530</v>
      </c>
      <c r="D311" t="s">
        <v>531</v>
      </c>
      <c r="E311" t="s">
        <v>532</v>
      </c>
      <c r="F311" t="s">
        <v>64</v>
      </c>
      <c r="G311" t="s">
        <v>533</v>
      </c>
      <c r="H311" t="s">
        <v>148</v>
      </c>
      <c r="J311" t="s">
        <v>534</v>
      </c>
      <c r="K311">
        <v>0.5</v>
      </c>
      <c r="L311">
        <v>0</v>
      </c>
      <c r="M311">
        <v>0.5</v>
      </c>
      <c r="N311">
        <v>0</v>
      </c>
      <c r="O311" t="s">
        <v>107</v>
      </c>
      <c r="P311" s="10">
        <v>513688</v>
      </c>
      <c r="Q311" s="10">
        <v>513688</v>
      </c>
      <c r="R311" s="10">
        <v>10273.76</v>
      </c>
      <c r="S311" s="10">
        <v>523961.76</v>
      </c>
      <c r="T311" t="s">
        <v>59</v>
      </c>
      <c r="U311" t="s">
        <v>58</v>
      </c>
      <c r="V311">
        <v>88</v>
      </c>
      <c r="W311">
        <v>80</v>
      </c>
      <c r="X311">
        <v>84</v>
      </c>
      <c r="Y311" t="s">
        <v>84</v>
      </c>
      <c r="Z311">
        <v>100</v>
      </c>
      <c r="AA311">
        <v>0</v>
      </c>
      <c r="AB311">
        <v>256844</v>
      </c>
      <c r="AC311">
        <v>0</v>
      </c>
      <c r="AD311">
        <v>256844</v>
      </c>
      <c r="AE311">
        <v>0</v>
      </c>
      <c r="AF311" t="s">
        <v>59</v>
      </c>
      <c r="AG311" t="str">
        <f>VLOOKUP(G311,'CapRev-Output-All'!A:AQ,43,FALSE)</f>
        <v>15500</v>
      </c>
      <c r="AI311" s="10"/>
    </row>
    <row r="312" spans="1:35" ht="15" x14ac:dyDescent="0.2">
      <c r="A312" t="s">
        <v>60</v>
      </c>
      <c r="B312" t="s">
        <v>60</v>
      </c>
      <c r="C312" t="s">
        <v>173</v>
      </c>
      <c r="D312" t="s">
        <v>380</v>
      </c>
      <c r="E312" t="s">
        <v>175</v>
      </c>
      <c r="F312" t="s">
        <v>52</v>
      </c>
      <c r="G312" t="s">
        <v>1265</v>
      </c>
      <c r="H312" t="s">
        <v>60</v>
      </c>
      <c r="J312" t="s">
        <v>1266</v>
      </c>
      <c r="K312">
        <v>0</v>
      </c>
      <c r="L312">
        <v>1</v>
      </c>
      <c r="M312">
        <v>0</v>
      </c>
      <c r="N312">
        <v>0</v>
      </c>
      <c r="O312" t="s">
        <v>56</v>
      </c>
      <c r="P312" s="10">
        <v>739738</v>
      </c>
      <c r="Q312" s="10">
        <v>739738</v>
      </c>
      <c r="R312" s="10">
        <v>14794</v>
      </c>
      <c r="S312" s="10">
        <v>754532</v>
      </c>
      <c r="T312" t="s">
        <v>59</v>
      </c>
      <c r="U312" t="s">
        <v>58</v>
      </c>
      <c r="V312">
        <v>75</v>
      </c>
      <c r="W312">
        <v>72</v>
      </c>
      <c r="X312">
        <v>73.5</v>
      </c>
      <c r="Y312" t="s">
        <v>254</v>
      </c>
      <c r="Z312">
        <v>100</v>
      </c>
      <c r="AA312">
        <v>0</v>
      </c>
      <c r="AB312">
        <v>0</v>
      </c>
      <c r="AC312">
        <v>739738</v>
      </c>
      <c r="AD312">
        <v>0</v>
      </c>
      <c r="AE312">
        <v>0</v>
      </c>
      <c r="AF312" t="s">
        <v>59</v>
      </c>
      <c r="AG312" t="str">
        <f>VLOOKUP(G312,'CapRev-Output-All'!A:AQ,43,FALSE)</f>
        <v>73973</v>
      </c>
      <c r="AI312" s="10"/>
    </row>
    <row r="313" spans="1:35" ht="15" x14ac:dyDescent="0.2">
      <c r="A313" t="s">
        <v>148</v>
      </c>
      <c r="B313" t="s">
        <v>148</v>
      </c>
      <c r="C313" t="s">
        <v>213</v>
      </c>
      <c r="D313" t="s">
        <v>882</v>
      </c>
      <c r="E313" t="s">
        <v>214</v>
      </c>
      <c r="F313" t="s">
        <v>64</v>
      </c>
      <c r="G313" t="s">
        <v>1959</v>
      </c>
      <c r="H313" t="s">
        <v>148</v>
      </c>
      <c r="J313" t="s">
        <v>1960</v>
      </c>
      <c r="K313">
        <v>0</v>
      </c>
      <c r="L313">
        <v>0</v>
      </c>
      <c r="M313">
        <v>0.5</v>
      </c>
      <c r="N313">
        <v>0.5</v>
      </c>
      <c r="O313" t="s">
        <v>107</v>
      </c>
      <c r="P313" s="10">
        <v>108000</v>
      </c>
      <c r="Q313" s="10">
        <v>108000</v>
      </c>
      <c r="R313" s="10">
        <v>2160</v>
      </c>
      <c r="S313" s="10">
        <v>110160</v>
      </c>
      <c r="T313" t="s">
        <v>59</v>
      </c>
      <c r="U313" t="s">
        <v>58</v>
      </c>
      <c r="V313">
        <v>64</v>
      </c>
      <c r="W313">
        <v>60</v>
      </c>
      <c r="X313">
        <v>62</v>
      </c>
      <c r="Y313" t="s">
        <v>254</v>
      </c>
      <c r="Z313">
        <v>100</v>
      </c>
      <c r="AA313">
        <v>0</v>
      </c>
      <c r="AB313">
        <v>0</v>
      </c>
      <c r="AC313">
        <v>0</v>
      </c>
      <c r="AD313">
        <v>54000</v>
      </c>
      <c r="AE313">
        <v>54000</v>
      </c>
      <c r="AF313" t="s">
        <v>59</v>
      </c>
      <c r="AG313" t="str">
        <f>VLOOKUP(G313,'CapRev-Output-All'!A:AQ,43,FALSE)</f>
        <v>0</v>
      </c>
      <c r="AI313" s="10"/>
    </row>
    <row r="314" spans="1:35" ht="15" x14ac:dyDescent="0.2">
      <c r="A314" t="s">
        <v>74</v>
      </c>
      <c r="B314" t="s">
        <v>108</v>
      </c>
      <c r="C314" t="s">
        <v>244</v>
      </c>
      <c r="D314" t="s">
        <v>305</v>
      </c>
      <c r="E314" t="s">
        <v>245</v>
      </c>
      <c r="F314" t="s">
        <v>64</v>
      </c>
      <c r="G314" t="s">
        <v>308</v>
      </c>
      <c r="H314" t="s">
        <v>74</v>
      </c>
      <c r="J314" t="s">
        <v>309</v>
      </c>
      <c r="K314">
        <v>0</v>
      </c>
      <c r="L314">
        <v>0.33300000000000002</v>
      </c>
      <c r="M314">
        <v>0.33300000000000002</v>
      </c>
      <c r="N314">
        <v>0.33300000000000002</v>
      </c>
      <c r="O314" t="s">
        <v>107</v>
      </c>
      <c r="P314" s="10">
        <v>250000</v>
      </c>
      <c r="Q314" s="10">
        <v>250000</v>
      </c>
      <c r="R314" s="10">
        <v>5000</v>
      </c>
      <c r="S314" s="10">
        <v>255000</v>
      </c>
      <c r="T314" t="s">
        <v>59</v>
      </c>
      <c r="U314" t="s">
        <v>58</v>
      </c>
      <c r="V314">
        <v>80</v>
      </c>
      <c r="W314">
        <v>92</v>
      </c>
      <c r="X314">
        <v>86</v>
      </c>
      <c r="Y314" t="s">
        <v>84</v>
      </c>
      <c r="Z314">
        <v>73</v>
      </c>
      <c r="AA314">
        <v>27</v>
      </c>
      <c r="AB314">
        <v>0</v>
      </c>
      <c r="AC314">
        <v>83250</v>
      </c>
      <c r="AD314">
        <v>83250</v>
      </c>
      <c r="AE314">
        <v>83250</v>
      </c>
      <c r="AF314" t="s">
        <v>59</v>
      </c>
      <c r="AG314" t="str">
        <f>VLOOKUP(G314,'CapRev-Output-All'!A:AQ,43,FALSE)</f>
        <v>0</v>
      </c>
      <c r="AI314" s="10"/>
    </row>
    <row r="315" spans="1:35" ht="15" x14ac:dyDescent="0.2">
      <c r="A315" t="s">
        <v>148</v>
      </c>
      <c r="B315" t="s">
        <v>148</v>
      </c>
      <c r="C315" t="s">
        <v>337</v>
      </c>
      <c r="D315" t="s">
        <v>338</v>
      </c>
      <c r="E315" t="s">
        <v>339</v>
      </c>
      <c r="F315" t="s">
        <v>64</v>
      </c>
      <c r="G315" t="s">
        <v>649</v>
      </c>
      <c r="H315" t="s">
        <v>148</v>
      </c>
      <c r="J315" t="s">
        <v>650</v>
      </c>
      <c r="K315">
        <v>0.08</v>
      </c>
      <c r="L315">
        <v>0.45</v>
      </c>
      <c r="M315">
        <v>0.45</v>
      </c>
      <c r="N315">
        <v>0.02</v>
      </c>
      <c r="O315" t="s">
        <v>107</v>
      </c>
      <c r="P315" s="10">
        <v>73737</v>
      </c>
      <c r="Q315" s="10">
        <v>73737</v>
      </c>
      <c r="R315" s="10">
        <v>1474.74</v>
      </c>
      <c r="S315" s="10">
        <v>75211.740000000005</v>
      </c>
      <c r="T315" t="s">
        <v>59</v>
      </c>
      <c r="U315" t="s">
        <v>58</v>
      </c>
      <c r="V315">
        <v>80</v>
      </c>
      <c r="W315">
        <v>84</v>
      </c>
      <c r="X315">
        <v>82</v>
      </c>
      <c r="Y315" t="s">
        <v>84</v>
      </c>
      <c r="Z315">
        <v>100</v>
      </c>
      <c r="AA315">
        <v>0</v>
      </c>
      <c r="AB315">
        <v>5898.96</v>
      </c>
      <c r="AC315">
        <v>33181.65</v>
      </c>
      <c r="AD315">
        <v>33181.65</v>
      </c>
      <c r="AE315">
        <v>1474.74</v>
      </c>
      <c r="AF315" t="s">
        <v>59</v>
      </c>
      <c r="AG315" t="str">
        <f>VLOOKUP(G315,'CapRev-Output-All'!A:AQ,43,FALSE)</f>
        <v>0</v>
      </c>
      <c r="AI315" s="10"/>
    </row>
    <row r="316" spans="1:35" ht="15" x14ac:dyDescent="0.2">
      <c r="A316" t="s">
        <v>148</v>
      </c>
      <c r="B316" t="s">
        <v>148</v>
      </c>
      <c r="C316" t="s">
        <v>1035</v>
      </c>
      <c r="D316" t="s">
        <v>1036</v>
      </c>
      <c r="E316" t="s">
        <v>1037</v>
      </c>
      <c r="F316" t="s">
        <v>64</v>
      </c>
      <c r="G316" t="s">
        <v>2348</v>
      </c>
      <c r="H316" t="s">
        <v>148</v>
      </c>
      <c r="J316" t="s">
        <v>2345</v>
      </c>
      <c r="K316">
        <v>0</v>
      </c>
      <c r="L316">
        <v>0</v>
      </c>
      <c r="M316">
        <v>1</v>
      </c>
      <c r="N316">
        <v>0</v>
      </c>
      <c r="O316" t="s">
        <v>120</v>
      </c>
      <c r="P316" s="10">
        <v>88136</v>
      </c>
      <c r="Q316" s="10">
        <v>88136</v>
      </c>
      <c r="R316" s="10">
        <v>1762.72</v>
      </c>
      <c r="S316" s="10">
        <v>89898.72</v>
      </c>
      <c r="T316" t="s">
        <v>59</v>
      </c>
      <c r="U316" t="s">
        <v>58</v>
      </c>
      <c r="V316">
        <v>52</v>
      </c>
      <c r="W316">
        <v>52</v>
      </c>
      <c r="X316">
        <v>52</v>
      </c>
      <c r="Y316" t="s">
        <v>254</v>
      </c>
      <c r="Z316">
        <v>100</v>
      </c>
      <c r="AA316">
        <v>0</v>
      </c>
      <c r="AB316">
        <v>0</v>
      </c>
      <c r="AC316">
        <v>0</v>
      </c>
      <c r="AD316">
        <v>88136</v>
      </c>
      <c r="AE316">
        <v>0</v>
      </c>
      <c r="AF316" t="s">
        <v>59</v>
      </c>
      <c r="AG316" t="str">
        <f>VLOOKUP(G316,'CapRev-Output-All'!A:AQ,43,FALSE)</f>
        <v>0</v>
      </c>
      <c r="AI316" s="10"/>
    </row>
    <row r="317" spans="1:35" ht="15" x14ac:dyDescent="0.2">
      <c r="A317" t="s">
        <v>74</v>
      </c>
      <c r="B317" t="s">
        <v>139</v>
      </c>
      <c r="C317" t="s">
        <v>564</v>
      </c>
      <c r="D317" t="s">
        <v>70</v>
      </c>
      <c r="E317" t="s">
        <v>565</v>
      </c>
      <c r="F317" t="s">
        <v>64</v>
      </c>
      <c r="G317" t="s">
        <v>566</v>
      </c>
      <c r="H317" t="s">
        <v>74</v>
      </c>
      <c r="J317" t="s">
        <v>567</v>
      </c>
      <c r="K317">
        <v>1</v>
      </c>
      <c r="L317">
        <v>0</v>
      </c>
      <c r="M317">
        <v>0</v>
      </c>
      <c r="N317">
        <v>0</v>
      </c>
      <c r="O317" t="s">
        <v>67</v>
      </c>
      <c r="P317" s="10">
        <v>204146</v>
      </c>
      <c r="Q317" s="10">
        <v>204146</v>
      </c>
      <c r="R317" s="10">
        <v>4083</v>
      </c>
      <c r="S317" s="10">
        <v>208229</v>
      </c>
      <c r="T317" t="s">
        <v>59</v>
      </c>
      <c r="U317" t="s">
        <v>58</v>
      </c>
      <c r="V317">
        <v>80</v>
      </c>
      <c r="W317">
        <v>84</v>
      </c>
      <c r="X317">
        <v>82</v>
      </c>
      <c r="Y317" t="s">
        <v>84</v>
      </c>
      <c r="Z317">
        <v>100</v>
      </c>
      <c r="AA317">
        <v>0</v>
      </c>
      <c r="AB317">
        <v>204146</v>
      </c>
      <c r="AC317">
        <v>0</v>
      </c>
      <c r="AD317">
        <v>0</v>
      </c>
      <c r="AE317">
        <v>0</v>
      </c>
      <c r="AF317" t="s">
        <v>59</v>
      </c>
      <c r="AG317">
        <f>VLOOKUP(G317,'CapRev-Output-All'!A:AQ,43,FALSE)</f>
        <v>20414.599999999999</v>
      </c>
      <c r="AI317" s="10"/>
    </row>
    <row r="318" spans="1:35" ht="15" x14ac:dyDescent="0.2">
      <c r="A318" t="s">
        <v>74</v>
      </c>
      <c r="B318" t="s">
        <v>75</v>
      </c>
      <c r="C318" t="s">
        <v>80</v>
      </c>
      <c r="D318" t="s">
        <v>371</v>
      </c>
      <c r="E318" t="s">
        <v>81</v>
      </c>
      <c r="F318" t="s">
        <v>64</v>
      </c>
      <c r="G318" t="s">
        <v>747</v>
      </c>
      <c r="H318" t="s">
        <v>74</v>
      </c>
      <c r="J318" t="s">
        <v>748</v>
      </c>
      <c r="K318">
        <v>0</v>
      </c>
      <c r="L318">
        <v>0.3</v>
      </c>
      <c r="M318">
        <v>0.7</v>
      </c>
      <c r="N318">
        <v>0</v>
      </c>
      <c r="O318" t="s">
        <v>120</v>
      </c>
      <c r="P318" s="10">
        <v>423631</v>
      </c>
      <c r="Q318" s="10">
        <v>423631</v>
      </c>
      <c r="R318" s="10">
        <v>8473</v>
      </c>
      <c r="S318" s="10">
        <v>432104</v>
      </c>
      <c r="T318" t="s">
        <v>59</v>
      </c>
      <c r="U318" t="s">
        <v>58</v>
      </c>
      <c r="V318">
        <v>80</v>
      </c>
      <c r="W318">
        <v>80</v>
      </c>
      <c r="X318">
        <v>80</v>
      </c>
      <c r="Y318" t="s">
        <v>84</v>
      </c>
      <c r="Z318">
        <v>100</v>
      </c>
      <c r="AA318">
        <v>0</v>
      </c>
      <c r="AB318">
        <v>0</v>
      </c>
      <c r="AC318">
        <v>127089.3</v>
      </c>
      <c r="AD318">
        <v>296541.7</v>
      </c>
      <c r="AE318">
        <v>0</v>
      </c>
      <c r="AF318" t="s">
        <v>59</v>
      </c>
      <c r="AG318" t="str">
        <f>VLOOKUP(G318,'CapRev-Output-All'!A:AQ,43,FALSE)</f>
        <v>42363.10</v>
      </c>
      <c r="AI318" s="10"/>
    </row>
    <row r="319" spans="1:35" ht="15" x14ac:dyDescent="0.2">
      <c r="A319" t="s">
        <v>74</v>
      </c>
      <c r="B319" t="s">
        <v>108</v>
      </c>
      <c r="C319" t="s">
        <v>244</v>
      </c>
      <c r="D319" t="s">
        <v>305</v>
      </c>
      <c r="E319" t="s">
        <v>245</v>
      </c>
      <c r="F319" t="s">
        <v>64</v>
      </c>
      <c r="G319" t="s">
        <v>310</v>
      </c>
      <c r="H319" t="s">
        <v>74</v>
      </c>
      <c r="J319" t="s">
        <v>311</v>
      </c>
      <c r="K319">
        <v>0.1</v>
      </c>
      <c r="L319">
        <v>0.3</v>
      </c>
      <c r="M319">
        <v>0.6</v>
      </c>
      <c r="N319">
        <v>0</v>
      </c>
      <c r="O319" t="s">
        <v>120</v>
      </c>
      <c r="P319" s="10">
        <v>201900</v>
      </c>
      <c r="Q319" s="10">
        <v>201900</v>
      </c>
      <c r="R319" s="10">
        <v>4038</v>
      </c>
      <c r="S319" s="10">
        <v>205938</v>
      </c>
      <c r="T319" t="s">
        <v>59</v>
      </c>
      <c r="U319" t="s">
        <v>58</v>
      </c>
      <c r="V319">
        <v>92</v>
      </c>
      <c r="W319">
        <v>80</v>
      </c>
      <c r="X319">
        <v>86</v>
      </c>
      <c r="Y319" t="s">
        <v>84</v>
      </c>
      <c r="Z319">
        <v>100</v>
      </c>
      <c r="AA319">
        <v>0</v>
      </c>
      <c r="AB319">
        <v>20190</v>
      </c>
      <c r="AC319">
        <v>60570</v>
      </c>
      <c r="AD319">
        <v>121140</v>
      </c>
      <c r="AE319">
        <v>0</v>
      </c>
      <c r="AF319" t="s">
        <v>59</v>
      </c>
      <c r="AG319" t="str">
        <f>VLOOKUP(G319,'CapRev-Output-All'!A:AQ,43,FALSE)</f>
        <v>0</v>
      </c>
      <c r="AI319" s="10"/>
    </row>
    <row r="320" spans="1:35" ht="15" x14ac:dyDescent="0.2">
      <c r="A320" t="s">
        <v>74</v>
      </c>
      <c r="B320" t="s">
        <v>157</v>
      </c>
      <c r="C320" t="s">
        <v>612</v>
      </c>
      <c r="D320" t="s">
        <v>613</v>
      </c>
      <c r="E320" t="s">
        <v>614</v>
      </c>
      <c r="F320" t="s">
        <v>64</v>
      </c>
      <c r="G320" t="s">
        <v>615</v>
      </c>
      <c r="H320" t="s">
        <v>74</v>
      </c>
      <c r="J320" t="s">
        <v>616</v>
      </c>
      <c r="K320">
        <v>1</v>
      </c>
      <c r="L320">
        <v>0</v>
      </c>
      <c r="M320">
        <v>0</v>
      </c>
      <c r="N320">
        <v>0</v>
      </c>
      <c r="O320" t="s">
        <v>67</v>
      </c>
      <c r="P320" s="10">
        <v>810075</v>
      </c>
      <c r="Q320" s="10">
        <v>810075</v>
      </c>
      <c r="R320" s="10">
        <v>16202</v>
      </c>
      <c r="S320" s="10">
        <v>826277</v>
      </c>
      <c r="T320" t="s">
        <v>59</v>
      </c>
      <c r="U320" t="s">
        <v>58</v>
      </c>
      <c r="V320">
        <v>84</v>
      </c>
      <c r="W320">
        <v>80</v>
      </c>
      <c r="X320">
        <v>82</v>
      </c>
      <c r="Y320" t="s">
        <v>84</v>
      </c>
      <c r="Z320">
        <v>83.4</v>
      </c>
      <c r="AA320">
        <v>16.600000000000001</v>
      </c>
      <c r="AB320">
        <v>810075</v>
      </c>
      <c r="AC320">
        <v>0</v>
      </c>
      <c r="AD320">
        <v>0</v>
      </c>
      <c r="AE320">
        <v>0</v>
      </c>
      <c r="AF320" t="s">
        <v>59</v>
      </c>
      <c r="AG320" t="str">
        <f>VLOOKUP(G320,'CapRev-Output-All'!A:AQ,43,FALSE)</f>
        <v>0</v>
      </c>
      <c r="AI320" s="10"/>
    </row>
    <row r="321" spans="1:35" ht="15" x14ac:dyDescent="0.2">
      <c r="A321" t="s">
        <v>74</v>
      </c>
      <c r="B321" t="s">
        <v>219</v>
      </c>
      <c r="C321" t="s">
        <v>220</v>
      </c>
      <c r="D321" t="s">
        <v>504</v>
      </c>
      <c r="E321" t="s">
        <v>221</v>
      </c>
      <c r="F321" t="s">
        <v>64</v>
      </c>
      <c r="G321" t="s">
        <v>793</v>
      </c>
      <c r="H321" t="s">
        <v>74</v>
      </c>
      <c r="J321" t="s">
        <v>794</v>
      </c>
      <c r="K321">
        <v>0</v>
      </c>
      <c r="L321">
        <v>0</v>
      </c>
      <c r="M321">
        <v>1</v>
      </c>
      <c r="N321">
        <v>0</v>
      </c>
      <c r="O321" t="s">
        <v>120</v>
      </c>
      <c r="P321" s="10">
        <v>628000</v>
      </c>
      <c r="Q321" s="10">
        <v>628000</v>
      </c>
      <c r="R321" s="10">
        <v>12560</v>
      </c>
      <c r="S321" s="10">
        <v>640560</v>
      </c>
      <c r="T321" t="s">
        <v>59</v>
      </c>
      <c r="U321" t="s">
        <v>58</v>
      </c>
      <c r="V321">
        <v>80</v>
      </c>
      <c r="W321">
        <v>80</v>
      </c>
      <c r="X321">
        <v>80</v>
      </c>
      <c r="Y321" t="s">
        <v>84</v>
      </c>
      <c r="Z321">
        <v>100</v>
      </c>
      <c r="AA321">
        <v>0</v>
      </c>
      <c r="AB321">
        <v>0</v>
      </c>
      <c r="AC321">
        <v>0</v>
      </c>
      <c r="AD321">
        <v>628000</v>
      </c>
      <c r="AE321">
        <v>0</v>
      </c>
      <c r="AF321" t="s">
        <v>59</v>
      </c>
      <c r="AG321" t="str">
        <f>VLOOKUP(G321,'CapRev-Output-All'!A:AQ,43,FALSE)</f>
        <v>0</v>
      </c>
      <c r="AI321" s="10"/>
    </row>
    <row r="322" spans="1:35" ht="15" x14ac:dyDescent="0.2">
      <c r="A322" t="s">
        <v>74</v>
      </c>
      <c r="B322" t="s">
        <v>75</v>
      </c>
      <c r="C322" t="s">
        <v>80</v>
      </c>
      <c r="D322" t="s">
        <v>70</v>
      </c>
      <c r="E322" t="s">
        <v>81</v>
      </c>
      <c r="F322" t="s">
        <v>52</v>
      </c>
      <c r="G322" t="s">
        <v>82</v>
      </c>
      <c r="H322" t="s">
        <v>74</v>
      </c>
      <c r="J322" t="s">
        <v>83</v>
      </c>
      <c r="K322">
        <v>0.4</v>
      </c>
      <c r="L322">
        <v>0.6</v>
      </c>
      <c r="M322">
        <v>0</v>
      </c>
      <c r="N322">
        <v>0</v>
      </c>
      <c r="O322" t="s">
        <v>56</v>
      </c>
      <c r="P322" s="10">
        <v>437938</v>
      </c>
      <c r="Q322" s="10">
        <v>437938</v>
      </c>
      <c r="R322" s="10">
        <v>8759</v>
      </c>
      <c r="S322" s="10">
        <v>446697</v>
      </c>
      <c r="T322" t="s">
        <v>59</v>
      </c>
      <c r="U322" t="s">
        <v>58</v>
      </c>
      <c r="V322">
        <v>100</v>
      </c>
      <c r="W322">
        <v>92</v>
      </c>
      <c r="X322">
        <v>96</v>
      </c>
      <c r="Y322" t="s">
        <v>84</v>
      </c>
      <c r="Z322">
        <v>80</v>
      </c>
      <c r="AA322">
        <v>20</v>
      </c>
      <c r="AB322">
        <v>175175.2</v>
      </c>
      <c r="AC322">
        <v>262762.8</v>
      </c>
      <c r="AD322">
        <v>0</v>
      </c>
      <c r="AE322">
        <v>0</v>
      </c>
      <c r="AF322" t="s">
        <v>59</v>
      </c>
      <c r="AG322" t="str">
        <f>VLOOKUP(G322,'CapRev-Output-All'!A:AQ,43,FALSE)</f>
        <v>22896.90</v>
      </c>
      <c r="AI322" s="10"/>
    </row>
    <row r="323" spans="1:35" ht="15" x14ac:dyDescent="0.2">
      <c r="A323" t="s">
        <v>148</v>
      </c>
      <c r="B323" t="s">
        <v>148</v>
      </c>
      <c r="C323" t="s">
        <v>535</v>
      </c>
      <c r="D323" t="s">
        <v>536</v>
      </c>
      <c r="E323" t="s">
        <v>537</v>
      </c>
      <c r="F323" t="s">
        <v>52</v>
      </c>
      <c r="G323" t="s">
        <v>1288</v>
      </c>
      <c r="H323" t="s">
        <v>148</v>
      </c>
      <c r="J323" t="s">
        <v>1289</v>
      </c>
      <c r="K323">
        <v>0</v>
      </c>
      <c r="L323">
        <v>1</v>
      </c>
      <c r="M323">
        <v>0</v>
      </c>
      <c r="N323">
        <v>0</v>
      </c>
      <c r="O323" t="s">
        <v>56</v>
      </c>
      <c r="P323" s="10">
        <v>92900</v>
      </c>
      <c r="Q323" s="10">
        <v>92900</v>
      </c>
      <c r="R323" s="10">
        <v>1231.1099999999999</v>
      </c>
      <c r="S323" s="10">
        <v>94131.11</v>
      </c>
      <c r="T323" t="s">
        <v>59</v>
      </c>
      <c r="U323" t="s">
        <v>58</v>
      </c>
      <c r="V323">
        <v>70</v>
      </c>
      <c r="W323">
        <v>76</v>
      </c>
      <c r="X323">
        <v>73</v>
      </c>
      <c r="Y323" t="s">
        <v>254</v>
      </c>
      <c r="Z323">
        <v>100</v>
      </c>
      <c r="AA323">
        <v>0</v>
      </c>
      <c r="AB323">
        <v>0</v>
      </c>
      <c r="AC323">
        <v>92900</v>
      </c>
      <c r="AD323">
        <v>0</v>
      </c>
      <c r="AE323">
        <v>0</v>
      </c>
      <c r="AF323" t="s">
        <v>59</v>
      </c>
      <c r="AG323" t="str">
        <f>VLOOKUP(G323,'CapRev-Output-All'!A:AQ,43,FALSE)</f>
        <v>1950.90</v>
      </c>
      <c r="AI323" s="10"/>
    </row>
    <row r="324" spans="1:35" ht="15" x14ac:dyDescent="0.2">
      <c r="A324" t="s">
        <v>74</v>
      </c>
      <c r="B324" t="s">
        <v>157</v>
      </c>
      <c r="C324" t="s">
        <v>158</v>
      </c>
      <c r="D324" t="s">
        <v>447</v>
      </c>
      <c r="E324" t="s">
        <v>159</v>
      </c>
      <c r="F324" t="s">
        <v>64</v>
      </c>
      <c r="G324" t="s">
        <v>450</v>
      </c>
      <c r="H324" t="s">
        <v>74</v>
      </c>
      <c r="J324" t="s">
        <v>451</v>
      </c>
      <c r="K324">
        <v>0.98</v>
      </c>
      <c r="L324">
        <v>0</v>
      </c>
      <c r="M324">
        <v>0.02</v>
      </c>
      <c r="N324">
        <v>0</v>
      </c>
      <c r="O324" t="s">
        <v>67</v>
      </c>
      <c r="P324" s="10">
        <v>550000</v>
      </c>
      <c r="Q324" s="10">
        <v>550000</v>
      </c>
      <c r="R324" s="10">
        <v>8250</v>
      </c>
      <c r="S324" s="10">
        <v>558250</v>
      </c>
      <c r="T324" t="s">
        <v>59</v>
      </c>
      <c r="U324" t="s">
        <v>58</v>
      </c>
      <c r="V324">
        <v>80</v>
      </c>
      <c r="W324">
        <v>88</v>
      </c>
      <c r="X324">
        <v>84</v>
      </c>
      <c r="Y324" t="s">
        <v>84</v>
      </c>
      <c r="Z324">
        <v>100</v>
      </c>
      <c r="AA324">
        <v>0</v>
      </c>
      <c r="AB324">
        <v>539000</v>
      </c>
      <c r="AC324">
        <v>0</v>
      </c>
      <c r="AD324">
        <v>11000</v>
      </c>
      <c r="AE324">
        <v>0</v>
      </c>
      <c r="AF324" t="s">
        <v>59</v>
      </c>
      <c r="AG324" t="str">
        <f>VLOOKUP(G324,'CapRev-Output-All'!A:AQ,43,FALSE)</f>
        <v>50000</v>
      </c>
      <c r="AI324" s="10"/>
    </row>
    <row r="325" spans="1:35" ht="15" x14ac:dyDescent="0.2">
      <c r="A325" t="s">
        <v>74</v>
      </c>
      <c r="B325" t="s">
        <v>139</v>
      </c>
      <c r="C325" t="s">
        <v>232</v>
      </c>
      <c r="D325" t="s">
        <v>90</v>
      </c>
      <c r="E325" t="s">
        <v>233</v>
      </c>
      <c r="F325" t="s">
        <v>52</v>
      </c>
      <c r="G325" t="s">
        <v>568</v>
      </c>
      <c r="H325" t="s">
        <v>74</v>
      </c>
      <c r="J325" t="s">
        <v>569</v>
      </c>
      <c r="K325">
        <v>0</v>
      </c>
      <c r="L325">
        <v>1</v>
      </c>
      <c r="M325">
        <v>0</v>
      </c>
      <c r="N325">
        <v>0</v>
      </c>
      <c r="O325" t="s">
        <v>56</v>
      </c>
      <c r="P325" s="10">
        <v>443824</v>
      </c>
      <c r="Q325" s="10">
        <v>443824</v>
      </c>
      <c r="R325" s="10">
        <v>8876</v>
      </c>
      <c r="S325" s="10">
        <v>452700</v>
      </c>
      <c r="T325" t="s">
        <v>59</v>
      </c>
      <c r="U325" t="s">
        <v>58</v>
      </c>
      <c r="V325">
        <v>80</v>
      </c>
      <c r="W325">
        <v>84</v>
      </c>
      <c r="X325">
        <v>82</v>
      </c>
      <c r="Y325" t="s">
        <v>84</v>
      </c>
      <c r="Z325">
        <v>100</v>
      </c>
      <c r="AA325">
        <v>0</v>
      </c>
      <c r="AB325">
        <v>0</v>
      </c>
      <c r="AC325">
        <v>443824</v>
      </c>
      <c r="AD325">
        <v>0</v>
      </c>
      <c r="AE325">
        <v>0</v>
      </c>
      <c r="AF325" t="s">
        <v>59</v>
      </c>
      <c r="AG325" t="str">
        <f>VLOOKUP(G325,'CapRev-Output-All'!A:AQ,43,FALSE)</f>
        <v>8876.48</v>
      </c>
      <c r="AI325" s="10"/>
    </row>
    <row r="326" spans="1:35" ht="15" x14ac:dyDescent="0.2">
      <c r="A326" t="s">
        <v>48</v>
      </c>
      <c r="B326" t="s">
        <v>48</v>
      </c>
      <c r="C326" t="s">
        <v>1443</v>
      </c>
      <c r="D326" t="s">
        <v>110</v>
      </c>
      <c r="E326" t="s">
        <v>988</v>
      </c>
      <c r="F326" t="s">
        <v>64</v>
      </c>
      <c r="G326" t="s">
        <v>1444</v>
      </c>
      <c r="H326" t="s">
        <v>48</v>
      </c>
      <c r="I326" t="s">
        <v>54</v>
      </c>
      <c r="J326" t="s">
        <v>1445</v>
      </c>
      <c r="K326">
        <v>0.1</v>
      </c>
      <c r="L326">
        <v>0.4</v>
      </c>
      <c r="M326">
        <v>0.5</v>
      </c>
      <c r="N326">
        <v>0</v>
      </c>
      <c r="O326" t="s">
        <v>120</v>
      </c>
      <c r="P326" s="10">
        <v>260688</v>
      </c>
      <c r="Q326" s="11">
        <v>260688</v>
      </c>
      <c r="R326" s="10">
        <v>0</v>
      </c>
      <c r="S326" s="10">
        <v>260688</v>
      </c>
      <c r="T326" t="s">
        <v>57</v>
      </c>
      <c r="U326" t="s">
        <v>58</v>
      </c>
      <c r="V326">
        <v>68</v>
      </c>
      <c r="W326">
        <v>72</v>
      </c>
      <c r="X326">
        <v>70</v>
      </c>
      <c r="Y326" t="s">
        <v>48</v>
      </c>
      <c r="Z326">
        <v>0</v>
      </c>
      <c r="AA326">
        <v>0</v>
      </c>
      <c r="AB326">
        <v>26068.799999999999</v>
      </c>
      <c r="AC326">
        <v>104275.2</v>
      </c>
      <c r="AD326">
        <v>130344</v>
      </c>
      <c r="AE326">
        <v>0</v>
      </c>
      <c r="AF326" t="s">
        <v>59</v>
      </c>
      <c r="AG326" t="str">
        <f>VLOOKUP(G326,'CapRev-Output-All'!A:AQ,43,FALSE)</f>
        <v>22516</v>
      </c>
      <c r="AI326" s="10"/>
    </row>
    <row r="327" spans="1:35" ht="15" x14ac:dyDescent="0.2">
      <c r="A327" t="s">
        <v>148</v>
      </c>
      <c r="B327" t="s">
        <v>148</v>
      </c>
      <c r="C327" t="s">
        <v>1035</v>
      </c>
      <c r="D327" t="s">
        <v>1036</v>
      </c>
      <c r="E327" t="s">
        <v>1037</v>
      </c>
      <c r="F327" t="s">
        <v>52</v>
      </c>
      <c r="G327" t="s">
        <v>1847</v>
      </c>
      <c r="H327" t="s">
        <v>148</v>
      </c>
      <c r="J327" t="s">
        <v>1848</v>
      </c>
      <c r="K327">
        <v>0</v>
      </c>
      <c r="L327">
        <v>0.65</v>
      </c>
      <c r="M327">
        <v>0</v>
      </c>
      <c r="N327">
        <v>0.35</v>
      </c>
      <c r="O327" t="s">
        <v>56</v>
      </c>
      <c r="P327" s="10">
        <v>213126</v>
      </c>
      <c r="Q327" s="10">
        <v>213126</v>
      </c>
      <c r="R327" s="10">
        <v>4262.5200000000004</v>
      </c>
      <c r="S327" s="10">
        <v>217388.52</v>
      </c>
      <c r="T327" t="s">
        <v>59</v>
      </c>
      <c r="U327" t="s">
        <v>58</v>
      </c>
      <c r="V327">
        <v>64</v>
      </c>
      <c r="W327">
        <v>64</v>
      </c>
      <c r="X327">
        <v>64</v>
      </c>
      <c r="Y327" t="s">
        <v>254</v>
      </c>
      <c r="Z327">
        <v>100</v>
      </c>
      <c r="AA327">
        <v>0</v>
      </c>
      <c r="AB327">
        <v>0</v>
      </c>
      <c r="AC327">
        <v>138531.9</v>
      </c>
      <c r="AD327">
        <v>0</v>
      </c>
      <c r="AE327">
        <v>74594.100000000006</v>
      </c>
      <c r="AF327" t="s">
        <v>59</v>
      </c>
      <c r="AG327">
        <f>VLOOKUP(G327,'CapRev-Output-All'!A:AQ,43,FALSE)</f>
        <v>0</v>
      </c>
      <c r="AI327" s="10"/>
    </row>
    <row r="328" spans="1:35" ht="15" x14ac:dyDescent="0.2">
      <c r="A328" t="s">
        <v>74</v>
      </c>
      <c r="B328" t="s">
        <v>139</v>
      </c>
      <c r="C328" t="s">
        <v>465</v>
      </c>
      <c r="D328" t="s">
        <v>466</v>
      </c>
      <c r="E328" t="s">
        <v>467</v>
      </c>
      <c r="F328" t="s">
        <v>52</v>
      </c>
      <c r="G328" t="s">
        <v>468</v>
      </c>
      <c r="H328" t="s">
        <v>74</v>
      </c>
      <c r="J328" t="s">
        <v>469</v>
      </c>
      <c r="K328">
        <v>0</v>
      </c>
      <c r="L328">
        <v>1</v>
      </c>
      <c r="M328">
        <v>0</v>
      </c>
      <c r="N328">
        <v>0</v>
      </c>
      <c r="O328" t="s">
        <v>56</v>
      </c>
      <c r="P328" s="10">
        <v>105400</v>
      </c>
      <c r="Q328" s="10">
        <v>105400</v>
      </c>
      <c r="R328" s="10">
        <v>2108</v>
      </c>
      <c r="S328" s="10">
        <v>107508</v>
      </c>
      <c r="T328" t="s">
        <v>57</v>
      </c>
      <c r="U328" t="s">
        <v>58</v>
      </c>
      <c r="V328">
        <v>80</v>
      </c>
      <c r="W328">
        <v>88</v>
      </c>
      <c r="X328">
        <v>84</v>
      </c>
      <c r="Y328" t="s">
        <v>68</v>
      </c>
      <c r="Z328">
        <v>35</v>
      </c>
      <c r="AA328">
        <v>65</v>
      </c>
      <c r="AB328">
        <v>0</v>
      </c>
      <c r="AC328">
        <v>105400</v>
      </c>
      <c r="AD328">
        <v>0</v>
      </c>
      <c r="AE328">
        <v>0</v>
      </c>
      <c r="AF328" t="s">
        <v>59</v>
      </c>
      <c r="AG328">
        <f>VLOOKUP(G328,'CapRev-Output-All'!A:AQ,43,FALSE)</f>
        <v>0</v>
      </c>
      <c r="AI328" s="10"/>
    </row>
    <row r="329" spans="1:35" ht="15" x14ac:dyDescent="0.2">
      <c r="A329" t="s">
        <v>60</v>
      </c>
      <c r="B329" t="s">
        <v>60</v>
      </c>
      <c r="C329" t="s">
        <v>327</v>
      </c>
      <c r="D329" t="s">
        <v>328</v>
      </c>
      <c r="E329" t="s">
        <v>329</v>
      </c>
      <c r="F329" t="s">
        <v>64</v>
      </c>
      <c r="G329" t="s">
        <v>1358</v>
      </c>
      <c r="H329" t="s">
        <v>60</v>
      </c>
      <c r="J329" t="s">
        <v>1359</v>
      </c>
      <c r="K329">
        <v>0</v>
      </c>
      <c r="L329">
        <v>0.5</v>
      </c>
      <c r="M329">
        <v>0.5</v>
      </c>
      <c r="N329">
        <v>0</v>
      </c>
      <c r="O329" t="s">
        <v>107</v>
      </c>
      <c r="P329" s="10">
        <v>225000</v>
      </c>
      <c r="Q329" s="10">
        <v>225000</v>
      </c>
      <c r="R329" s="10">
        <v>6750</v>
      </c>
      <c r="S329" s="10">
        <v>231750</v>
      </c>
      <c r="T329" t="s">
        <v>59</v>
      </c>
      <c r="U329" t="s">
        <v>58</v>
      </c>
      <c r="V329">
        <v>72</v>
      </c>
      <c r="W329">
        <v>72</v>
      </c>
      <c r="X329">
        <v>72</v>
      </c>
      <c r="Y329" t="s">
        <v>254</v>
      </c>
      <c r="Z329">
        <v>100</v>
      </c>
      <c r="AA329">
        <v>0</v>
      </c>
      <c r="AB329">
        <v>0</v>
      </c>
      <c r="AC329">
        <v>112500</v>
      </c>
      <c r="AD329">
        <v>112500</v>
      </c>
      <c r="AE329">
        <v>0</v>
      </c>
      <c r="AF329" t="s">
        <v>59</v>
      </c>
      <c r="AG329">
        <f>VLOOKUP(G329,'CapRev-Output-All'!A:AQ,43,FALSE)</f>
        <v>0</v>
      </c>
      <c r="AI329" s="10"/>
    </row>
    <row r="330" spans="1:35" ht="15" x14ac:dyDescent="0.2">
      <c r="A330" t="s">
        <v>148</v>
      </c>
      <c r="B330" t="s">
        <v>148</v>
      </c>
      <c r="C330" t="s">
        <v>149</v>
      </c>
      <c r="D330" t="s">
        <v>70</v>
      </c>
      <c r="E330" t="s">
        <v>150</v>
      </c>
      <c r="F330" t="s">
        <v>52</v>
      </c>
      <c r="G330" t="s">
        <v>151</v>
      </c>
      <c r="H330" t="s">
        <v>148</v>
      </c>
      <c r="J330" t="s">
        <v>152</v>
      </c>
      <c r="K330">
        <v>0</v>
      </c>
      <c r="L330">
        <v>0.83330000000000004</v>
      </c>
      <c r="M330">
        <v>0.1666</v>
      </c>
      <c r="N330">
        <v>0</v>
      </c>
      <c r="O330" t="s">
        <v>56</v>
      </c>
      <c r="P330" s="10">
        <v>200294</v>
      </c>
      <c r="Q330" s="10">
        <v>200294</v>
      </c>
      <c r="R330" s="10">
        <v>4005.88</v>
      </c>
      <c r="S330" s="10">
        <v>204299.88</v>
      </c>
      <c r="T330" t="s">
        <v>57</v>
      </c>
      <c r="U330" t="s">
        <v>58</v>
      </c>
      <c r="V330">
        <v>95</v>
      </c>
      <c r="W330">
        <v>92</v>
      </c>
      <c r="X330">
        <v>93.5</v>
      </c>
      <c r="Y330" t="s">
        <v>68</v>
      </c>
      <c r="Z330">
        <v>0</v>
      </c>
      <c r="AA330">
        <v>100</v>
      </c>
      <c r="AB330">
        <v>0</v>
      </c>
      <c r="AC330">
        <v>166904.9902</v>
      </c>
      <c r="AD330">
        <v>33368.9804</v>
      </c>
      <c r="AE330">
        <v>0</v>
      </c>
      <c r="AF330" t="s">
        <v>59</v>
      </c>
      <c r="AG330">
        <f>VLOOKUP(G330,'CapRev-Output-All'!A:AQ,43,FALSE)</f>
        <v>2500</v>
      </c>
      <c r="AI330" s="10"/>
    </row>
    <row r="331" spans="1:35" ht="15" x14ac:dyDescent="0.2">
      <c r="A331" t="s">
        <v>148</v>
      </c>
      <c r="B331" t="s">
        <v>148</v>
      </c>
      <c r="C331" t="s">
        <v>184</v>
      </c>
      <c r="D331" t="s">
        <v>1040</v>
      </c>
      <c r="E331" t="s">
        <v>185</v>
      </c>
      <c r="F331" t="s">
        <v>52</v>
      </c>
      <c r="G331" t="s">
        <v>2222</v>
      </c>
      <c r="H331" t="s">
        <v>148</v>
      </c>
      <c r="J331" t="s">
        <v>2223</v>
      </c>
      <c r="K331">
        <v>0.02</v>
      </c>
      <c r="L331">
        <v>0.65</v>
      </c>
      <c r="M331">
        <v>0.05</v>
      </c>
      <c r="N331">
        <v>0.28000000000000003</v>
      </c>
      <c r="O331" t="s">
        <v>56</v>
      </c>
      <c r="P331" s="10">
        <v>228126</v>
      </c>
      <c r="Q331" s="10">
        <v>228126</v>
      </c>
      <c r="R331" s="10">
        <v>4562.5200000000004</v>
      </c>
      <c r="S331" s="10">
        <v>232688.52</v>
      </c>
      <c r="T331" t="s">
        <v>59</v>
      </c>
      <c r="U331" t="s">
        <v>58</v>
      </c>
      <c r="V331">
        <v>60</v>
      </c>
      <c r="W331">
        <v>52</v>
      </c>
      <c r="X331">
        <v>56</v>
      </c>
      <c r="Y331" t="s">
        <v>254</v>
      </c>
      <c r="Z331">
        <v>100</v>
      </c>
      <c r="AA331">
        <v>0</v>
      </c>
      <c r="AB331">
        <v>4562.5200000000004</v>
      </c>
      <c r="AC331">
        <v>148281.9</v>
      </c>
      <c r="AD331">
        <v>11406.3</v>
      </c>
      <c r="AE331">
        <v>63875.28</v>
      </c>
      <c r="AF331" t="s">
        <v>59</v>
      </c>
      <c r="AG331">
        <f>VLOOKUP(G331,'CapRev-Output-All'!A:AQ,43,FALSE)</f>
        <v>0</v>
      </c>
      <c r="AI331" s="10"/>
    </row>
    <row r="332" spans="1:35" ht="15" x14ac:dyDescent="0.2">
      <c r="A332" t="s">
        <v>74</v>
      </c>
      <c r="B332" t="s">
        <v>102</v>
      </c>
      <c r="C332" t="s">
        <v>192</v>
      </c>
      <c r="D332" t="s">
        <v>319</v>
      </c>
      <c r="E332" t="s">
        <v>193</v>
      </c>
      <c r="F332" t="s">
        <v>64</v>
      </c>
      <c r="G332" t="s">
        <v>766</v>
      </c>
      <c r="H332" t="s">
        <v>74</v>
      </c>
      <c r="J332" t="s">
        <v>767</v>
      </c>
      <c r="K332">
        <v>0</v>
      </c>
      <c r="L332">
        <v>0</v>
      </c>
      <c r="M332">
        <v>0.4</v>
      </c>
      <c r="N332">
        <v>0.6</v>
      </c>
      <c r="O332" t="s">
        <v>114</v>
      </c>
      <c r="P332" s="10">
        <v>861177</v>
      </c>
      <c r="Q332" s="10">
        <v>861177</v>
      </c>
      <c r="R332" s="10">
        <v>17224</v>
      </c>
      <c r="S332" s="10">
        <v>878401</v>
      </c>
      <c r="T332" t="s">
        <v>57</v>
      </c>
      <c r="U332" t="s">
        <v>58</v>
      </c>
      <c r="V332">
        <v>80</v>
      </c>
      <c r="W332">
        <v>80</v>
      </c>
      <c r="X332">
        <v>80</v>
      </c>
      <c r="Y332" t="s">
        <v>68</v>
      </c>
      <c r="Z332">
        <v>0</v>
      </c>
      <c r="AA332">
        <v>100</v>
      </c>
      <c r="AB332">
        <v>0</v>
      </c>
      <c r="AC332">
        <v>0</v>
      </c>
      <c r="AD332">
        <v>344470.8</v>
      </c>
      <c r="AE332">
        <v>516706.2</v>
      </c>
      <c r="AF332" t="s">
        <v>59</v>
      </c>
      <c r="AG332">
        <f>VLOOKUP(G332,'CapRev-Output-All'!A:AQ,43,FALSE)</f>
        <v>0</v>
      </c>
      <c r="AI332" s="10"/>
    </row>
    <row r="333" spans="1:35" ht="15" x14ac:dyDescent="0.2">
      <c r="A333" t="s">
        <v>74</v>
      </c>
      <c r="B333" t="s">
        <v>219</v>
      </c>
      <c r="C333" t="s">
        <v>220</v>
      </c>
      <c r="D333" t="s">
        <v>504</v>
      </c>
      <c r="E333" t="s">
        <v>221</v>
      </c>
      <c r="F333" t="s">
        <v>64</v>
      </c>
      <c r="G333" t="s">
        <v>970</v>
      </c>
      <c r="H333" t="s">
        <v>74</v>
      </c>
      <c r="J333" t="s">
        <v>971</v>
      </c>
      <c r="K333">
        <v>0</v>
      </c>
      <c r="L333">
        <v>0.5</v>
      </c>
      <c r="M333">
        <v>0.5</v>
      </c>
      <c r="N333">
        <v>0</v>
      </c>
      <c r="O333" t="s">
        <v>107</v>
      </c>
      <c r="P333" s="10">
        <v>522238</v>
      </c>
      <c r="Q333" s="10">
        <v>522238</v>
      </c>
      <c r="R333" s="10">
        <v>10445</v>
      </c>
      <c r="S333" s="10">
        <v>532683</v>
      </c>
      <c r="T333" t="s">
        <v>59</v>
      </c>
      <c r="U333" t="s">
        <v>58</v>
      </c>
      <c r="V333">
        <v>76</v>
      </c>
      <c r="W333">
        <v>80</v>
      </c>
      <c r="X333">
        <v>78</v>
      </c>
      <c r="Y333" t="s">
        <v>254</v>
      </c>
      <c r="Z333">
        <v>100</v>
      </c>
      <c r="AA333">
        <v>0</v>
      </c>
      <c r="AB333">
        <v>0</v>
      </c>
      <c r="AC333">
        <v>261119</v>
      </c>
      <c r="AD333">
        <v>261119</v>
      </c>
      <c r="AE333">
        <v>0</v>
      </c>
      <c r="AF333" t="s">
        <v>59</v>
      </c>
      <c r="AG333" t="str">
        <f>VLOOKUP(G333,'CapRev-Output-All'!A:AQ,43,FALSE)</f>
        <v>22665</v>
      </c>
      <c r="AI333" s="10"/>
    </row>
    <row r="334" spans="1:35" ht="15" x14ac:dyDescent="0.2">
      <c r="A334" t="s">
        <v>148</v>
      </c>
      <c r="B334" t="s">
        <v>148</v>
      </c>
      <c r="C334" t="s">
        <v>535</v>
      </c>
      <c r="D334" t="s">
        <v>536</v>
      </c>
      <c r="E334" t="s">
        <v>537</v>
      </c>
      <c r="F334" t="s">
        <v>52</v>
      </c>
      <c r="G334" t="s">
        <v>895</v>
      </c>
      <c r="H334" t="s">
        <v>148</v>
      </c>
      <c r="J334" t="s">
        <v>896</v>
      </c>
      <c r="K334">
        <v>0</v>
      </c>
      <c r="L334">
        <v>1</v>
      </c>
      <c r="M334">
        <v>0</v>
      </c>
      <c r="N334">
        <v>0</v>
      </c>
      <c r="O334" t="s">
        <v>56</v>
      </c>
      <c r="P334" s="10">
        <v>138026</v>
      </c>
      <c r="Q334" s="10">
        <v>138026</v>
      </c>
      <c r="R334" s="10">
        <v>1829.12</v>
      </c>
      <c r="S334" s="10">
        <v>139855.12</v>
      </c>
      <c r="T334" t="s">
        <v>59</v>
      </c>
      <c r="U334" t="s">
        <v>58</v>
      </c>
      <c r="V334">
        <v>80</v>
      </c>
      <c r="W334">
        <v>80</v>
      </c>
      <c r="X334">
        <v>80</v>
      </c>
      <c r="Y334" t="s">
        <v>84</v>
      </c>
      <c r="Z334">
        <v>100</v>
      </c>
      <c r="AA334">
        <v>0</v>
      </c>
      <c r="AB334">
        <v>0</v>
      </c>
      <c r="AC334">
        <v>138026</v>
      </c>
      <c r="AD334">
        <v>0</v>
      </c>
      <c r="AE334">
        <v>0</v>
      </c>
      <c r="AF334" t="s">
        <v>59</v>
      </c>
      <c r="AG334" t="str">
        <f>VLOOKUP(G334,'CapRev-Output-All'!A:AQ,43,FALSE)</f>
        <v>0</v>
      </c>
      <c r="AI334" s="10"/>
    </row>
    <row r="335" spans="1:35" ht="15" x14ac:dyDescent="0.2">
      <c r="A335" t="s">
        <v>148</v>
      </c>
      <c r="B335" t="s">
        <v>148</v>
      </c>
      <c r="C335" t="s">
        <v>1362</v>
      </c>
      <c r="D335" t="s">
        <v>1363</v>
      </c>
      <c r="E335" t="s">
        <v>1364</v>
      </c>
      <c r="F335" t="s">
        <v>64</v>
      </c>
      <c r="G335" t="s">
        <v>1365</v>
      </c>
      <c r="H335" t="s">
        <v>148</v>
      </c>
      <c r="J335" t="s">
        <v>1366</v>
      </c>
      <c r="K335">
        <v>0</v>
      </c>
      <c r="L335">
        <v>0.15</v>
      </c>
      <c r="M335">
        <v>0.7</v>
      </c>
      <c r="N335">
        <v>0.15</v>
      </c>
      <c r="O335" t="s">
        <v>120</v>
      </c>
      <c r="P335" s="10">
        <v>507760</v>
      </c>
      <c r="Q335" s="10">
        <v>507760</v>
      </c>
      <c r="R335" s="10">
        <v>10155</v>
      </c>
      <c r="S335" s="10">
        <v>517915</v>
      </c>
      <c r="T335" t="s">
        <v>59</v>
      </c>
      <c r="U335" t="s">
        <v>58</v>
      </c>
      <c r="V335">
        <v>76</v>
      </c>
      <c r="W335">
        <v>68</v>
      </c>
      <c r="X335">
        <v>72</v>
      </c>
      <c r="Y335" t="s">
        <v>254</v>
      </c>
      <c r="Z335">
        <v>100</v>
      </c>
      <c r="AA335">
        <v>0</v>
      </c>
      <c r="AB335">
        <v>0</v>
      </c>
      <c r="AC335">
        <v>76164</v>
      </c>
      <c r="AD335">
        <v>355432</v>
      </c>
      <c r="AE335">
        <v>76164</v>
      </c>
      <c r="AF335" t="s">
        <v>59</v>
      </c>
      <c r="AG335" t="str">
        <f>VLOOKUP(G335,'CapRev-Output-All'!A:AQ,43,FALSE)</f>
        <v>25000</v>
      </c>
      <c r="AI335" s="10"/>
    </row>
    <row r="336" spans="1:35" ht="15" x14ac:dyDescent="0.2">
      <c r="A336" t="s">
        <v>74</v>
      </c>
      <c r="B336" t="s">
        <v>93</v>
      </c>
      <c r="C336" t="s">
        <v>489</v>
      </c>
      <c r="D336" t="s">
        <v>490</v>
      </c>
      <c r="E336" t="s">
        <v>491</v>
      </c>
      <c r="F336" t="s">
        <v>64</v>
      </c>
      <c r="G336" t="s">
        <v>492</v>
      </c>
      <c r="H336" t="s">
        <v>74</v>
      </c>
      <c r="J336" t="s">
        <v>493</v>
      </c>
      <c r="K336">
        <v>0</v>
      </c>
      <c r="L336">
        <v>0.08</v>
      </c>
      <c r="M336">
        <v>0.08</v>
      </c>
      <c r="N336">
        <v>0.84</v>
      </c>
      <c r="O336" t="s">
        <v>114</v>
      </c>
      <c r="P336" s="10">
        <v>1091878</v>
      </c>
      <c r="Q336" s="10">
        <v>1091878</v>
      </c>
      <c r="R336" s="10">
        <v>21838</v>
      </c>
      <c r="S336" s="10">
        <v>1113716</v>
      </c>
      <c r="T336" t="s">
        <v>59</v>
      </c>
      <c r="U336" t="s">
        <v>58</v>
      </c>
      <c r="V336">
        <v>88</v>
      </c>
      <c r="W336">
        <v>80</v>
      </c>
      <c r="X336">
        <v>84</v>
      </c>
      <c r="Y336" t="s">
        <v>84</v>
      </c>
      <c r="Z336">
        <v>100</v>
      </c>
      <c r="AA336">
        <v>0</v>
      </c>
      <c r="AB336">
        <v>0</v>
      </c>
      <c r="AC336">
        <v>87350.24</v>
      </c>
      <c r="AD336">
        <v>87350.24</v>
      </c>
      <c r="AE336">
        <v>917177.52</v>
      </c>
      <c r="AF336" t="s">
        <v>59</v>
      </c>
      <c r="AG336" t="str">
        <f>VLOOKUP(G336,'CapRev-Output-All'!A:AQ,43,FALSE)</f>
        <v>0</v>
      </c>
      <c r="AI336" s="10"/>
    </row>
    <row r="337" spans="1:35" ht="15" x14ac:dyDescent="0.2">
      <c r="A337" t="s">
        <v>74</v>
      </c>
      <c r="B337" t="s">
        <v>360</v>
      </c>
      <c r="C337" t="s">
        <v>361</v>
      </c>
      <c r="D337" t="s">
        <v>362</v>
      </c>
      <c r="E337" t="s">
        <v>363</v>
      </c>
      <c r="F337" t="s">
        <v>64</v>
      </c>
      <c r="G337" t="s">
        <v>733</v>
      </c>
      <c r="H337" t="s">
        <v>74</v>
      </c>
      <c r="J337" t="s">
        <v>734</v>
      </c>
      <c r="K337">
        <v>1</v>
      </c>
      <c r="L337">
        <v>0</v>
      </c>
      <c r="M337">
        <v>0</v>
      </c>
      <c r="N337">
        <v>0</v>
      </c>
      <c r="O337" t="s">
        <v>67</v>
      </c>
      <c r="P337" s="10">
        <v>510000</v>
      </c>
      <c r="Q337" s="10">
        <v>510000</v>
      </c>
      <c r="R337" s="10">
        <v>10200</v>
      </c>
      <c r="S337" s="10">
        <v>520200</v>
      </c>
      <c r="T337" t="s">
        <v>57</v>
      </c>
      <c r="U337" t="s">
        <v>58</v>
      </c>
      <c r="V337">
        <v>80</v>
      </c>
      <c r="W337">
        <v>80</v>
      </c>
      <c r="X337">
        <v>80</v>
      </c>
      <c r="Y337" t="s">
        <v>68</v>
      </c>
      <c r="Z337">
        <v>0</v>
      </c>
      <c r="AA337">
        <v>100</v>
      </c>
      <c r="AB337">
        <v>510000</v>
      </c>
      <c r="AC337">
        <v>0</v>
      </c>
      <c r="AD337">
        <v>0</v>
      </c>
      <c r="AE337">
        <v>0</v>
      </c>
      <c r="AF337" t="s">
        <v>59</v>
      </c>
      <c r="AG337" t="str">
        <f>VLOOKUP(G337,'CapRev-Output-All'!A:AQ,43,FALSE)</f>
        <v>50000</v>
      </c>
      <c r="AI337" s="10"/>
    </row>
    <row r="338" spans="1:35" ht="15" x14ac:dyDescent="0.2">
      <c r="A338" t="s">
        <v>74</v>
      </c>
      <c r="B338" t="s">
        <v>102</v>
      </c>
      <c r="C338" t="s">
        <v>103</v>
      </c>
      <c r="D338" t="s">
        <v>429</v>
      </c>
      <c r="E338" t="s">
        <v>104</v>
      </c>
      <c r="F338" t="s">
        <v>64</v>
      </c>
      <c r="G338" t="s">
        <v>438</v>
      </c>
      <c r="H338" t="s">
        <v>74</v>
      </c>
      <c r="J338" t="s">
        <v>439</v>
      </c>
      <c r="K338">
        <v>1</v>
      </c>
      <c r="L338">
        <v>0</v>
      </c>
      <c r="M338">
        <v>0</v>
      </c>
      <c r="N338">
        <v>0</v>
      </c>
      <c r="O338" t="s">
        <v>67</v>
      </c>
      <c r="P338" s="10">
        <v>250000</v>
      </c>
      <c r="Q338" s="10">
        <v>250000</v>
      </c>
      <c r="R338" s="10">
        <v>5000</v>
      </c>
      <c r="S338" s="10">
        <v>255000</v>
      </c>
      <c r="T338" t="s">
        <v>57</v>
      </c>
      <c r="U338" t="s">
        <v>58</v>
      </c>
      <c r="V338">
        <v>88</v>
      </c>
      <c r="W338">
        <v>80</v>
      </c>
      <c r="X338">
        <v>84</v>
      </c>
      <c r="Y338" t="s">
        <v>68</v>
      </c>
      <c r="Z338">
        <v>0</v>
      </c>
      <c r="AA338">
        <v>100</v>
      </c>
      <c r="AB338">
        <v>250000</v>
      </c>
      <c r="AC338">
        <v>0</v>
      </c>
      <c r="AD338">
        <v>0</v>
      </c>
      <c r="AE338">
        <v>0</v>
      </c>
      <c r="AF338" t="s">
        <v>59</v>
      </c>
      <c r="AG338" t="str">
        <f>VLOOKUP(G338,'CapRev-Output-All'!A:AQ,43,FALSE)</f>
        <v>0</v>
      </c>
      <c r="AI338" s="10"/>
    </row>
    <row r="339" spans="1:35" ht="15" x14ac:dyDescent="0.2">
      <c r="A339" t="s">
        <v>148</v>
      </c>
      <c r="B339" t="s">
        <v>148</v>
      </c>
      <c r="C339" t="s">
        <v>417</v>
      </c>
      <c r="D339" t="s">
        <v>418</v>
      </c>
      <c r="E339" t="s">
        <v>419</v>
      </c>
      <c r="F339" t="s">
        <v>52</v>
      </c>
      <c r="G339" t="s">
        <v>897</v>
      </c>
      <c r="H339" t="s">
        <v>148</v>
      </c>
      <c r="J339" t="s">
        <v>898</v>
      </c>
      <c r="K339">
        <v>0</v>
      </c>
      <c r="L339">
        <v>1</v>
      </c>
      <c r="M339">
        <v>0</v>
      </c>
      <c r="N339">
        <v>0</v>
      </c>
      <c r="O339" t="s">
        <v>56</v>
      </c>
      <c r="P339" s="10">
        <v>89504</v>
      </c>
      <c r="Q339" s="10">
        <v>89504</v>
      </c>
      <c r="R339" s="10">
        <v>1790.08</v>
      </c>
      <c r="S339" s="10">
        <v>91294.080000000002</v>
      </c>
      <c r="T339" t="s">
        <v>57</v>
      </c>
      <c r="U339" t="s">
        <v>58</v>
      </c>
      <c r="V339">
        <v>80</v>
      </c>
      <c r="W339">
        <v>80</v>
      </c>
      <c r="X339">
        <v>80</v>
      </c>
      <c r="Y339" t="s">
        <v>68</v>
      </c>
      <c r="Z339">
        <v>0</v>
      </c>
      <c r="AA339">
        <v>100</v>
      </c>
      <c r="AB339">
        <v>0</v>
      </c>
      <c r="AC339">
        <v>89504</v>
      </c>
      <c r="AD339">
        <v>0</v>
      </c>
      <c r="AE339">
        <v>0</v>
      </c>
      <c r="AF339" t="s">
        <v>59</v>
      </c>
      <c r="AG339">
        <f>VLOOKUP(G339,'CapRev-Output-All'!A:AQ,43,FALSE)</f>
        <v>0</v>
      </c>
      <c r="AI339" s="10"/>
    </row>
    <row r="340" spans="1:35" ht="15" x14ac:dyDescent="0.2">
      <c r="A340" t="s">
        <v>74</v>
      </c>
      <c r="B340" t="s">
        <v>85</v>
      </c>
      <c r="C340" t="s">
        <v>224</v>
      </c>
      <c r="D340" t="s">
        <v>48</v>
      </c>
      <c r="E340" t="s">
        <v>225</v>
      </c>
      <c r="F340" t="s">
        <v>52</v>
      </c>
      <c r="G340" t="s">
        <v>226</v>
      </c>
      <c r="H340" t="s">
        <v>74</v>
      </c>
      <c r="J340" t="s">
        <v>227</v>
      </c>
      <c r="K340">
        <v>0</v>
      </c>
      <c r="L340">
        <v>1</v>
      </c>
      <c r="M340">
        <v>0</v>
      </c>
      <c r="N340">
        <v>0</v>
      </c>
      <c r="O340" t="s">
        <v>56</v>
      </c>
      <c r="P340" s="10">
        <v>1127213</v>
      </c>
      <c r="Q340" s="10">
        <v>1127213</v>
      </c>
      <c r="R340" s="10">
        <v>22544</v>
      </c>
      <c r="S340" s="10">
        <v>1149757</v>
      </c>
      <c r="T340" t="s">
        <v>57</v>
      </c>
      <c r="U340" t="s">
        <v>58</v>
      </c>
      <c r="V340">
        <v>90</v>
      </c>
      <c r="W340">
        <v>88</v>
      </c>
      <c r="X340">
        <v>89</v>
      </c>
      <c r="Y340" t="s">
        <v>68</v>
      </c>
      <c r="Z340">
        <v>0</v>
      </c>
      <c r="AA340">
        <v>100</v>
      </c>
      <c r="AB340">
        <v>0</v>
      </c>
      <c r="AC340">
        <v>1127213</v>
      </c>
      <c r="AD340">
        <v>0</v>
      </c>
      <c r="AE340">
        <v>0</v>
      </c>
      <c r="AF340" t="s">
        <v>59</v>
      </c>
      <c r="AG340" t="str">
        <f>VLOOKUP(G340,'CapRev-Output-All'!A:AQ,43,FALSE)</f>
        <v>0</v>
      </c>
      <c r="AI340" s="10"/>
    </row>
    <row r="341" spans="1:35" ht="15" x14ac:dyDescent="0.2">
      <c r="A341" t="s">
        <v>48</v>
      </c>
      <c r="B341" t="s">
        <v>48</v>
      </c>
      <c r="C341" t="s">
        <v>991</v>
      </c>
      <c r="D341" t="s">
        <v>48</v>
      </c>
      <c r="E341" t="e">
        <f>#N/A</f>
        <v>#N/A</v>
      </c>
      <c r="F341" t="s">
        <v>64</v>
      </c>
      <c r="G341" t="s">
        <v>1930</v>
      </c>
      <c r="H341" t="s">
        <v>48</v>
      </c>
      <c r="I341" t="s">
        <v>54</v>
      </c>
      <c r="J341" t="s">
        <v>1931</v>
      </c>
      <c r="K341">
        <v>0.1</v>
      </c>
      <c r="L341">
        <v>0.05</v>
      </c>
      <c r="M341">
        <v>0.15</v>
      </c>
      <c r="N341">
        <v>0.7</v>
      </c>
      <c r="O341" t="s">
        <v>114</v>
      </c>
      <c r="P341" s="10">
        <v>474918</v>
      </c>
      <c r="Q341" s="11">
        <v>474918</v>
      </c>
      <c r="R341" s="10">
        <v>0</v>
      </c>
      <c r="S341" s="10">
        <v>474918</v>
      </c>
      <c r="T341" t="s">
        <v>57</v>
      </c>
      <c r="U341" t="s">
        <v>58</v>
      </c>
      <c r="V341">
        <v>64</v>
      </c>
      <c r="W341">
        <v>60</v>
      </c>
      <c r="X341">
        <v>62</v>
      </c>
      <c r="Y341" t="s">
        <v>48</v>
      </c>
      <c r="Z341">
        <v>0</v>
      </c>
      <c r="AA341">
        <v>0</v>
      </c>
      <c r="AB341">
        <v>47491.8</v>
      </c>
      <c r="AC341">
        <v>23745.9</v>
      </c>
      <c r="AD341">
        <v>71237.7</v>
      </c>
      <c r="AE341">
        <v>332442.59999999998</v>
      </c>
      <c r="AF341" t="s">
        <v>59</v>
      </c>
      <c r="AG341">
        <f>VLOOKUP(G341,'CapRev-Output-All'!A:AQ,43,FALSE)</f>
        <v>0</v>
      </c>
      <c r="AI341" s="10"/>
    </row>
    <row r="342" spans="1:35" ht="15" x14ac:dyDescent="0.2">
      <c r="A342" t="s">
        <v>48</v>
      </c>
      <c r="B342" t="s">
        <v>48</v>
      </c>
      <c r="C342" t="s">
        <v>1584</v>
      </c>
      <c r="D342" t="s">
        <v>70</v>
      </c>
      <c r="E342" t="s">
        <v>170</v>
      </c>
      <c r="F342" t="s">
        <v>64</v>
      </c>
      <c r="G342" t="s">
        <v>1585</v>
      </c>
      <c r="H342" t="s">
        <v>48</v>
      </c>
      <c r="I342" t="s">
        <v>54</v>
      </c>
      <c r="J342" t="s">
        <v>1586</v>
      </c>
      <c r="K342">
        <v>1</v>
      </c>
      <c r="L342">
        <v>0</v>
      </c>
      <c r="M342">
        <v>0</v>
      </c>
      <c r="N342">
        <v>0</v>
      </c>
      <c r="O342" t="s">
        <v>67</v>
      </c>
      <c r="P342" s="10">
        <v>58891</v>
      </c>
      <c r="Q342" s="11">
        <v>58891</v>
      </c>
      <c r="R342" s="10">
        <v>0</v>
      </c>
      <c r="S342" s="10">
        <v>58891</v>
      </c>
      <c r="T342" t="s">
        <v>57</v>
      </c>
      <c r="U342" t="s">
        <v>58</v>
      </c>
      <c r="V342">
        <v>68</v>
      </c>
      <c r="W342">
        <v>68</v>
      </c>
      <c r="X342">
        <v>68</v>
      </c>
      <c r="Y342" t="s">
        <v>48</v>
      </c>
      <c r="Z342">
        <v>0</v>
      </c>
      <c r="AA342">
        <v>0</v>
      </c>
      <c r="AB342">
        <v>58891</v>
      </c>
      <c r="AC342">
        <v>0</v>
      </c>
      <c r="AD342">
        <v>0</v>
      </c>
      <c r="AE342">
        <v>0</v>
      </c>
      <c r="AF342" t="s">
        <v>59</v>
      </c>
      <c r="AG342" t="str">
        <f>VLOOKUP(G342,'CapRev-Output-All'!A:AQ,43,FALSE)</f>
        <v>0</v>
      </c>
      <c r="AI342" s="10"/>
    </row>
    <row r="343" spans="1:35" ht="15" x14ac:dyDescent="0.2">
      <c r="A343" t="s">
        <v>148</v>
      </c>
      <c r="B343" t="s">
        <v>148</v>
      </c>
      <c r="C343" t="s">
        <v>332</v>
      </c>
      <c r="D343" t="s">
        <v>333</v>
      </c>
      <c r="E343" t="s">
        <v>334</v>
      </c>
      <c r="F343" t="s">
        <v>52</v>
      </c>
      <c r="G343" t="s">
        <v>335</v>
      </c>
      <c r="H343" t="s">
        <v>148</v>
      </c>
      <c r="J343" t="s">
        <v>336</v>
      </c>
      <c r="K343">
        <v>0</v>
      </c>
      <c r="L343">
        <v>0.65</v>
      </c>
      <c r="M343">
        <v>0</v>
      </c>
      <c r="N343">
        <v>0.35</v>
      </c>
      <c r="O343" t="s">
        <v>56</v>
      </c>
      <c r="P343" s="10">
        <v>213126</v>
      </c>
      <c r="Q343" s="10">
        <v>213126</v>
      </c>
      <c r="R343" s="10">
        <v>4262.5200000000004</v>
      </c>
      <c r="S343" s="10">
        <v>217388.52</v>
      </c>
      <c r="T343" t="s">
        <v>57</v>
      </c>
      <c r="U343" t="s">
        <v>58</v>
      </c>
      <c r="V343">
        <v>80</v>
      </c>
      <c r="W343">
        <v>92</v>
      </c>
      <c r="X343">
        <v>86</v>
      </c>
      <c r="Y343" t="s">
        <v>68</v>
      </c>
      <c r="Z343">
        <v>0</v>
      </c>
      <c r="AA343">
        <v>100</v>
      </c>
      <c r="AB343">
        <v>0</v>
      </c>
      <c r="AC343">
        <v>138531.9</v>
      </c>
      <c r="AD343">
        <v>0</v>
      </c>
      <c r="AE343">
        <v>74594.100000000006</v>
      </c>
      <c r="AF343" t="s">
        <v>59</v>
      </c>
      <c r="AG343" t="str">
        <f>VLOOKUP(G343,'CapRev-Output-All'!A:AQ,43,FALSE)</f>
        <v>0</v>
      </c>
      <c r="AI343" s="10"/>
    </row>
    <row r="344" spans="1:35" ht="15" x14ac:dyDescent="0.2">
      <c r="A344" t="s">
        <v>148</v>
      </c>
      <c r="B344" t="s">
        <v>148</v>
      </c>
      <c r="C344" t="s">
        <v>700</v>
      </c>
      <c r="D344" t="s">
        <v>701</v>
      </c>
      <c r="E344" t="s">
        <v>702</v>
      </c>
      <c r="F344" t="s">
        <v>52</v>
      </c>
      <c r="G344" t="s">
        <v>703</v>
      </c>
      <c r="H344" t="s">
        <v>148</v>
      </c>
      <c r="J344" t="s">
        <v>704</v>
      </c>
      <c r="K344">
        <v>0</v>
      </c>
      <c r="L344">
        <v>0.65</v>
      </c>
      <c r="M344">
        <v>0</v>
      </c>
      <c r="N344">
        <v>0.35</v>
      </c>
      <c r="O344" t="s">
        <v>56</v>
      </c>
      <c r="P344" s="10">
        <v>213126</v>
      </c>
      <c r="Q344" s="10">
        <v>213126</v>
      </c>
      <c r="R344" s="10">
        <v>4262.5200000000004</v>
      </c>
      <c r="S344" s="10">
        <v>217388.52</v>
      </c>
      <c r="T344" t="s">
        <v>57</v>
      </c>
      <c r="U344" t="s">
        <v>58</v>
      </c>
      <c r="V344">
        <v>85</v>
      </c>
      <c r="W344">
        <v>76</v>
      </c>
      <c r="X344">
        <v>80.5</v>
      </c>
      <c r="Y344" t="s">
        <v>512</v>
      </c>
      <c r="Z344">
        <v>0</v>
      </c>
      <c r="AA344">
        <v>100</v>
      </c>
      <c r="AB344">
        <v>0</v>
      </c>
      <c r="AC344">
        <v>138531.9</v>
      </c>
      <c r="AD344">
        <v>0</v>
      </c>
      <c r="AE344">
        <v>74594.100000000006</v>
      </c>
      <c r="AF344" t="s">
        <v>59</v>
      </c>
      <c r="AG344">
        <f>VLOOKUP(G344,'CapRev-Output-All'!A:AQ,43,FALSE)</f>
        <v>0</v>
      </c>
      <c r="AI344" s="10"/>
    </row>
    <row r="345" spans="1:35" ht="15" x14ac:dyDescent="0.2">
      <c r="A345" t="s">
        <v>148</v>
      </c>
      <c r="B345" t="s">
        <v>148</v>
      </c>
      <c r="C345" t="s">
        <v>342</v>
      </c>
      <c r="D345" t="s">
        <v>343</v>
      </c>
      <c r="E345" t="s">
        <v>344</v>
      </c>
      <c r="F345" t="s">
        <v>64</v>
      </c>
      <c r="G345" t="s">
        <v>1610</v>
      </c>
      <c r="H345" t="s">
        <v>148</v>
      </c>
      <c r="J345" t="s">
        <v>1611</v>
      </c>
      <c r="K345">
        <v>0.1</v>
      </c>
      <c r="L345">
        <v>0.15</v>
      </c>
      <c r="M345">
        <v>0.5</v>
      </c>
      <c r="N345">
        <v>0.25</v>
      </c>
      <c r="O345" t="s">
        <v>120</v>
      </c>
      <c r="P345" s="10">
        <v>588674</v>
      </c>
      <c r="Q345" s="10">
        <v>588674</v>
      </c>
      <c r="R345" s="10">
        <v>17660</v>
      </c>
      <c r="S345" s="10">
        <v>606334</v>
      </c>
      <c r="T345" t="s">
        <v>57</v>
      </c>
      <c r="U345" t="s">
        <v>58</v>
      </c>
      <c r="V345">
        <v>72</v>
      </c>
      <c r="W345">
        <v>64</v>
      </c>
      <c r="X345">
        <v>68</v>
      </c>
      <c r="Y345" t="s">
        <v>512</v>
      </c>
      <c r="Z345">
        <v>0</v>
      </c>
      <c r="AA345">
        <v>100</v>
      </c>
      <c r="AB345">
        <v>58867.4</v>
      </c>
      <c r="AC345">
        <v>88301.1</v>
      </c>
      <c r="AD345">
        <v>294337</v>
      </c>
      <c r="AE345">
        <v>147168.5</v>
      </c>
      <c r="AF345" t="s">
        <v>59</v>
      </c>
      <c r="AG345" t="str">
        <f>VLOOKUP(G345,'CapRev-Output-All'!A:AQ,43,FALSE)</f>
        <v>0</v>
      </c>
      <c r="AI345" s="10"/>
    </row>
    <row r="346" spans="1:35" ht="15" x14ac:dyDescent="0.2">
      <c r="A346" t="s">
        <v>48</v>
      </c>
      <c r="B346" t="s">
        <v>48</v>
      </c>
      <c r="C346" t="s">
        <v>1434</v>
      </c>
      <c r="D346" t="s">
        <v>127</v>
      </c>
      <c r="E346" t="s">
        <v>1126</v>
      </c>
      <c r="F346" t="s">
        <v>64</v>
      </c>
      <c r="G346" t="s">
        <v>1435</v>
      </c>
      <c r="H346" t="s">
        <v>48</v>
      </c>
      <c r="I346" t="s">
        <v>54</v>
      </c>
      <c r="J346" t="s">
        <v>1436</v>
      </c>
      <c r="K346">
        <v>0.27</v>
      </c>
      <c r="L346">
        <v>0</v>
      </c>
      <c r="M346">
        <v>0.39</v>
      </c>
      <c r="N346">
        <v>0.34</v>
      </c>
      <c r="O346" t="s">
        <v>120</v>
      </c>
      <c r="P346" s="10">
        <v>210170</v>
      </c>
      <c r="Q346" s="11">
        <v>210170</v>
      </c>
      <c r="R346" s="10">
        <v>0</v>
      </c>
      <c r="S346" s="10">
        <v>210170</v>
      </c>
      <c r="T346" t="s">
        <v>57</v>
      </c>
      <c r="U346" t="s">
        <v>58</v>
      </c>
      <c r="V346">
        <v>68</v>
      </c>
      <c r="W346">
        <v>72</v>
      </c>
      <c r="X346">
        <v>70</v>
      </c>
      <c r="Y346" t="s">
        <v>48</v>
      </c>
      <c r="Z346">
        <v>0</v>
      </c>
      <c r="AA346">
        <v>0</v>
      </c>
      <c r="AB346">
        <v>56745.9</v>
      </c>
      <c r="AC346">
        <v>0</v>
      </c>
      <c r="AD346">
        <v>81966.3</v>
      </c>
      <c r="AE346">
        <v>71457.8</v>
      </c>
      <c r="AF346" t="s">
        <v>59</v>
      </c>
      <c r="AG346">
        <f>VLOOKUP(G346,'CapRev-Output-All'!A:AQ,43,FALSE)</f>
        <v>0</v>
      </c>
      <c r="AI346" s="10"/>
    </row>
    <row r="347" spans="1:35" ht="15" x14ac:dyDescent="0.2">
      <c r="A347" t="s">
        <v>148</v>
      </c>
      <c r="B347" t="s">
        <v>148</v>
      </c>
      <c r="C347" t="s">
        <v>700</v>
      </c>
      <c r="D347" t="s">
        <v>701</v>
      </c>
      <c r="E347" t="s">
        <v>702</v>
      </c>
      <c r="F347" t="s">
        <v>64</v>
      </c>
      <c r="G347" t="s">
        <v>1612</v>
      </c>
      <c r="H347" t="s">
        <v>148</v>
      </c>
      <c r="J347" t="s">
        <v>1613</v>
      </c>
      <c r="K347">
        <v>0.1</v>
      </c>
      <c r="L347">
        <v>0.1</v>
      </c>
      <c r="M347">
        <v>0.1</v>
      </c>
      <c r="N347">
        <v>0.7</v>
      </c>
      <c r="O347" t="s">
        <v>114</v>
      </c>
      <c r="P347" s="10">
        <v>59550</v>
      </c>
      <c r="Q347" s="10">
        <v>59550</v>
      </c>
      <c r="R347" s="10">
        <v>1191</v>
      </c>
      <c r="S347" s="10">
        <v>60741</v>
      </c>
      <c r="T347" t="s">
        <v>57</v>
      </c>
      <c r="U347" t="s">
        <v>58</v>
      </c>
      <c r="V347">
        <v>72</v>
      </c>
      <c r="W347">
        <v>64</v>
      </c>
      <c r="X347">
        <v>68</v>
      </c>
      <c r="Y347" t="s">
        <v>512</v>
      </c>
      <c r="Z347">
        <v>0</v>
      </c>
      <c r="AA347">
        <v>100</v>
      </c>
      <c r="AB347">
        <v>5955</v>
      </c>
      <c r="AC347">
        <v>5955</v>
      </c>
      <c r="AD347">
        <v>5955</v>
      </c>
      <c r="AE347">
        <v>41685</v>
      </c>
      <c r="AF347" t="s">
        <v>59</v>
      </c>
      <c r="AG347">
        <f>VLOOKUP(G347,'CapRev-Output-All'!A:AQ,43,FALSE)</f>
        <v>5955</v>
      </c>
      <c r="AI347" s="10"/>
    </row>
    <row r="348" spans="1:35" ht="15" x14ac:dyDescent="0.2">
      <c r="A348" t="s">
        <v>148</v>
      </c>
      <c r="B348" t="s">
        <v>148</v>
      </c>
      <c r="C348" t="s">
        <v>213</v>
      </c>
      <c r="D348" t="s">
        <v>882</v>
      </c>
      <c r="E348" t="s">
        <v>214</v>
      </c>
      <c r="F348" t="s">
        <v>64</v>
      </c>
      <c r="G348" t="s">
        <v>1367</v>
      </c>
      <c r="H348" t="s">
        <v>148</v>
      </c>
      <c r="J348" t="s">
        <v>1368</v>
      </c>
      <c r="K348">
        <v>1</v>
      </c>
      <c r="L348">
        <v>0</v>
      </c>
      <c r="M348">
        <v>0</v>
      </c>
      <c r="N348">
        <v>0</v>
      </c>
      <c r="O348" t="s">
        <v>67</v>
      </c>
      <c r="P348" s="10">
        <v>148500</v>
      </c>
      <c r="Q348" s="10">
        <v>148500</v>
      </c>
      <c r="R348" s="10">
        <v>2970</v>
      </c>
      <c r="S348" s="10">
        <v>151470</v>
      </c>
      <c r="T348" t="s">
        <v>59</v>
      </c>
      <c r="U348" t="s">
        <v>58</v>
      </c>
      <c r="V348">
        <v>80</v>
      </c>
      <c r="W348">
        <v>64</v>
      </c>
      <c r="X348">
        <v>72</v>
      </c>
      <c r="Y348" t="s">
        <v>254</v>
      </c>
      <c r="Z348">
        <v>100</v>
      </c>
      <c r="AA348">
        <v>0</v>
      </c>
      <c r="AB348">
        <v>148500</v>
      </c>
      <c r="AC348">
        <v>0</v>
      </c>
      <c r="AD348">
        <v>0</v>
      </c>
      <c r="AE348">
        <v>0</v>
      </c>
      <c r="AF348" t="s">
        <v>59</v>
      </c>
      <c r="AG348" t="str">
        <f>VLOOKUP(G348,'CapRev-Output-All'!A:AQ,43,FALSE)</f>
        <v>0</v>
      </c>
      <c r="AI348" s="10"/>
    </row>
    <row r="349" spans="1:35" ht="15" x14ac:dyDescent="0.2">
      <c r="A349" t="s">
        <v>74</v>
      </c>
      <c r="B349" t="s">
        <v>139</v>
      </c>
      <c r="C349" t="s">
        <v>140</v>
      </c>
      <c r="D349" t="s">
        <v>454</v>
      </c>
      <c r="E349" t="s">
        <v>141</v>
      </c>
      <c r="F349" t="s">
        <v>52</v>
      </c>
      <c r="G349" t="s">
        <v>737</v>
      </c>
      <c r="H349" t="s">
        <v>74</v>
      </c>
      <c r="J349" t="s">
        <v>738</v>
      </c>
      <c r="K349">
        <v>0.1</v>
      </c>
      <c r="L349">
        <v>0.9</v>
      </c>
      <c r="M349">
        <v>0</v>
      </c>
      <c r="N349">
        <v>0</v>
      </c>
      <c r="O349" t="s">
        <v>56</v>
      </c>
      <c r="P349" s="10">
        <v>274501</v>
      </c>
      <c r="Q349" s="10">
        <v>274501</v>
      </c>
      <c r="R349" s="10">
        <v>5490.02</v>
      </c>
      <c r="S349" s="10">
        <v>279991.02</v>
      </c>
      <c r="T349" t="s">
        <v>59</v>
      </c>
      <c r="U349" t="s">
        <v>58</v>
      </c>
      <c r="V349">
        <v>80</v>
      </c>
      <c r="W349">
        <v>80</v>
      </c>
      <c r="X349">
        <v>80</v>
      </c>
      <c r="Y349" t="s">
        <v>84</v>
      </c>
      <c r="Z349">
        <v>100</v>
      </c>
      <c r="AA349">
        <v>0</v>
      </c>
      <c r="AB349">
        <v>27450.1</v>
      </c>
      <c r="AC349">
        <v>247050.9</v>
      </c>
      <c r="AD349">
        <v>0</v>
      </c>
      <c r="AE349">
        <v>0</v>
      </c>
      <c r="AF349" t="s">
        <v>59</v>
      </c>
      <c r="AG349" t="str">
        <f>VLOOKUP(G349,'CapRev-Output-All'!A:AQ,43,FALSE)</f>
        <v>20,000</v>
      </c>
      <c r="AI349" s="10"/>
    </row>
    <row r="350" spans="1:35" ht="15" x14ac:dyDescent="0.2">
      <c r="A350" t="s">
        <v>74</v>
      </c>
      <c r="B350" t="s">
        <v>157</v>
      </c>
      <c r="C350" t="s">
        <v>933</v>
      </c>
      <c r="D350" t="s">
        <v>934</v>
      </c>
      <c r="E350" t="s">
        <v>935</v>
      </c>
      <c r="F350" t="s">
        <v>64</v>
      </c>
      <c r="G350" t="s">
        <v>936</v>
      </c>
      <c r="H350" t="s">
        <v>74</v>
      </c>
      <c r="J350" t="s">
        <v>937</v>
      </c>
      <c r="K350">
        <v>0.13</v>
      </c>
      <c r="L350">
        <v>0</v>
      </c>
      <c r="M350">
        <v>0.1</v>
      </c>
      <c r="N350">
        <v>0.77</v>
      </c>
      <c r="O350" t="s">
        <v>114</v>
      </c>
      <c r="P350" s="10">
        <v>820024</v>
      </c>
      <c r="Q350" s="10">
        <v>820024</v>
      </c>
      <c r="R350" s="10">
        <v>16700.48</v>
      </c>
      <c r="S350" s="10">
        <v>836724.48</v>
      </c>
      <c r="T350" t="s">
        <v>59</v>
      </c>
      <c r="U350" t="s">
        <v>58</v>
      </c>
      <c r="V350">
        <v>80</v>
      </c>
      <c r="W350">
        <v>76</v>
      </c>
      <c r="X350">
        <v>78</v>
      </c>
      <c r="Y350" t="s">
        <v>254</v>
      </c>
      <c r="Z350">
        <v>100</v>
      </c>
      <c r="AA350">
        <v>0</v>
      </c>
      <c r="AB350">
        <v>106603.12</v>
      </c>
      <c r="AC350">
        <v>0</v>
      </c>
      <c r="AD350">
        <v>82002.399999999994</v>
      </c>
      <c r="AE350">
        <v>631418.48</v>
      </c>
      <c r="AF350" t="s">
        <v>59</v>
      </c>
      <c r="AG350" t="str">
        <f>VLOOKUP(G350,'CapRev-Output-All'!A:AQ,43,FALSE)</f>
        <v>0</v>
      </c>
      <c r="AI350" s="10"/>
    </row>
    <row r="351" spans="1:35" ht="15" x14ac:dyDescent="0.2">
      <c r="A351" t="s">
        <v>148</v>
      </c>
      <c r="B351" t="s">
        <v>148</v>
      </c>
      <c r="C351" t="s">
        <v>700</v>
      </c>
      <c r="D351" t="s">
        <v>701</v>
      </c>
      <c r="E351" t="s">
        <v>702</v>
      </c>
      <c r="F351" t="s">
        <v>64</v>
      </c>
      <c r="G351" t="s">
        <v>2353</v>
      </c>
      <c r="H351" t="s">
        <v>148</v>
      </c>
      <c r="J351" t="s">
        <v>2354</v>
      </c>
      <c r="K351">
        <v>0</v>
      </c>
      <c r="L351">
        <v>0.5</v>
      </c>
      <c r="M351">
        <v>0.5</v>
      </c>
      <c r="N351">
        <v>0</v>
      </c>
      <c r="O351" t="s">
        <v>107</v>
      </c>
      <c r="P351" s="10">
        <v>328879</v>
      </c>
      <c r="Q351" s="10">
        <v>328879</v>
      </c>
      <c r="R351" s="10">
        <v>6577.58</v>
      </c>
      <c r="S351" s="10">
        <v>335456.58</v>
      </c>
      <c r="T351" t="s">
        <v>57</v>
      </c>
      <c r="U351" t="s">
        <v>58</v>
      </c>
      <c r="V351">
        <v>60</v>
      </c>
      <c r="W351">
        <v>44</v>
      </c>
      <c r="X351">
        <v>52</v>
      </c>
      <c r="Y351" t="s">
        <v>512</v>
      </c>
      <c r="Z351">
        <v>0</v>
      </c>
      <c r="AA351">
        <v>100</v>
      </c>
      <c r="AB351">
        <v>0</v>
      </c>
      <c r="AC351">
        <v>164439.5</v>
      </c>
      <c r="AD351">
        <v>164439.5</v>
      </c>
      <c r="AE351">
        <v>0</v>
      </c>
      <c r="AF351" t="s">
        <v>59</v>
      </c>
      <c r="AG351">
        <f>VLOOKUP(G351,'CapRev-Output-All'!A:AQ,43,FALSE)</f>
        <v>0</v>
      </c>
      <c r="AI351" s="10"/>
    </row>
    <row r="352" spans="1:35" ht="15" x14ac:dyDescent="0.2">
      <c r="A352" t="s">
        <v>148</v>
      </c>
      <c r="B352" t="s">
        <v>148</v>
      </c>
      <c r="C352" t="s">
        <v>337</v>
      </c>
      <c r="D352" t="s">
        <v>338</v>
      </c>
      <c r="E352" t="s">
        <v>339</v>
      </c>
      <c r="F352" t="s">
        <v>64</v>
      </c>
      <c r="G352" t="s">
        <v>1484</v>
      </c>
      <c r="H352" t="s">
        <v>148</v>
      </c>
      <c r="J352" t="s">
        <v>1485</v>
      </c>
      <c r="K352">
        <v>0</v>
      </c>
      <c r="L352">
        <v>0</v>
      </c>
      <c r="M352">
        <v>0</v>
      </c>
      <c r="N352">
        <v>1</v>
      </c>
      <c r="O352" t="s">
        <v>114</v>
      </c>
      <c r="P352" s="10">
        <v>99559</v>
      </c>
      <c r="Q352" s="10">
        <v>99559</v>
      </c>
      <c r="R352" s="10">
        <v>1991.18</v>
      </c>
      <c r="S352" s="10">
        <v>101550.18</v>
      </c>
      <c r="T352" t="s">
        <v>59</v>
      </c>
      <c r="U352" t="s">
        <v>58</v>
      </c>
      <c r="V352">
        <v>72</v>
      </c>
      <c r="W352">
        <v>68</v>
      </c>
      <c r="X352">
        <v>70</v>
      </c>
      <c r="Y352" t="s">
        <v>254</v>
      </c>
      <c r="Z352">
        <v>100</v>
      </c>
      <c r="AA352">
        <v>0</v>
      </c>
      <c r="AB352">
        <v>0</v>
      </c>
      <c r="AC352">
        <v>0</v>
      </c>
      <c r="AD352">
        <v>0</v>
      </c>
      <c r="AE352">
        <v>99559</v>
      </c>
      <c r="AF352" t="s">
        <v>59</v>
      </c>
      <c r="AG352">
        <f>VLOOKUP(G352,'CapRev-Output-All'!A:AQ,43,FALSE)</f>
        <v>0</v>
      </c>
      <c r="AI352" s="10"/>
    </row>
    <row r="353" spans="1:35" ht="15" x14ac:dyDescent="0.2">
      <c r="A353" t="s">
        <v>148</v>
      </c>
      <c r="B353" t="s">
        <v>148</v>
      </c>
      <c r="C353" t="s">
        <v>238</v>
      </c>
      <c r="D353" t="s">
        <v>868</v>
      </c>
      <c r="E353" t="s">
        <v>239</v>
      </c>
      <c r="F353" t="s">
        <v>64</v>
      </c>
      <c r="G353" t="s">
        <v>1249</v>
      </c>
      <c r="H353" t="s">
        <v>148</v>
      </c>
      <c r="J353" t="s">
        <v>1250</v>
      </c>
      <c r="K353">
        <v>0.25</v>
      </c>
      <c r="L353">
        <v>0</v>
      </c>
      <c r="M353">
        <v>0.5</v>
      </c>
      <c r="N353">
        <v>0.25</v>
      </c>
      <c r="O353" t="s">
        <v>120</v>
      </c>
      <c r="P353" s="10">
        <v>52752</v>
      </c>
      <c r="Q353" s="10">
        <v>52752</v>
      </c>
      <c r="R353" s="10">
        <v>1055.04</v>
      </c>
      <c r="S353" s="10">
        <v>53807.040000000001</v>
      </c>
      <c r="T353" t="s">
        <v>57</v>
      </c>
      <c r="U353" t="s">
        <v>58</v>
      </c>
      <c r="V353">
        <v>68</v>
      </c>
      <c r="W353">
        <v>80</v>
      </c>
      <c r="X353">
        <v>74</v>
      </c>
      <c r="Y353" t="s">
        <v>512</v>
      </c>
      <c r="Z353">
        <v>0</v>
      </c>
      <c r="AA353">
        <v>100</v>
      </c>
      <c r="AB353">
        <v>13188</v>
      </c>
      <c r="AC353">
        <v>0</v>
      </c>
      <c r="AD353">
        <v>26376</v>
      </c>
      <c r="AE353">
        <v>13188</v>
      </c>
      <c r="AF353" t="s">
        <v>59</v>
      </c>
      <c r="AG353">
        <f>VLOOKUP(G353,'CapRev-Output-All'!A:AQ,43,FALSE)</f>
        <v>0</v>
      </c>
      <c r="AI353" s="10"/>
    </row>
    <row r="354" spans="1:35" ht="15" x14ac:dyDescent="0.2">
      <c r="A354" t="s">
        <v>148</v>
      </c>
      <c r="B354" t="s">
        <v>148</v>
      </c>
      <c r="C354" t="s">
        <v>530</v>
      </c>
      <c r="D354" t="s">
        <v>531</v>
      </c>
      <c r="E354" t="s">
        <v>532</v>
      </c>
      <c r="F354" t="s">
        <v>64</v>
      </c>
      <c r="G354" t="s">
        <v>1853</v>
      </c>
      <c r="H354" t="s">
        <v>148</v>
      </c>
      <c r="J354" t="s">
        <v>1854</v>
      </c>
      <c r="K354">
        <v>0.15</v>
      </c>
      <c r="L354">
        <v>0.16</v>
      </c>
      <c r="M354">
        <v>0.56999999999999995</v>
      </c>
      <c r="N354">
        <v>0.12</v>
      </c>
      <c r="O354" t="s">
        <v>120</v>
      </c>
      <c r="P354" s="10">
        <v>749866</v>
      </c>
      <c r="Q354" s="10">
        <v>749866</v>
      </c>
      <c r="R354" s="10">
        <v>14997.32</v>
      </c>
      <c r="S354" s="10">
        <v>764863.32</v>
      </c>
      <c r="T354" t="s">
        <v>59</v>
      </c>
      <c r="U354" t="s">
        <v>58</v>
      </c>
      <c r="V354">
        <v>68</v>
      </c>
      <c r="W354">
        <v>60</v>
      </c>
      <c r="X354">
        <v>64</v>
      </c>
      <c r="Y354" t="s">
        <v>254</v>
      </c>
      <c r="Z354">
        <v>100</v>
      </c>
      <c r="AA354">
        <v>0</v>
      </c>
      <c r="AB354">
        <v>112479.9</v>
      </c>
      <c r="AC354">
        <v>119978.56</v>
      </c>
      <c r="AD354">
        <v>427423.62</v>
      </c>
      <c r="AE354">
        <v>89983.92</v>
      </c>
      <c r="AF354" t="s">
        <v>59</v>
      </c>
      <c r="AG354" t="str">
        <f>VLOOKUP(G354,'CapRev-Output-All'!A:AQ,43,FALSE)</f>
        <v>25000</v>
      </c>
      <c r="AI354" s="10"/>
    </row>
    <row r="355" spans="1:35" ht="15" x14ac:dyDescent="0.2">
      <c r="A355" t="s">
        <v>74</v>
      </c>
      <c r="B355" t="s">
        <v>75</v>
      </c>
      <c r="C355" t="s">
        <v>80</v>
      </c>
      <c r="D355" t="s">
        <v>48</v>
      </c>
      <c r="E355" t="s">
        <v>81</v>
      </c>
      <c r="F355" t="s">
        <v>64</v>
      </c>
      <c r="G355" t="s">
        <v>303</v>
      </c>
      <c r="H355" t="s">
        <v>74</v>
      </c>
      <c r="J355" t="s">
        <v>304</v>
      </c>
      <c r="K355">
        <v>0</v>
      </c>
      <c r="L355">
        <v>0</v>
      </c>
      <c r="M355">
        <v>0</v>
      </c>
      <c r="N355">
        <v>1</v>
      </c>
      <c r="O355" t="s">
        <v>114</v>
      </c>
      <c r="P355" s="10">
        <v>513122</v>
      </c>
      <c r="Q355" s="10">
        <v>513122</v>
      </c>
      <c r="R355" s="10">
        <v>10262</v>
      </c>
      <c r="S355" s="10">
        <v>523384</v>
      </c>
      <c r="T355" t="s">
        <v>59</v>
      </c>
      <c r="U355" t="s">
        <v>58</v>
      </c>
      <c r="V355">
        <v>88</v>
      </c>
      <c r="W355">
        <v>84</v>
      </c>
      <c r="X355">
        <v>86</v>
      </c>
      <c r="Y355" t="s">
        <v>84</v>
      </c>
      <c r="Z355">
        <v>75</v>
      </c>
      <c r="AA355">
        <v>25</v>
      </c>
      <c r="AB355">
        <v>0</v>
      </c>
      <c r="AC355">
        <v>0</v>
      </c>
      <c r="AD355">
        <v>0</v>
      </c>
      <c r="AE355">
        <v>513122</v>
      </c>
      <c r="AF355" t="s">
        <v>59</v>
      </c>
      <c r="AG355" t="str">
        <f>VLOOKUP(G355,'CapRev-Output-All'!A:AQ,43,FALSE)</f>
        <v>16058.12</v>
      </c>
      <c r="AI355" s="10"/>
    </row>
    <row r="356" spans="1:35" ht="15" x14ac:dyDescent="0.2">
      <c r="A356" t="s">
        <v>74</v>
      </c>
      <c r="B356" t="s">
        <v>102</v>
      </c>
      <c r="C356" t="s">
        <v>162</v>
      </c>
      <c r="D356" t="s">
        <v>556</v>
      </c>
      <c r="E356" t="s">
        <v>163</v>
      </c>
      <c r="F356" t="s">
        <v>52</v>
      </c>
      <c r="G356" t="s">
        <v>598</v>
      </c>
      <c r="H356" t="s">
        <v>74</v>
      </c>
      <c r="J356" t="s">
        <v>599</v>
      </c>
      <c r="K356">
        <v>0</v>
      </c>
      <c r="L356">
        <v>1</v>
      </c>
      <c r="M356">
        <v>0</v>
      </c>
      <c r="N356">
        <v>0</v>
      </c>
      <c r="O356" t="s">
        <v>56</v>
      </c>
      <c r="P356" s="10">
        <v>559678</v>
      </c>
      <c r="Q356" s="10">
        <v>559678</v>
      </c>
      <c r="R356" s="10">
        <v>11193.56</v>
      </c>
      <c r="S356" s="10">
        <v>570871.56000000006</v>
      </c>
      <c r="T356" t="s">
        <v>59</v>
      </c>
      <c r="U356" t="s">
        <v>58</v>
      </c>
      <c r="V356">
        <v>80</v>
      </c>
      <c r="W356">
        <v>84</v>
      </c>
      <c r="X356">
        <v>82</v>
      </c>
      <c r="Y356" t="s">
        <v>84</v>
      </c>
      <c r="Z356">
        <v>100</v>
      </c>
      <c r="AA356">
        <v>0</v>
      </c>
      <c r="AB356">
        <v>0</v>
      </c>
      <c r="AC356">
        <v>559678</v>
      </c>
      <c r="AD356">
        <v>0</v>
      </c>
      <c r="AE356">
        <v>0</v>
      </c>
      <c r="AF356" t="s">
        <v>59</v>
      </c>
      <c r="AG356" t="str">
        <f>VLOOKUP(G356,'CapRev-Output-All'!A:AQ,43,FALSE)</f>
        <v>0</v>
      </c>
      <c r="AI356" s="10"/>
    </row>
    <row r="357" spans="1:35" ht="15" x14ac:dyDescent="0.2">
      <c r="A357" t="s">
        <v>74</v>
      </c>
      <c r="B357" t="s">
        <v>75</v>
      </c>
      <c r="C357" t="s">
        <v>388</v>
      </c>
      <c r="D357" t="s">
        <v>389</v>
      </c>
      <c r="E357" t="s">
        <v>390</v>
      </c>
      <c r="F357" t="s">
        <v>52</v>
      </c>
      <c r="G357" t="s">
        <v>391</v>
      </c>
      <c r="H357" t="s">
        <v>74</v>
      </c>
      <c r="J357" t="s">
        <v>392</v>
      </c>
      <c r="K357">
        <v>0</v>
      </c>
      <c r="L357">
        <v>1</v>
      </c>
      <c r="M357">
        <v>0</v>
      </c>
      <c r="N357">
        <v>0</v>
      </c>
      <c r="O357" t="s">
        <v>56</v>
      </c>
      <c r="P357" s="10">
        <v>547627</v>
      </c>
      <c r="Q357" s="10">
        <v>547627</v>
      </c>
      <c r="R357" s="10">
        <v>10952</v>
      </c>
      <c r="S357" s="10">
        <v>558579</v>
      </c>
      <c r="T357" t="s">
        <v>59</v>
      </c>
      <c r="U357" t="s">
        <v>58</v>
      </c>
      <c r="V357">
        <v>85</v>
      </c>
      <c r="W357">
        <v>84</v>
      </c>
      <c r="X357">
        <v>84.5</v>
      </c>
      <c r="Y357" t="s">
        <v>84</v>
      </c>
      <c r="Z357">
        <v>76</v>
      </c>
      <c r="AA357">
        <v>24</v>
      </c>
      <c r="AB357">
        <v>0</v>
      </c>
      <c r="AC357">
        <v>547627</v>
      </c>
      <c r="AD357">
        <v>0</v>
      </c>
      <c r="AE357">
        <v>0</v>
      </c>
      <c r="AF357" t="s">
        <v>59</v>
      </c>
      <c r="AG357" t="str">
        <f>VLOOKUP(G357,'CapRev-Output-All'!A:AQ,43,FALSE)</f>
        <v>4427</v>
      </c>
      <c r="AI357" s="10"/>
    </row>
    <row r="358" spans="1:35" ht="15" x14ac:dyDescent="0.2">
      <c r="A358" t="s">
        <v>48</v>
      </c>
      <c r="B358" t="s">
        <v>48</v>
      </c>
      <c r="C358" t="s">
        <v>1125</v>
      </c>
      <c r="D358" t="s">
        <v>127</v>
      </c>
      <c r="E358" t="s">
        <v>1126</v>
      </c>
      <c r="F358" t="s">
        <v>64</v>
      </c>
      <c r="G358" t="s">
        <v>1689</v>
      </c>
      <c r="H358" t="s">
        <v>48</v>
      </c>
      <c r="I358" t="s">
        <v>54</v>
      </c>
      <c r="J358" t="s">
        <v>1690</v>
      </c>
      <c r="K358">
        <v>0</v>
      </c>
      <c r="L358">
        <v>0</v>
      </c>
      <c r="M358">
        <v>0</v>
      </c>
      <c r="N358">
        <v>1</v>
      </c>
      <c r="O358" t="s">
        <v>114</v>
      </c>
      <c r="P358" s="10">
        <v>260635</v>
      </c>
      <c r="Q358" s="11">
        <v>260635</v>
      </c>
      <c r="R358" s="10">
        <v>0</v>
      </c>
      <c r="S358" s="10">
        <v>260635</v>
      </c>
      <c r="T358" t="s">
        <v>57</v>
      </c>
      <c r="U358" t="s">
        <v>58</v>
      </c>
      <c r="V358">
        <v>68</v>
      </c>
      <c r="W358">
        <v>64</v>
      </c>
      <c r="X358">
        <v>66</v>
      </c>
      <c r="Y358" t="s">
        <v>48</v>
      </c>
      <c r="Z358">
        <v>0</v>
      </c>
      <c r="AA358">
        <v>0</v>
      </c>
      <c r="AB358">
        <v>0</v>
      </c>
      <c r="AC358">
        <v>0</v>
      </c>
      <c r="AD358">
        <v>0</v>
      </c>
      <c r="AE358">
        <v>260635</v>
      </c>
      <c r="AF358" t="s">
        <v>59</v>
      </c>
      <c r="AG358">
        <f>VLOOKUP(G358,'CapRev-Output-All'!A:AQ,43,FALSE)</f>
        <v>0</v>
      </c>
      <c r="AI358" s="10"/>
    </row>
    <row r="359" spans="1:35" ht="15" x14ac:dyDescent="0.2">
      <c r="A359" t="s">
        <v>148</v>
      </c>
      <c r="B359" t="s">
        <v>148</v>
      </c>
      <c r="C359" t="s">
        <v>286</v>
      </c>
      <c r="D359" t="s">
        <v>347</v>
      </c>
      <c r="E359" t="s">
        <v>287</v>
      </c>
      <c r="F359" t="s">
        <v>52</v>
      </c>
      <c r="G359" t="s">
        <v>1623</v>
      </c>
      <c r="H359" t="s">
        <v>148</v>
      </c>
      <c r="J359" t="s">
        <v>1624</v>
      </c>
      <c r="K359">
        <v>0</v>
      </c>
      <c r="L359">
        <v>1</v>
      </c>
      <c r="M359">
        <v>0</v>
      </c>
      <c r="N359">
        <v>0</v>
      </c>
      <c r="O359" t="s">
        <v>56</v>
      </c>
      <c r="P359" s="10">
        <v>10122</v>
      </c>
      <c r="Q359" s="10">
        <v>10122</v>
      </c>
      <c r="R359" s="10">
        <v>202.44</v>
      </c>
      <c r="S359" s="10">
        <v>10324.44</v>
      </c>
      <c r="T359" t="s">
        <v>59</v>
      </c>
      <c r="U359" t="s">
        <v>58</v>
      </c>
      <c r="V359">
        <v>75</v>
      </c>
      <c r="W359">
        <v>60</v>
      </c>
      <c r="X359">
        <v>67.5</v>
      </c>
      <c r="Y359" t="s">
        <v>254</v>
      </c>
      <c r="Z359">
        <v>100</v>
      </c>
      <c r="AA359">
        <v>0</v>
      </c>
      <c r="AB359">
        <v>0</v>
      </c>
      <c r="AC359">
        <v>10122</v>
      </c>
      <c r="AD359">
        <v>0</v>
      </c>
      <c r="AE359">
        <v>0</v>
      </c>
      <c r="AF359" t="s">
        <v>59</v>
      </c>
      <c r="AG359" t="str">
        <f>VLOOKUP(G359,'CapRev-Output-All'!A:AQ,43,FALSE)</f>
        <v>0</v>
      </c>
      <c r="AI359" s="10"/>
    </row>
    <row r="360" spans="1:35" ht="15" x14ac:dyDescent="0.2">
      <c r="A360" t="s">
        <v>148</v>
      </c>
      <c r="B360" t="s">
        <v>148</v>
      </c>
      <c r="C360" t="s">
        <v>286</v>
      </c>
      <c r="D360" t="s">
        <v>347</v>
      </c>
      <c r="E360" t="s">
        <v>287</v>
      </c>
      <c r="F360" t="s">
        <v>52</v>
      </c>
      <c r="G360" t="s">
        <v>2146</v>
      </c>
      <c r="H360" t="s">
        <v>148</v>
      </c>
      <c r="J360" t="s">
        <v>2147</v>
      </c>
      <c r="K360">
        <v>0</v>
      </c>
      <c r="L360">
        <v>1</v>
      </c>
      <c r="M360">
        <v>0</v>
      </c>
      <c r="N360">
        <v>0</v>
      </c>
      <c r="O360" t="s">
        <v>56</v>
      </c>
      <c r="P360" s="10">
        <v>10000</v>
      </c>
      <c r="Q360" s="10">
        <v>10000</v>
      </c>
      <c r="R360" s="10">
        <v>200</v>
      </c>
      <c r="S360" s="10">
        <v>10200</v>
      </c>
      <c r="T360" t="s">
        <v>59</v>
      </c>
      <c r="U360" t="s">
        <v>58</v>
      </c>
      <c r="V360">
        <v>60</v>
      </c>
      <c r="W360">
        <v>56</v>
      </c>
      <c r="X360">
        <v>58</v>
      </c>
      <c r="Y360" t="s">
        <v>254</v>
      </c>
      <c r="Z360">
        <v>100</v>
      </c>
      <c r="AA360">
        <v>0</v>
      </c>
      <c r="AB360">
        <v>0</v>
      </c>
      <c r="AC360">
        <v>10000</v>
      </c>
      <c r="AD360">
        <v>0</v>
      </c>
      <c r="AE360">
        <v>0</v>
      </c>
      <c r="AF360" t="s">
        <v>59</v>
      </c>
      <c r="AG360" t="str">
        <f>VLOOKUP(G360,'CapRev-Output-All'!A:AQ,43,FALSE)</f>
        <v>0</v>
      </c>
      <c r="AI360" s="10"/>
    </row>
    <row r="361" spans="1:35" ht="15" x14ac:dyDescent="0.2">
      <c r="A361" t="s">
        <v>74</v>
      </c>
      <c r="B361" t="s">
        <v>85</v>
      </c>
      <c r="C361" t="s">
        <v>86</v>
      </c>
      <c r="D361" t="s">
        <v>48</v>
      </c>
      <c r="E361" t="s">
        <v>87</v>
      </c>
      <c r="F361" t="s">
        <v>64</v>
      </c>
      <c r="G361" t="s">
        <v>201</v>
      </c>
      <c r="H361" t="s">
        <v>74</v>
      </c>
      <c r="J361" t="s">
        <v>202</v>
      </c>
      <c r="K361">
        <v>0</v>
      </c>
      <c r="L361">
        <v>0</v>
      </c>
      <c r="M361">
        <v>0</v>
      </c>
      <c r="N361">
        <v>1</v>
      </c>
      <c r="O361" t="s">
        <v>67</v>
      </c>
      <c r="P361" s="10">
        <v>447575</v>
      </c>
      <c r="Q361" s="10">
        <v>447575</v>
      </c>
      <c r="R361" s="10">
        <v>8951.5</v>
      </c>
      <c r="S361" s="10">
        <v>456526.5</v>
      </c>
      <c r="T361" t="s">
        <v>59</v>
      </c>
      <c r="U361" t="s">
        <v>58</v>
      </c>
      <c r="V361">
        <v>84</v>
      </c>
      <c r="W361">
        <v>96</v>
      </c>
      <c r="X361">
        <v>90</v>
      </c>
      <c r="Y361" t="s">
        <v>84</v>
      </c>
      <c r="Z361">
        <v>100</v>
      </c>
      <c r="AA361">
        <v>0</v>
      </c>
      <c r="AB361">
        <v>0</v>
      </c>
      <c r="AC361">
        <v>0</v>
      </c>
      <c r="AD361">
        <v>0</v>
      </c>
      <c r="AE361">
        <v>447575</v>
      </c>
      <c r="AF361" t="s">
        <v>59</v>
      </c>
      <c r="AG361">
        <f>VLOOKUP(G361,'CapRev-Output-All'!A:AQ,43,FALSE)</f>
        <v>0</v>
      </c>
      <c r="AI361" s="10"/>
    </row>
    <row r="362" spans="1:35" ht="15" x14ac:dyDescent="0.2">
      <c r="A362" t="s">
        <v>148</v>
      </c>
      <c r="B362" t="s">
        <v>148</v>
      </c>
      <c r="C362" t="s">
        <v>417</v>
      </c>
      <c r="D362" t="s">
        <v>418</v>
      </c>
      <c r="E362" t="s">
        <v>419</v>
      </c>
      <c r="F362" t="s">
        <v>64</v>
      </c>
      <c r="G362" t="s">
        <v>1504</v>
      </c>
      <c r="H362" t="s">
        <v>148</v>
      </c>
      <c r="J362" t="s">
        <v>1505</v>
      </c>
      <c r="K362">
        <v>1</v>
      </c>
      <c r="L362">
        <v>0</v>
      </c>
      <c r="M362">
        <v>0</v>
      </c>
      <c r="N362">
        <v>0</v>
      </c>
      <c r="O362" t="s">
        <v>67</v>
      </c>
      <c r="P362" s="10">
        <v>60000</v>
      </c>
      <c r="Q362" s="10">
        <v>60000</v>
      </c>
      <c r="R362" s="10">
        <v>1200</v>
      </c>
      <c r="S362" s="10">
        <v>61200</v>
      </c>
      <c r="T362" t="s">
        <v>57</v>
      </c>
      <c r="U362" t="s">
        <v>58</v>
      </c>
      <c r="V362">
        <v>64</v>
      </c>
      <c r="W362">
        <v>75</v>
      </c>
      <c r="X362">
        <v>69.5</v>
      </c>
      <c r="Y362" t="s">
        <v>512</v>
      </c>
      <c r="Z362">
        <v>0</v>
      </c>
      <c r="AA362">
        <v>100</v>
      </c>
      <c r="AB362">
        <v>60000</v>
      </c>
      <c r="AC362">
        <v>0</v>
      </c>
      <c r="AD362">
        <v>0</v>
      </c>
      <c r="AE362">
        <v>0</v>
      </c>
      <c r="AF362" t="s">
        <v>59</v>
      </c>
      <c r="AG362" t="str">
        <f>VLOOKUP(G362,'CapRev-Output-All'!A:AQ,43,FALSE)</f>
        <v>0</v>
      </c>
      <c r="AI362" s="10"/>
    </row>
    <row r="363" spans="1:35" ht="15" x14ac:dyDescent="0.2">
      <c r="A363" t="s">
        <v>60</v>
      </c>
      <c r="B363" t="s">
        <v>60</v>
      </c>
      <c r="C363" t="s">
        <v>642</v>
      </c>
      <c r="D363" t="s">
        <v>643</v>
      </c>
      <c r="E363" t="s">
        <v>644</v>
      </c>
      <c r="F363" t="s">
        <v>52</v>
      </c>
      <c r="G363" t="s">
        <v>1269</v>
      </c>
      <c r="H363" t="s">
        <v>60</v>
      </c>
      <c r="J363" t="s">
        <v>1270</v>
      </c>
      <c r="K363">
        <v>0</v>
      </c>
      <c r="L363">
        <v>0.34</v>
      </c>
      <c r="M363">
        <v>0.33</v>
      </c>
      <c r="N363">
        <v>0.33</v>
      </c>
      <c r="O363" t="s">
        <v>56</v>
      </c>
      <c r="P363" s="10">
        <v>56000</v>
      </c>
      <c r="Q363" s="10">
        <v>56000</v>
      </c>
      <c r="R363" s="10">
        <v>1120</v>
      </c>
      <c r="S363" s="10">
        <v>57120</v>
      </c>
      <c r="T363" t="s">
        <v>59</v>
      </c>
      <c r="U363" t="s">
        <v>58</v>
      </c>
      <c r="V363">
        <v>75</v>
      </c>
      <c r="W363">
        <v>72</v>
      </c>
      <c r="X363">
        <v>73.5</v>
      </c>
      <c r="Y363" t="s">
        <v>254</v>
      </c>
      <c r="Z363">
        <v>100</v>
      </c>
      <c r="AA363">
        <v>0</v>
      </c>
      <c r="AB363">
        <v>0</v>
      </c>
      <c r="AC363">
        <v>19040</v>
      </c>
      <c r="AD363">
        <v>18480</v>
      </c>
      <c r="AE363">
        <v>18480</v>
      </c>
      <c r="AF363" t="s">
        <v>59</v>
      </c>
      <c r="AG363" t="str">
        <f>VLOOKUP(G363,'CapRev-Output-All'!A:AQ,43,FALSE)</f>
        <v>5000</v>
      </c>
      <c r="AI363" s="10"/>
    </row>
    <row r="364" spans="1:35" ht="15" x14ac:dyDescent="0.2">
      <c r="A364" t="s">
        <v>60</v>
      </c>
      <c r="B364" t="s">
        <v>60</v>
      </c>
      <c r="C364" t="s">
        <v>863</v>
      </c>
      <c r="D364" t="s">
        <v>864</v>
      </c>
      <c r="E364" t="s">
        <v>865</v>
      </c>
      <c r="F364" t="s">
        <v>64</v>
      </c>
      <c r="G364" t="s">
        <v>866</v>
      </c>
      <c r="H364" t="s">
        <v>60</v>
      </c>
      <c r="J364" t="s">
        <v>867</v>
      </c>
      <c r="K364">
        <v>0.05</v>
      </c>
      <c r="L364">
        <v>0.05</v>
      </c>
      <c r="M364">
        <v>0.45</v>
      </c>
      <c r="N364">
        <v>0.45</v>
      </c>
      <c r="O364" t="s">
        <v>107</v>
      </c>
      <c r="P364" s="10">
        <v>500000</v>
      </c>
      <c r="Q364" s="10">
        <v>500000</v>
      </c>
      <c r="R364" s="10">
        <v>0</v>
      </c>
      <c r="S364" s="10">
        <v>500000</v>
      </c>
      <c r="T364" t="s">
        <v>59</v>
      </c>
      <c r="U364" t="s">
        <v>58</v>
      </c>
      <c r="V364">
        <v>84</v>
      </c>
      <c r="W364">
        <v>76</v>
      </c>
      <c r="X364">
        <v>80</v>
      </c>
      <c r="Y364" t="s">
        <v>254</v>
      </c>
      <c r="Z364">
        <v>100</v>
      </c>
      <c r="AA364">
        <v>0</v>
      </c>
      <c r="AB364">
        <v>25000</v>
      </c>
      <c r="AC364">
        <v>25000</v>
      </c>
      <c r="AD364">
        <v>225000</v>
      </c>
      <c r="AE364">
        <v>225000</v>
      </c>
      <c r="AF364" t="s">
        <v>59</v>
      </c>
      <c r="AG364" t="str">
        <f>VLOOKUP(G364,'CapRev-Output-All'!A:AQ,43,FALSE)</f>
        <v>0</v>
      </c>
      <c r="AI364" s="10"/>
    </row>
    <row r="365" spans="1:35" ht="15" x14ac:dyDescent="0.2">
      <c r="A365" t="s">
        <v>148</v>
      </c>
      <c r="B365" t="s">
        <v>148</v>
      </c>
      <c r="C365" t="s">
        <v>332</v>
      </c>
      <c r="D365" t="s">
        <v>333</v>
      </c>
      <c r="E365" t="s">
        <v>334</v>
      </c>
      <c r="F365" t="s">
        <v>64</v>
      </c>
      <c r="G365" t="s">
        <v>1614</v>
      </c>
      <c r="H365" t="s">
        <v>148</v>
      </c>
      <c r="J365" t="s">
        <v>1615</v>
      </c>
      <c r="K365">
        <v>0.5</v>
      </c>
      <c r="L365">
        <v>0</v>
      </c>
      <c r="M365">
        <v>0</v>
      </c>
      <c r="N365">
        <v>0.5</v>
      </c>
      <c r="O365" t="s">
        <v>107</v>
      </c>
      <c r="P365" s="10">
        <v>120000</v>
      </c>
      <c r="Q365" s="10">
        <v>120000</v>
      </c>
      <c r="R365" s="10">
        <v>2400</v>
      </c>
      <c r="S365" s="10">
        <v>122400</v>
      </c>
      <c r="T365" t="s">
        <v>57</v>
      </c>
      <c r="U365" t="s">
        <v>58</v>
      </c>
      <c r="V365">
        <v>76</v>
      </c>
      <c r="W365">
        <v>60</v>
      </c>
      <c r="X365">
        <v>68</v>
      </c>
      <c r="Y365" t="s">
        <v>512</v>
      </c>
      <c r="Z365">
        <v>0</v>
      </c>
      <c r="AA365">
        <v>100</v>
      </c>
      <c r="AB365">
        <v>60000</v>
      </c>
      <c r="AC365">
        <v>0</v>
      </c>
      <c r="AD365">
        <v>0</v>
      </c>
      <c r="AE365">
        <v>60000</v>
      </c>
      <c r="AF365" t="s">
        <v>59</v>
      </c>
      <c r="AG365">
        <f>VLOOKUP(G365,'CapRev-Output-All'!A:AQ,43,FALSE)</f>
        <v>12000</v>
      </c>
      <c r="AI365" s="10"/>
    </row>
    <row r="366" spans="1:35" ht="15" x14ac:dyDescent="0.2">
      <c r="A366" t="s">
        <v>148</v>
      </c>
      <c r="B366" t="s">
        <v>148</v>
      </c>
      <c r="C366" t="s">
        <v>286</v>
      </c>
      <c r="D366" t="s">
        <v>347</v>
      </c>
      <c r="E366" t="s">
        <v>287</v>
      </c>
      <c r="F366" t="s">
        <v>52</v>
      </c>
      <c r="G366" t="s">
        <v>1286</v>
      </c>
      <c r="H366" t="s">
        <v>148</v>
      </c>
      <c r="J366" t="s">
        <v>1287</v>
      </c>
      <c r="K366">
        <v>0</v>
      </c>
      <c r="L366">
        <v>0.7</v>
      </c>
      <c r="M366">
        <v>0.15</v>
      </c>
      <c r="N366">
        <v>0.15</v>
      </c>
      <c r="O366" t="s">
        <v>56</v>
      </c>
      <c r="P366" s="10">
        <v>111164</v>
      </c>
      <c r="Q366" s="10">
        <v>111164</v>
      </c>
      <c r="R366" s="10">
        <v>2223.2800000000002</v>
      </c>
      <c r="S366" s="10">
        <v>113387.28</v>
      </c>
      <c r="T366" t="s">
        <v>59</v>
      </c>
      <c r="U366" t="s">
        <v>58</v>
      </c>
      <c r="V366">
        <v>70</v>
      </c>
      <c r="W366">
        <v>76</v>
      </c>
      <c r="X366">
        <v>73</v>
      </c>
      <c r="Y366" t="s">
        <v>254</v>
      </c>
      <c r="Z366">
        <v>100</v>
      </c>
      <c r="AA366">
        <v>0</v>
      </c>
      <c r="AB366">
        <v>0</v>
      </c>
      <c r="AC366">
        <v>77814.8</v>
      </c>
      <c r="AD366">
        <v>16674.599999999999</v>
      </c>
      <c r="AE366">
        <v>16674.599999999999</v>
      </c>
      <c r="AF366" t="s">
        <v>59</v>
      </c>
      <c r="AG366" t="str">
        <f>VLOOKUP(G366,'CapRev-Output-All'!A:AQ,43,FALSE)</f>
        <v>0</v>
      </c>
      <c r="AI366" s="10"/>
    </row>
    <row r="367" spans="1:35" ht="15" x14ac:dyDescent="0.2">
      <c r="A367" t="s">
        <v>148</v>
      </c>
      <c r="B367" t="s">
        <v>148</v>
      </c>
      <c r="C367" t="s">
        <v>1035</v>
      </c>
      <c r="D367" t="s">
        <v>1036</v>
      </c>
      <c r="E367" t="s">
        <v>1037</v>
      </c>
      <c r="F367" t="s">
        <v>64</v>
      </c>
      <c r="G367" t="s">
        <v>1145</v>
      </c>
      <c r="H367" t="s">
        <v>148</v>
      </c>
      <c r="J367" t="s">
        <v>1146</v>
      </c>
      <c r="K367">
        <v>0.38990000000000002</v>
      </c>
      <c r="L367">
        <v>0</v>
      </c>
      <c r="M367">
        <v>0.27150000000000002</v>
      </c>
      <c r="N367">
        <v>0.33860000000000001</v>
      </c>
      <c r="O367" t="s">
        <v>67</v>
      </c>
      <c r="P367" s="10">
        <v>611883.06000000006</v>
      </c>
      <c r="Q367" s="10">
        <v>611883.06000000006</v>
      </c>
      <c r="R367" s="10">
        <v>12237.66</v>
      </c>
      <c r="S367" s="10">
        <v>624120.72000000009</v>
      </c>
      <c r="T367" t="s">
        <v>59</v>
      </c>
      <c r="U367" t="s">
        <v>58</v>
      </c>
      <c r="V367">
        <v>76</v>
      </c>
      <c r="W367">
        <v>76</v>
      </c>
      <c r="X367">
        <v>76</v>
      </c>
      <c r="Y367" t="s">
        <v>254</v>
      </c>
      <c r="Z367">
        <v>100</v>
      </c>
      <c r="AA367">
        <v>0</v>
      </c>
      <c r="AB367">
        <v>238573.205094</v>
      </c>
      <c r="AC367">
        <v>0</v>
      </c>
      <c r="AD367">
        <v>166126.25078999999</v>
      </c>
      <c r="AE367">
        <v>207183.604116</v>
      </c>
      <c r="AF367" t="s">
        <v>59</v>
      </c>
      <c r="AG367" t="str">
        <f>VLOOKUP(G367,'CapRev-Output-All'!A:AQ,43,FALSE)</f>
        <v>46200</v>
      </c>
      <c r="AI367" s="10"/>
    </row>
    <row r="368" spans="1:35" ht="15" x14ac:dyDescent="0.2">
      <c r="A368" t="s">
        <v>148</v>
      </c>
      <c r="B368" t="s">
        <v>148</v>
      </c>
      <c r="C368" t="s">
        <v>530</v>
      </c>
      <c r="D368" t="s">
        <v>531</v>
      </c>
      <c r="E368" t="s">
        <v>532</v>
      </c>
      <c r="F368" t="s">
        <v>64</v>
      </c>
      <c r="G368" t="s">
        <v>1537</v>
      </c>
      <c r="H368" t="s">
        <v>148</v>
      </c>
      <c r="J368" t="s">
        <v>1538</v>
      </c>
      <c r="K368">
        <v>1</v>
      </c>
      <c r="L368">
        <v>0</v>
      </c>
      <c r="M368">
        <v>0</v>
      </c>
      <c r="N368">
        <v>0</v>
      </c>
      <c r="O368" t="s">
        <v>67</v>
      </c>
      <c r="P368" s="10">
        <v>330065</v>
      </c>
      <c r="Q368" s="10">
        <v>330065</v>
      </c>
      <c r="R368" s="10">
        <v>6601.3</v>
      </c>
      <c r="S368" s="10">
        <v>336666.3</v>
      </c>
      <c r="T368" t="s">
        <v>59</v>
      </c>
      <c r="U368" t="s">
        <v>58</v>
      </c>
      <c r="V368">
        <v>52</v>
      </c>
      <c r="W368">
        <v>85</v>
      </c>
      <c r="X368">
        <v>68.5</v>
      </c>
      <c r="Y368" t="s">
        <v>254</v>
      </c>
      <c r="Z368">
        <v>100</v>
      </c>
      <c r="AA368">
        <v>0</v>
      </c>
      <c r="AB368">
        <v>330065</v>
      </c>
      <c r="AC368">
        <v>0</v>
      </c>
      <c r="AD368">
        <v>0</v>
      </c>
      <c r="AE368">
        <v>0</v>
      </c>
      <c r="AF368" t="s">
        <v>59</v>
      </c>
      <c r="AG368" t="str">
        <f>VLOOKUP(G368,'CapRev-Output-All'!A:AQ,43,FALSE)</f>
        <v>77500</v>
      </c>
      <c r="AI368" s="10"/>
    </row>
    <row r="369" spans="1:35" ht="15" x14ac:dyDescent="0.2">
      <c r="A369" t="s">
        <v>74</v>
      </c>
      <c r="B369" t="s">
        <v>93</v>
      </c>
      <c r="C369" t="s">
        <v>314</v>
      </c>
      <c r="D369" t="s">
        <v>315</v>
      </c>
      <c r="E369" t="s">
        <v>316</v>
      </c>
      <c r="F369" t="s">
        <v>52</v>
      </c>
      <c r="G369" t="s">
        <v>680</v>
      </c>
      <c r="H369" t="s">
        <v>74</v>
      </c>
      <c r="J369" t="s">
        <v>681</v>
      </c>
      <c r="K369">
        <v>0</v>
      </c>
      <c r="L369">
        <v>0.6</v>
      </c>
      <c r="M369">
        <v>0.4</v>
      </c>
      <c r="N369">
        <v>0</v>
      </c>
      <c r="O369" t="s">
        <v>56</v>
      </c>
      <c r="P369" s="10">
        <v>521883</v>
      </c>
      <c r="Q369" s="10">
        <v>521883</v>
      </c>
      <c r="R369" s="10">
        <v>10438</v>
      </c>
      <c r="S369" s="10">
        <v>532321</v>
      </c>
      <c r="T369" t="s">
        <v>59</v>
      </c>
      <c r="U369" t="s">
        <v>58</v>
      </c>
      <c r="V369">
        <v>85</v>
      </c>
      <c r="W369">
        <v>76</v>
      </c>
      <c r="X369">
        <v>80.5</v>
      </c>
      <c r="Y369" t="s">
        <v>254</v>
      </c>
      <c r="Z369">
        <v>100</v>
      </c>
      <c r="AA369">
        <v>0</v>
      </c>
      <c r="AB369">
        <v>0</v>
      </c>
      <c r="AC369">
        <v>313129.8</v>
      </c>
      <c r="AD369">
        <v>208753.2</v>
      </c>
      <c r="AE369">
        <v>0</v>
      </c>
      <c r="AF369" t="s">
        <v>59</v>
      </c>
      <c r="AG369" t="str">
        <f>VLOOKUP(G369,'CapRev-Output-All'!A:AQ,43,FALSE)</f>
        <v>31312</v>
      </c>
      <c r="AI369" s="10"/>
    </row>
    <row r="370" spans="1:35" ht="15" x14ac:dyDescent="0.2">
      <c r="A370" t="s">
        <v>60</v>
      </c>
      <c r="B370" t="s">
        <v>60</v>
      </c>
      <c r="C370" t="s">
        <v>632</v>
      </c>
      <c r="D370" t="s">
        <v>633</v>
      </c>
      <c r="E370" t="s">
        <v>634</v>
      </c>
      <c r="F370" t="s">
        <v>64</v>
      </c>
      <c r="G370" t="s">
        <v>1003</v>
      </c>
      <c r="H370" t="s">
        <v>60</v>
      </c>
      <c r="J370" t="s">
        <v>1004</v>
      </c>
      <c r="K370">
        <v>0.55000000000000004</v>
      </c>
      <c r="L370">
        <v>0.05</v>
      </c>
      <c r="M370">
        <v>0</v>
      </c>
      <c r="N370">
        <v>0.4</v>
      </c>
      <c r="O370" t="s">
        <v>67</v>
      </c>
      <c r="P370" s="10">
        <v>274742</v>
      </c>
      <c r="Q370" s="10">
        <v>274742</v>
      </c>
      <c r="R370" s="10">
        <v>5495</v>
      </c>
      <c r="S370" s="10">
        <v>280237</v>
      </c>
      <c r="T370" t="s">
        <v>59</v>
      </c>
      <c r="U370" t="s">
        <v>58</v>
      </c>
      <c r="V370">
        <v>72</v>
      </c>
      <c r="W370">
        <v>84</v>
      </c>
      <c r="X370">
        <v>78</v>
      </c>
      <c r="Y370" t="s">
        <v>254</v>
      </c>
      <c r="Z370">
        <v>100</v>
      </c>
      <c r="AA370">
        <v>0</v>
      </c>
      <c r="AB370">
        <v>151108.1</v>
      </c>
      <c r="AC370">
        <v>13737.1</v>
      </c>
      <c r="AD370">
        <v>0</v>
      </c>
      <c r="AE370">
        <v>109896.8</v>
      </c>
      <c r="AF370" t="s">
        <v>59</v>
      </c>
      <c r="AG370" t="str">
        <f>VLOOKUP(G370,'CapRev-Output-All'!A:AQ,43,FALSE)</f>
        <v>0</v>
      </c>
      <c r="AI370" s="10"/>
    </row>
    <row r="371" spans="1:35" ht="15" x14ac:dyDescent="0.2">
      <c r="A371" t="s">
        <v>148</v>
      </c>
      <c r="B371" t="s">
        <v>148</v>
      </c>
      <c r="C371" t="s">
        <v>700</v>
      </c>
      <c r="D371" t="s">
        <v>701</v>
      </c>
      <c r="E371" t="s">
        <v>702</v>
      </c>
      <c r="F371" t="s">
        <v>64</v>
      </c>
      <c r="G371" t="s">
        <v>1845</v>
      </c>
      <c r="H371" t="s">
        <v>148</v>
      </c>
      <c r="J371" t="s">
        <v>1846</v>
      </c>
      <c r="K371">
        <v>0.2</v>
      </c>
      <c r="L371">
        <v>0.2</v>
      </c>
      <c r="M371">
        <v>0.5</v>
      </c>
      <c r="N371">
        <v>0.1</v>
      </c>
      <c r="O371" t="s">
        <v>120</v>
      </c>
      <c r="P371" s="10">
        <v>841806</v>
      </c>
      <c r="Q371" s="10">
        <v>841806</v>
      </c>
      <c r="R371" s="10">
        <v>16836.12</v>
      </c>
      <c r="S371" s="10">
        <v>858642.12</v>
      </c>
      <c r="T371" t="s">
        <v>57</v>
      </c>
      <c r="U371" t="s">
        <v>58</v>
      </c>
      <c r="V371">
        <v>64</v>
      </c>
      <c r="W371">
        <v>64</v>
      </c>
      <c r="X371">
        <v>64</v>
      </c>
      <c r="Y371" t="s">
        <v>512</v>
      </c>
      <c r="Z371">
        <v>0</v>
      </c>
      <c r="AA371">
        <v>100</v>
      </c>
      <c r="AB371">
        <v>168361.2</v>
      </c>
      <c r="AC371">
        <v>168361.2</v>
      </c>
      <c r="AD371">
        <v>420903</v>
      </c>
      <c r="AE371">
        <v>84180.6</v>
      </c>
      <c r="AF371" t="s">
        <v>59</v>
      </c>
      <c r="AG371" t="str">
        <f>VLOOKUP(G371,'CapRev-Output-All'!A:AQ,43,FALSE)</f>
        <v>25000</v>
      </c>
      <c r="AI371" s="10"/>
    </row>
    <row r="372" spans="1:35" ht="15" x14ac:dyDescent="0.2">
      <c r="A372" t="s">
        <v>148</v>
      </c>
      <c r="B372" t="s">
        <v>148</v>
      </c>
      <c r="C372" t="s">
        <v>651</v>
      </c>
      <c r="D372" t="s">
        <v>652</v>
      </c>
      <c r="E372" t="s">
        <v>653</v>
      </c>
      <c r="F372" t="s">
        <v>64</v>
      </c>
      <c r="G372" t="s">
        <v>1602</v>
      </c>
      <c r="H372" t="s">
        <v>148</v>
      </c>
      <c r="J372" t="s">
        <v>1603</v>
      </c>
      <c r="K372">
        <v>0.2</v>
      </c>
      <c r="L372">
        <v>0.2</v>
      </c>
      <c r="M372">
        <v>0.6</v>
      </c>
      <c r="N372">
        <v>0</v>
      </c>
      <c r="O372" t="s">
        <v>120</v>
      </c>
      <c r="P372" s="10">
        <v>154895</v>
      </c>
      <c r="Q372" s="10">
        <v>154895</v>
      </c>
      <c r="R372" s="10">
        <v>3098</v>
      </c>
      <c r="S372" s="10">
        <v>157993</v>
      </c>
      <c r="T372" t="s">
        <v>59</v>
      </c>
      <c r="U372" t="s">
        <v>58</v>
      </c>
      <c r="V372">
        <v>68</v>
      </c>
      <c r="W372">
        <v>68</v>
      </c>
      <c r="X372">
        <v>68</v>
      </c>
      <c r="Y372" t="s">
        <v>254</v>
      </c>
      <c r="Z372">
        <v>100</v>
      </c>
      <c r="AA372">
        <v>0</v>
      </c>
      <c r="AB372">
        <v>30979</v>
      </c>
      <c r="AC372">
        <v>30979</v>
      </c>
      <c r="AD372">
        <v>92937</v>
      </c>
      <c r="AE372">
        <v>0</v>
      </c>
      <c r="AF372" t="s">
        <v>59</v>
      </c>
      <c r="AG372" t="str">
        <f>VLOOKUP(G372,'CapRev-Output-All'!A:AQ,43,FALSE)</f>
        <v>8300</v>
      </c>
      <c r="AI372" s="10"/>
    </row>
    <row r="373" spans="1:35" ht="15" x14ac:dyDescent="0.2">
      <c r="A373" t="s">
        <v>60</v>
      </c>
      <c r="B373" t="s">
        <v>60</v>
      </c>
      <c r="C373" t="s">
        <v>863</v>
      </c>
      <c r="D373" t="s">
        <v>864</v>
      </c>
      <c r="E373" t="s">
        <v>865</v>
      </c>
      <c r="F373" t="s">
        <v>64</v>
      </c>
      <c r="G373" t="s">
        <v>1026</v>
      </c>
      <c r="H373" t="s">
        <v>60</v>
      </c>
      <c r="J373" t="s">
        <v>1027</v>
      </c>
      <c r="K373">
        <v>0.7</v>
      </c>
      <c r="L373">
        <v>7.4999999999999997E-2</v>
      </c>
      <c r="M373">
        <v>0.15</v>
      </c>
      <c r="N373">
        <v>7.4999999999999997E-2</v>
      </c>
      <c r="O373" t="s">
        <v>67</v>
      </c>
      <c r="P373" s="10">
        <v>515500</v>
      </c>
      <c r="Q373" s="10">
        <v>515500</v>
      </c>
      <c r="R373" s="10">
        <v>0</v>
      </c>
      <c r="S373" s="10">
        <v>515500</v>
      </c>
      <c r="T373" t="s">
        <v>59</v>
      </c>
      <c r="U373" t="s">
        <v>58</v>
      </c>
      <c r="V373">
        <v>76</v>
      </c>
      <c r="W373">
        <v>80</v>
      </c>
      <c r="X373">
        <v>78</v>
      </c>
      <c r="Y373" t="s">
        <v>254</v>
      </c>
      <c r="Z373">
        <v>100</v>
      </c>
      <c r="AA373">
        <v>0</v>
      </c>
      <c r="AB373">
        <v>360850</v>
      </c>
      <c r="AC373">
        <v>38662.5</v>
      </c>
      <c r="AD373">
        <v>77325</v>
      </c>
      <c r="AE373">
        <v>38662.5</v>
      </c>
      <c r="AF373" t="s">
        <v>59</v>
      </c>
      <c r="AG373" t="str">
        <f>VLOOKUP(G373,'CapRev-Output-All'!A:AQ,43,FALSE)</f>
        <v>49990.2</v>
      </c>
      <c r="AI373" s="10"/>
    </row>
    <row r="374" spans="1:35" ht="15" x14ac:dyDescent="0.2">
      <c r="A374" t="s">
        <v>60</v>
      </c>
      <c r="B374" t="s">
        <v>60</v>
      </c>
      <c r="C374" t="s">
        <v>632</v>
      </c>
      <c r="D374" t="s">
        <v>633</v>
      </c>
      <c r="E374" t="s">
        <v>634</v>
      </c>
      <c r="F374" t="s">
        <v>64</v>
      </c>
      <c r="G374" t="s">
        <v>1346</v>
      </c>
      <c r="H374" t="s">
        <v>60</v>
      </c>
      <c r="J374" t="s">
        <v>1347</v>
      </c>
      <c r="K374">
        <v>0.35</v>
      </c>
      <c r="L374">
        <v>0</v>
      </c>
      <c r="M374">
        <v>0.35</v>
      </c>
      <c r="N374">
        <v>0.04</v>
      </c>
      <c r="O374" t="s">
        <v>107</v>
      </c>
      <c r="P374" s="10">
        <v>729183</v>
      </c>
      <c r="Q374" s="10">
        <v>729183</v>
      </c>
      <c r="R374" s="10">
        <v>14584</v>
      </c>
      <c r="S374" s="10">
        <v>743767</v>
      </c>
      <c r="T374" t="s">
        <v>59</v>
      </c>
      <c r="U374" t="s">
        <v>58</v>
      </c>
      <c r="V374">
        <v>72</v>
      </c>
      <c r="W374">
        <v>72</v>
      </c>
      <c r="X374">
        <v>72</v>
      </c>
      <c r="Y374" t="s">
        <v>254</v>
      </c>
      <c r="Z374">
        <v>100</v>
      </c>
      <c r="AA374">
        <v>0</v>
      </c>
      <c r="AB374">
        <v>255214.05</v>
      </c>
      <c r="AC374">
        <v>0</v>
      </c>
      <c r="AD374">
        <v>255214.05</v>
      </c>
      <c r="AE374">
        <v>29167.32</v>
      </c>
      <c r="AF374" t="s">
        <v>59</v>
      </c>
      <c r="AG374" t="str">
        <f>VLOOKUP(G374,'CapRev-Output-All'!A:AQ,43,FALSE)</f>
        <v>0</v>
      </c>
      <c r="AI374" s="10"/>
    </row>
    <row r="375" spans="1:35" ht="15" x14ac:dyDescent="0.2">
      <c r="A375" t="s">
        <v>148</v>
      </c>
      <c r="B375" t="s">
        <v>148</v>
      </c>
      <c r="C375" t="s">
        <v>1028</v>
      </c>
      <c r="D375" t="s">
        <v>1029</v>
      </c>
      <c r="E375" t="s">
        <v>1030</v>
      </c>
      <c r="F375" t="s">
        <v>64</v>
      </c>
      <c r="G375" t="s">
        <v>1953</v>
      </c>
      <c r="H375" t="s">
        <v>148</v>
      </c>
      <c r="J375" t="s">
        <v>1954</v>
      </c>
      <c r="K375">
        <v>1</v>
      </c>
      <c r="L375">
        <v>0</v>
      </c>
      <c r="M375">
        <v>0</v>
      </c>
      <c r="N375">
        <v>0</v>
      </c>
      <c r="O375" t="s">
        <v>67</v>
      </c>
      <c r="P375" s="10">
        <v>62262</v>
      </c>
      <c r="Q375" s="10">
        <v>62262</v>
      </c>
      <c r="R375" s="10">
        <v>1245</v>
      </c>
      <c r="S375" s="10">
        <v>63507</v>
      </c>
      <c r="T375" t="s">
        <v>59</v>
      </c>
      <c r="U375" t="s">
        <v>58</v>
      </c>
      <c r="V375">
        <v>52</v>
      </c>
      <c r="W375">
        <v>72</v>
      </c>
      <c r="X375">
        <v>62</v>
      </c>
      <c r="Y375" t="s">
        <v>254</v>
      </c>
      <c r="Z375">
        <v>100</v>
      </c>
      <c r="AA375">
        <v>0</v>
      </c>
      <c r="AB375">
        <v>62262</v>
      </c>
      <c r="AC375">
        <v>0</v>
      </c>
      <c r="AD375">
        <v>0</v>
      </c>
      <c r="AE375">
        <v>0</v>
      </c>
      <c r="AF375" t="s">
        <v>59</v>
      </c>
      <c r="AG375">
        <f>VLOOKUP(G375,'CapRev-Output-All'!A:AQ,43,FALSE)</f>
        <v>0</v>
      </c>
      <c r="AI375" s="10"/>
    </row>
    <row r="376" spans="1:35" ht="15" x14ac:dyDescent="0.2">
      <c r="A376" t="s">
        <v>74</v>
      </c>
      <c r="B376" t="s">
        <v>85</v>
      </c>
      <c r="C376" t="s">
        <v>263</v>
      </c>
      <c r="D376" t="s">
        <v>457</v>
      </c>
      <c r="E376" t="s">
        <v>264</v>
      </c>
      <c r="F376" t="s">
        <v>52</v>
      </c>
      <c r="G376" t="s">
        <v>739</v>
      </c>
      <c r="H376" t="s">
        <v>74</v>
      </c>
      <c r="J376" t="s">
        <v>740</v>
      </c>
      <c r="K376">
        <v>0.2</v>
      </c>
      <c r="L376">
        <v>0.8</v>
      </c>
      <c r="M376">
        <v>0</v>
      </c>
      <c r="N376">
        <v>0</v>
      </c>
      <c r="O376" t="s">
        <v>56</v>
      </c>
      <c r="P376" s="10">
        <v>628224</v>
      </c>
      <c r="Q376" s="10">
        <v>628224</v>
      </c>
      <c r="R376" s="10">
        <v>12564.48</v>
      </c>
      <c r="S376" s="10">
        <v>640788.47999999998</v>
      </c>
      <c r="T376" t="s">
        <v>59</v>
      </c>
      <c r="U376" t="s">
        <v>58</v>
      </c>
      <c r="V376">
        <v>80</v>
      </c>
      <c r="W376">
        <v>80</v>
      </c>
      <c r="X376">
        <v>80</v>
      </c>
      <c r="Y376" t="s">
        <v>84</v>
      </c>
      <c r="Z376">
        <v>100</v>
      </c>
      <c r="AA376">
        <v>0</v>
      </c>
      <c r="AB376">
        <v>125644.8</v>
      </c>
      <c r="AC376">
        <v>502579.20000000001</v>
      </c>
      <c r="AD376">
        <v>0</v>
      </c>
      <c r="AE376">
        <v>0</v>
      </c>
      <c r="AF376" t="s">
        <v>59</v>
      </c>
      <c r="AG376" t="str">
        <f>VLOOKUP(G376,'CapRev-Output-All'!A:AQ,43,FALSE)</f>
        <v>0</v>
      </c>
      <c r="AI376" s="10"/>
    </row>
    <row r="377" spans="1:35" ht="15" x14ac:dyDescent="0.2">
      <c r="A377" t="s">
        <v>74</v>
      </c>
      <c r="B377" t="s">
        <v>139</v>
      </c>
      <c r="C377" t="s">
        <v>465</v>
      </c>
      <c r="D377" t="s">
        <v>466</v>
      </c>
      <c r="E377" t="s">
        <v>467</v>
      </c>
      <c r="F377" t="s">
        <v>64</v>
      </c>
      <c r="G377" t="s">
        <v>942</v>
      </c>
      <c r="H377" t="s">
        <v>74</v>
      </c>
      <c r="J377" t="s">
        <v>943</v>
      </c>
      <c r="K377">
        <v>0</v>
      </c>
      <c r="L377">
        <v>0</v>
      </c>
      <c r="M377">
        <v>0</v>
      </c>
      <c r="N377">
        <v>1</v>
      </c>
      <c r="O377" t="s">
        <v>114</v>
      </c>
      <c r="P377" s="10">
        <v>994083</v>
      </c>
      <c r="Q377" s="10">
        <v>994083</v>
      </c>
      <c r="R377" s="10">
        <v>19881</v>
      </c>
      <c r="S377" s="10">
        <v>1013964</v>
      </c>
      <c r="T377" t="s">
        <v>59</v>
      </c>
      <c r="U377" t="s">
        <v>58</v>
      </c>
      <c r="V377">
        <v>76</v>
      </c>
      <c r="W377">
        <v>80</v>
      </c>
      <c r="X377">
        <v>78</v>
      </c>
      <c r="Y377" t="s">
        <v>254</v>
      </c>
      <c r="Z377">
        <v>100</v>
      </c>
      <c r="AA377">
        <v>0</v>
      </c>
      <c r="AB377">
        <v>0</v>
      </c>
      <c r="AC377">
        <v>0</v>
      </c>
      <c r="AD377">
        <v>0</v>
      </c>
      <c r="AE377">
        <v>994083</v>
      </c>
      <c r="AF377" t="s">
        <v>59</v>
      </c>
      <c r="AG377">
        <f>VLOOKUP(G377,'CapRev-Output-All'!A:AQ,43,FALSE)</f>
        <v>89467.47</v>
      </c>
      <c r="AI377" s="10"/>
    </row>
    <row r="378" spans="1:35" ht="15" x14ac:dyDescent="0.2">
      <c r="A378" t="s">
        <v>48</v>
      </c>
      <c r="B378" t="s">
        <v>48</v>
      </c>
      <c r="C378" t="s">
        <v>987</v>
      </c>
      <c r="D378" t="s">
        <v>110</v>
      </c>
      <c r="E378" t="s">
        <v>988</v>
      </c>
      <c r="F378" t="s">
        <v>52</v>
      </c>
      <c r="G378" t="s">
        <v>989</v>
      </c>
      <c r="H378" t="s">
        <v>48</v>
      </c>
      <c r="I378" t="s">
        <v>54</v>
      </c>
      <c r="J378" t="s">
        <v>990</v>
      </c>
      <c r="K378">
        <v>0</v>
      </c>
      <c r="L378">
        <v>1</v>
      </c>
      <c r="M378">
        <v>0</v>
      </c>
      <c r="N378">
        <v>0</v>
      </c>
      <c r="O378" t="s">
        <v>56</v>
      </c>
      <c r="P378" s="10">
        <v>312500</v>
      </c>
      <c r="Q378" s="11">
        <v>312500</v>
      </c>
      <c r="R378" s="10">
        <v>0</v>
      </c>
      <c r="S378" s="10">
        <v>312500</v>
      </c>
      <c r="T378" t="s">
        <v>57</v>
      </c>
      <c r="U378" t="s">
        <v>58</v>
      </c>
      <c r="V378">
        <v>80</v>
      </c>
      <c r="W378">
        <v>76</v>
      </c>
      <c r="X378">
        <v>78</v>
      </c>
      <c r="Y378" t="s">
        <v>48</v>
      </c>
      <c r="Z378">
        <v>0</v>
      </c>
      <c r="AA378">
        <v>0</v>
      </c>
      <c r="AB378">
        <v>0</v>
      </c>
      <c r="AC378">
        <v>312500</v>
      </c>
      <c r="AD378">
        <v>0</v>
      </c>
      <c r="AE378">
        <v>0</v>
      </c>
      <c r="AF378" t="s">
        <v>59</v>
      </c>
      <c r="AG378" t="str">
        <f>VLOOKUP(G378,'CapRev-Output-All'!A:AQ,43,FALSE)</f>
        <v>0</v>
      </c>
      <c r="AI378" s="10"/>
    </row>
    <row r="379" spans="1:35" ht="15" x14ac:dyDescent="0.2">
      <c r="A379" t="s">
        <v>148</v>
      </c>
      <c r="B379" t="s">
        <v>148</v>
      </c>
      <c r="C379" t="s">
        <v>213</v>
      </c>
      <c r="D379" t="s">
        <v>882</v>
      </c>
      <c r="E379" t="s">
        <v>214</v>
      </c>
      <c r="F379" t="s">
        <v>64</v>
      </c>
      <c r="G379" t="s">
        <v>1606</v>
      </c>
      <c r="H379" t="s">
        <v>148</v>
      </c>
      <c r="J379" t="s">
        <v>1607</v>
      </c>
      <c r="K379">
        <v>0.17</v>
      </c>
      <c r="L379">
        <v>0.25</v>
      </c>
      <c r="M379">
        <v>0.5</v>
      </c>
      <c r="N379">
        <v>0.08</v>
      </c>
      <c r="O379" t="s">
        <v>120</v>
      </c>
      <c r="P379" s="10">
        <v>230060.88</v>
      </c>
      <c r="Q379" s="10">
        <v>230060.88</v>
      </c>
      <c r="R379" s="10">
        <v>4601.22</v>
      </c>
      <c r="S379" s="10">
        <v>234662.1</v>
      </c>
      <c r="T379" t="s">
        <v>59</v>
      </c>
      <c r="U379" t="s">
        <v>58</v>
      </c>
      <c r="V379">
        <v>72</v>
      </c>
      <c r="W379">
        <v>64</v>
      </c>
      <c r="X379">
        <v>68</v>
      </c>
      <c r="Y379" t="s">
        <v>254</v>
      </c>
      <c r="Z379">
        <v>100</v>
      </c>
      <c r="AA379">
        <v>0</v>
      </c>
      <c r="AB379">
        <v>39110.349600000001</v>
      </c>
      <c r="AC379">
        <v>57515.22</v>
      </c>
      <c r="AD379">
        <v>115030.44</v>
      </c>
      <c r="AE379">
        <v>18404.8704</v>
      </c>
      <c r="AF379" t="s">
        <v>59</v>
      </c>
      <c r="AG379" t="str">
        <f>VLOOKUP(G379,'CapRev-Output-All'!A:AQ,43,FALSE)</f>
        <v>18404.87</v>
      </c>
      <c r="AI379" s="10"/>
    </row>
    <row r="380" spans="1:35" ht="15" x14ac:dyDescent="0.2">
      <c r="A380" t="s">
        <v>60</v>
      </c>
      <c r="B380" t="s">
        <v>60</v>
      </c>
      <c r="C380" t="s">
        <v>255</v>
      </c>
      <c r="D380" t="s">
        <v>70</v>
      </c>
      <c r="E380" t="s">
        <v>256</v>
      </c>
      <c r="F380" t="s">
        <v>64</v>
      </c>
      <c r="G380" t="s">
        <v>257</v>
      </c>
      <c r="H380" t="s">
        <v>60</v>
      </c>
      <c r="J380" t="s">
        <v>258</v>
      </c>
      <c r="K380">
        <v>0.33300000000000002</v>
      </c>
      <c r="L380">
        <v>0</v>
      </c>
      <c r="M380">
        <v>0.33300000000000002</v>
      </c>
      <c r="N380">
        <v>0.33300000000000002</v>
      </c>
      <c r="O380" t="s">
        <v>107</v>
      </c>
      <c r="P380" s="10">
        <v>399721</v>
      </c>
      <c r="Q380" s="10">
        <v>399721</v>
      </c>
      <c r="R380" s="10">
        <v>7994.42</v>
      </c>
      <c r="S380" s="10">
        <v>407715.42</v>
      </c>
      <c r="T380" t="s">
        <v>59</v>
      </c>
      <c r="U380" t="s">
        <v>58</v>
      </c>
      <c r="V380">
        <v>100</v>
      </c>
      <c r="W380">
        <v>76</v>
      </c>
      <c r="X380">
        <v>88</v>
      </c>
      <c r="Y380" t="s">
        <v>254</v>
      </c>
      <c r="Z380">
        <v>100</v>
      </c>
      <c r="AA380">
        <v>0</v>
      </c>
      <c r="AB380">
        <v>133107.09299999999</v>
      </c>
      <c r="AC380">
        <v>0</v>
      </c>
      <c r="AD380">
        <v>133107.09299999999</v>
      </c>
      <c r="AE380">
        <v>133107.09299999999</v>
      </c>
      <c r="AF380" t="s">
        <v>59</v>
      </c>
      <c r="AG380">
        <f>VLOOKUP(G380,'CapRev-Output-All'!A:AQ,43,FALSE)</f>
        <v>25000</v>
      </c>
      <c r="AI380" s="10"/>
    </row>
    <row r="381" spans="1:35" ht="15" x14ac:dyDescent="0.2">
      <c r="A381" t="s">
        <v>148</v>
      </c>
      <c r="B381" t="s">
        <v>148</v>
      </c>
      <c r="C381" t="s">
        <v>530</v>
      </c>
      <c r="D381" t="s">
        <v>531</v>
      </c>
      <c r="E381" t="s">
        <v>532</v>
      </c>
      <c r="F381" t="s">
        <v>64</v>
      </c>
      <c r="G381" t="s">
        <v>1492</v>
      </c>
      <c r="H381" t="s">
        <v>148</v>
      </c>
      <c r="J381" t="s">
        <v>1493</v>
      </c>
      <c r="K381">
        <v>1</v>
      </c>
      <c r="L381">
        <v>0</v>
      </c>
      <c r="M381">
        <v>0</v>
      </c>
      <c r="N381">
        <v>0</v>
      </c>
      <c r="O381" t="s">
        <v>67</v>
      </c>
      <c r="P381" s="10">
        <v>419835</v>
      </c>
      <c r="Q381" s="10">
        <v>419835</v>
      </c>
      <c r="R381" s="10">
        <v>8396.7000000000007</v>
      </c>
      <c r="S381" s="10">
        <v>428231.7</v>
      </c>
      <c r="T381" t="s">
        <v>59</v>
      </c>
      <c r="U381" t="s">
        <v>58</v>
      </c>
      <c r="V381">
        <v>76</v>
      </c>
      <c r="W381">
        <v>64</v>
      </c>
      <c r="X381">
        <v>70</v>
      </c>
      <c r="Y381" t="s">
        <v>254</v>
      </c>
      <c r="Z381">
        <v>100</v>
      </c>
      <c r="AA381">
        <v>0</v>
      </c>
      <c r="AB381">
        <v>419835</v>
      </c>
      <c r="AC381">
        <v>0</v>
      </c>
      <c r="AD381">
        <v>0</v>
      </c>
      <c r="AE381">
        <v>0</v>
      </c>
      <c r="AF381" t="s">
        <v>59</v>
      </c>
      <c r="AG381" t="str">
        <f>VLOOKUP(G381,'CapRev-Output-All'!A:AQ,43,FALSE)</f>
        <v>0</v>
      </c>
      <c r="AI381" s="10"/>
    </row>
    <row r="382" spans="1:35" ht="15" x14ac:dyDescent="0.2">
      <c r="A382" t="s">
        <v>74</v>
      </c>
      <c r="B382" t="s">
        <v>360</v>
      </c>
      <c r="C382" t="s">
        <v>361</v>
      </c>
      <c r="D382" t="s">
        <v>362</v>
      </c>
      <c r="E382" t="s">
        <v>363</v>
      </c>
      <c r="F382" t="s">
        <v>52</v>
      </c>
      <c r="G382" t="s">
        <v>452</v>
      </c>
      <c r="H382" t="s">
        <v>74</v>
      </c>
      <c r="J382" t="s">
        <v>453</v>
      </c>
      <c r="K382">
        <v>0</v>
      </c>
      <c r="L382">
        <v>1</v>
      </c>
      <c r="M382">
        <v>0</v>
      </c>
      <c r="N382">
        <v>0</v>
      </c>
      <c r="O382" t="s">
        <v>56</v>
      </c>
      <c r="P382" s="10">
        <v>500000</v>
      </c>
      <c r="Q382" s="10">
        <v>500000</v>
      </c>
      <c r="R382" s="10">
        <v>10000</v>
      </c>
      <c r="S382" s="10">
        <v>510000</v>
      </c>
      <c r="T382" t="s">
        <v>57</v>
      </c>
      <c r="U382" t="s">
        <v>58</v>
      </c>
      <c r="V382">
        <v>80</v>
      </c>
      <c r="W382">
        <v>88</v>
      </c>
      <c r="X382">
        <v>84</v>
      </c>
      <c r="Y382" t="s">
        <v>68</v>
      </c>
      <c r="Z382">
        <v>0</v>
      </c>
      <c r="AA382">
        <v>100</v>
      </c>
      <c r="AB382">
        <v>0</v>
      </c>
      <c r="AC382">
        <v>500000</v>
      </c>
      <c r="AD382">
        <v>0</v>
      </c>
      <c r="AE382">
        <v>0</v>
      </c>
      <c r="AF382" t="s">
        <v>59</v>
      </c>
      <c r="AG382" t="str">
        <f>VLOOKUP(G382,'CapRev-Output-All'!A:AQ,43,FALSE)</f>
        <v>0</v>
      </c>
      <c r="AI382" s="10"/>
    </row>
    <row r="383" spans="1:35" ht="15" x14ac:dyDescent="0.2">
      <c r="A383" t="s">
        <v>60</v>
      </c>
      <c r="B383" t="s">
        <v>60</v>
      </c>
      <c r="C383" t="s">
        <v>180</v>
      </c>
      <c r="D383" t="s">
        <v>127</v>
      </c>
      <c r="E383" t="s">
        <v>181</v>
      </c>
      <c r="F383" t="s">
        <v>52</v>
      </c>
      <c r="G383" t="s">
        <v>182</v>
      </c>
      <c r="H383" t="s">
        <v>60</v>
      </c>
      <c r="J383" t="s">
        <v>183</v>
      </c>
      <c r="K383">
        <v>0</v>
      </c>
      <c r="L383">
        <v>1</v>
      </c>
      <c r="M383">
        <v>0</v>
      </c>
      <c r="N383">
        <v>0</v>
      </c>
      <c r="O383" t="s">
        <v>56</v>
      </c>
      <c r="P383" s="10">
        <v>228285</v>
      </c>
      <c r="Q383" s="10">
        <v>228285</v>
      </c>
      <c r="R383" s="10">
        <v>4565.7</v>
      </c>
      <c r="S383" s="10">
        <v>232850.7</v>
      </c>
      <c r="T383" t="s">
        <v>57</v>
      </c>
      <c r="U383" t="s">
        <v>58</v>
      </c>
      <c r="V383">
        <v>95</v>
      </c>
      <c r="W383">
        <v>88</v>
      </c>
      <c r="X383">
        <v>91.5</v>
      </c>
      <c r="Y383" t="s">
        <v>68</v>
      </c>
      <c r="Z383">
        <v>0</v>
      </c>
      <c r="AA383">
        <v>100</v>
      </c>
      <c r="AB383">
        <v>0</v>
      </c>
      <c r="AC383">
        <v>228285</v>
      </c>
      <c r="AD383">
        <v>0</v>
      </c>
      <c r="AE383">
        <v>0</v>
      </c>
      <c r="AF383" t="s">
        <v>59</v>
      </c>
      <c r="AG383" t="str">
        <f>VLOOKUP(G383,'CapRev-Output-All'!A:AQ,43,FALSE)</f>
        <v>0</v>
      </c>
      <c r="AI383" s="10"/>
    </row>
    <row r="384" spans="1:35" ht="15" x14ac:dyDescent="0.2">
      <c r="A384" t="s">
        <v>148</v>
      </c>
      <c r="B384" t="s">
        <v>148</v>
      </c>
      <c r="C384" t="s">
        <v>656</v>
      </c>
      <c r="D384" t="s">
        <v>657</v>
      </c>
      <c r="E384" t="s">
        <v>658</v>
      </c>
      <c r="F384" t="s">
        <v>52</v>
      </c>
      <c r="G384" t="s">
        <v>887</v>
      </c>
      <c r="H384" t="s">
        <v>148</v>
      </c>
      <c r="J384" t="s">
        <v>888</v>
      </c>
      <c r="K384">
        <v>0.1</v>
      </c>
      <c r="L384">
        <v>0.5</v>
      </c>
      <c r="M384">
        <v>0.3</v>
      </c>
      <c r="N384">
        <v>0.1</v>
      </c>
      <c r="O384" t="s">
        <v>56</v>
      </c>
      <c r="P384" s="10">
        <v>1000028</v>
      </c>
      <c r="Q384" s="10">
        <v>1000028</v>
      </c>
      <c r="R384" s="10">
        <v>27090.84</v>
      </c>
      <c r="S384" s="10">
        <v>1027118.84</v>
      </c>
      <c r="T384" t="s">
        <v>59</v>
      </c>
      <c r="U384" t="s">
        <v>58</v>
      </c>
      <c r="V384">
        <v>80</v>
      </c>
      <c r="W384">
        <v>80</v>
      </c>
      <c r="X384">
        <v>80</v>
      </c>
      <c r="Y384" t="s">
        <v>84</v>
      </c>
      <c r="Z384">
        <v>100</v>
      </c>
      <c r="AA384">
        <v>0</v>
      </c>
      <c r="AB384">
        <v>100002.8</v>
      </c>
      <c r="AC384">
        <v>500014</v>
      </c>
      <c r="AD384">
        <v>300008.40000000002</v>
      </c>
      <c r="AE384">
        <v>100002.8</v>
      </c>
      <c r="AF384" t="s">
        <v>59</v>
      </c>
      <c r="AG384" t="str">
        <f>VLOOKUP(G384,'CapRev-Output-All'!A:AQ,43,FALSE)</f>
        <v>105682</v>
      </c>
      <c r="AI384" s="10"/>
    </row>
    <row r="385" spans="1:35" ht="15" x14ac:dyDescent="0.2">
      <c r="A385" t="s">
        <v>148</v>
      </c>
      <c r="B385" t="s">
        <v>148</v>
      </c>
      <c r="C385" t="s">
        <v>282</v>
      </c>
      <c r="D385" t="s">
        <v>542</v>
      </c>
      <c r="E385" t="s">
        <v>283</v>
      </c>
      <c r="F385" t="s">
        <v>64</v>
      </c>
      <c r="G385" t="s">
        <v>1721</v>
      </c>
      <c r="H385" t="s">
        <v>148</v>
      </c>
      <c r="J385" t="s">
        <v>1722</v>
      </c>
      <c r="K385">
        <v>0.27</v>
      </c>
      <c r="L385">
        <v>0.13200000000000001</v>
      </c>
      <c r="M385">
        <v>0.28999999999999998</v>
      </c>
      <c r="N385">
        <v>0.21</v>
      </c>
      <c r="O385" t="s">
        <v>67</v>
      </c>
      <c r="P385" s="10">
        <v>117038</v>
      </c>
      <c r="Q385" s="10">
        <v>117038</v>
      </c>
      <c r="R385" s="10">
        <v>2446</v>
      </c>
      <c r="S385" s="10">
        <v>119484</v>
      </c>
      <c r="T385" t="s">
        <v>59</v>
      </c>
      <c r="U385" t="s">
        <v>58</v>
      </c>
      <c r="V385">
        <v>60</v>
      </c>
      <c r="W385">
        <v>72</v>
      </c>
      <c r="X385">
        <v>66</v>
      </c>
      <c r="Y385" t="s">
        <v>254</v>
      </c>
      <c r="Z385">
        <v>100</v>
      </c>
      <c r="AA385">
        <v>0</v>
      </c>
      <c r="AB385">
        <v>31600.26</v>
      </c>
      <c r="AC385">
        <v>15449.016</v>
      </c>
      <c r="AD385">
        <v>33941.019999999997</v>
      </c>
      <c r="AE385">
        <v>24577.98</v>
      </c>
      <c r="AF385" t="s">
        <v>59</v>
      </c>
      <c r="AG385" t="str">
        <f>VLOOKUP(G385,'CapRev-Output-All'!A:AQ,43,FALSE)</f>
        <v>11985.40</v>
      </c>
      <c r="AI385" s="10"/>
    </row>
    <row r="386" spans="1:35" ht="15" x14ac:dyDescent="0.2">
      <c r="A386" t="s">
        <v>60</v>
      </c>
      <c r="B386" t="s">
        <v>60</v>
      </c>
      <c r="C386" t="s">
        <v>270</v>
      </c>
      <c r="D386" t="s">
        <v>70</v>
      </c>
      <c r="E386" t="s">
        <v>271</v>
      </c>
      <c r="F386" t="s">
        <v>64</v>
      </c>
      <c r="G386" t="s">
        <v>272</v>
      </c>
      <c r="H386" t="s">
        <v>60</v>
      </c>
      <c r="J386" t="s">
        <v>273</v>
      </c>
      <c r="K386">
        <v>1</v>
      </c>
      <c r="L386">
        <v>0</v>
      </c>
      <c r="M386">
        <v>0</v>
      </c>
      <c r="N386">
        <v>0</v>
      </c>
      <c r="O386" t="s">
        <v>67</v>
      </c>
      <c r="P386" s="10">
        <v>93375</v>
      </c>
      <c r="Q386" s="10">
        <v>93375</v>
      </c>
      <c r="R386" s="10">
        <v>1867.5</v>
      </c>
      <c r="S386" s="10">
        <v>95242.5</v>
      </c>
      <c r="T386" t="s">
        <v>59</v>
      </c>
      <c r="U386" t="s">
        <v>58</v>
      </c>
      <c r="V386">
        <v>80</v>
      </c>
      <c r="W386">
        <v>95</v>
      </c>
      <c r="X386">
        <v>87.5</v>
      </c>
      <c r="Y386" t="s">
        <v>84</v>
      </c>
      <c r="Z386">
        <v>100</v>
      </c>
      <c r="AA386">
        <v>0</v>
      </c>
      <c r="AB386">
        <v>93375</v>
      </c>
      <c r="AC386">
        <v>0</v>
      </c>
      <c r="AD386">
        <v>0</v>
      </c>
      <c r="AE386">
        <v>0</v>
      </c>
      <c r="AF386" t="s">
        <v>59</v>
      </c>
      <c r="AG386" t="str">
        <f>VLOOKUP(G386,'CapRev-Output-All'!A:AQ,43,FALSE)</f>
        <v>36000</v>
      </c>
      <c r="AI386" s="10"/>
    </row>
    <row r="387" spans="1:35" ht="15" x14ac:dyDescent="0.2">
      <c r="A387" t="s">
        <v>74</v>
      </c>
      <c r="B387" t="s">
        <v>75</v>
      </c>
      <c r="C387" t="s">
        <v>80</v>
      </c>
      <c r="D387" t="s">
        <v>371</v>
      </c>
      <c r="E387" t="s">
        <v>81</v>
      </c>
      <c r="F387" t="s">
        <v>52</v>
      </c>
      <c r="G387" t="s">
        <v>1054</v>
      </c>
      <c r="H387" t="s">
        <v>74</v>
      </c>
      <c r="J387" t="s">
        <v>1055</v>
      </c>
      <c r="K387">
        <v>0</v>
      </c>
      <c r="L387">
        <v>0.9</v>
      </c>
      <c r="M387">
        <v>0.1</v>
      </c>
      <c r="N387">
        <v>0</v>
      </c>
      <c r="O387" t="s">
        <v>56</v>
      </c>
      <c r="P387" s="10">
        <v>998668</v>
      </c>
      <c r="Q387" s="10">
        <v>998668</v>
      </c>
      <c r="R387" s="10">
        <v>19973</v>
      </c>
      <c r="S387" s="10">
        <v>1018641</v>
      </c>
      <c r="T387" t="s">
        <v>59</v>
      </c>
      <c r="U387" t="s">
        <v>58</v>
      </c>
      <c r="V387">
        <v>75</v>
      </c>
      <c r="W387">
        <v>80</v>
      </c>
      <c r="X387">
        <v>77.5</v>
      </c>
      <c r="Y387" t="s">
        <v>254</v>
      </c>
      <c r="Z387">
        <v>51</v>
      </c>
      <c r="AA387">
        <v>49</v>
      </c>
      <c r="AB387">
        <v>0</v>
      </c>
      <c r="AC387">
        <v>898801.2</v>
      </c>
      <c r="AD387">
        <v>99866.8</v>
      </c>
      <c r="AE387">
        <v>0</v>
      </c>
      <c r="AF387" t="s">
        <v>59</v>
      </c>
      <c r="AG387">
        <f>VLOOKUP(G387,'CapRev-Output-All'!A:AQ,43,FALSE)</f>
        <v>0</v>
      </c>
      <c r="AI387" s="10"/>
    </row>
    <row r="388" spans="1:35" ht="15" x14ac:dyDescent="0.2">
      <c r="A388" t="s">
        <v>74</v>
      </c>
      <c r="B388" t="s">
        <v>157</v>
      </c>
      <c r="C388" t="s">
        <v>209</v>
      </c>
      <c r="D388" t="s">
        <v>70</v>
      </c>
      <c r="E388" t="s">
        <v>210</v>
      </c>
      <c r="F388" t="s">
        <v>52</v>
      </c>
      <c r="G388" t="s">
        <v>211</v>
      </c>
      <c r="H388" t="s">
        <v>74</v>
      </c>
      <c r="J388" t="s">
        <v>212</v>
      </c>
      <c r="K388">
        <v>0.2</v>
      </c>
      <c r="L388">
        <v>0.8</v>
      </c>
      <c r="M388">
        <v>0</v>
      </c>
      <c r="N388">
        <v>0</v>
      </c>
      <c r="O388" t="s">
        <v>56</v>
      </c>
      <c r="P388" s="10">
        <v>200000</v>
      </c>
      <c r="Q388" s="10">
        <v>200000</v>
      </c>
      <c r="R388" s="10">
        <v>4000</v>
      </c>
      <c r="S388" s="10">
        <v>204000</v>
      </c>
      <c r="T388" t="s">
        <v>57</v>
      </c>
      <c r="U388" t="s">
        <v>58</v>
      </c>
      <c r="V388">
        <v>95</v>
      </c>
      <c r="W388">
        <v>84</v>
      </c>
      <c r="X388">
        <v>89.5</v>
      </c>
      <c r="Y388" t="s">
        <v>68</v>
      </c>
      <c r="Z388">
        <v>0</v>
      </c>
      <c r="AA388">
        <v>100</v>
      </c>
      <c r="AB388">
        <v>40000</v>
      </c>
      <c r="AC388">
        <v>160000</v>
      </c>
      <c r="AD388">
        <v>0</v>
      </c>
      <c r="AE388">
        <v>0</v>
      </c>
      <c r="AF388" t="s">
        <v>59</v>
      </c>
      <c r="AG388" t="str">
        <f>VLOOKUP(G388,'CapRev-Output-All'!A:AQ,43,FALSE)</f>
        <v>0</v>
      </c>
      <c r="AI388" s="10"/>
    </row>
    <row r="389" spans="1:35" ht="15" x14ac:dyDescent="0.2">
      <c r="A389" t="s">
        <v>148</v>
      </c>
      <c r="B389" t="s">
        <v>148</v>
      </c>
      <c r="C389" t="s">
        <v>184</v>
      </c>
      <c r="D389" t="s">
        <v>50</v>
      </c>
      <c r="E389" t="s">
        <v>185</v>
      </c>
      <c r="F389" t="s">
        <v>52</v>
      </c>
      <c r="G389" t="s">
        <v>186</v>
      </c>
      <c r="H389" t="s">
        <v>148</v>
      </c>
      <c r="J389" t="s">
        <v>187</v>
      </c>
      <c r="K389">
        <v>0</v>
      </c>
      <c r="L389">
        <v>1</v>
      </c>
      <c r="M389">
        <v>0</v>
      </c>
      <c r="N389">
        <v>0</v>
      </c>
      <c r="O389" t="s">
        <v>56</v>
      </c>
      <c r="P389" s="10">
        <v>1909798</v>
      </c>
      <c r="Q389" s="10">
        <v>1909798</v>
      </c>
      <c r="R389" s="10">
        <v>18062.37</v>
      </c>
      <c r="S389" s="10">
        <v>1927860.37</v>
      </c>
      <c r="T389" t="s">
        <v>59</v>
      </c>
      <c r="U389" t="s">
        <v>58</v>
      </c>
      <c r="V389">
        <v>95</v>
      </c>
      <c r="W389">
        <v>88</v>
      </c>
      <c r="X389">
        <v>91.5</v>
      </c>
      <c r="Y389" t="s">
        <v>84</v>
      </c>
      <c r="Z389">
        <v>52.3</v>
      </c>
      <c r="AA389">
        <v>47.7</v>
      </c>
      <c r="AB389">
        <v>0</v>
      </c>
      <c r="AC389">
        <v>1909798</v>
      </c>
      <c r="AD389">
        <v>0</v>
      </c>
      <c r="AE389">
        <v>0</v>
      </c>
      <c r="AF389" t="s">
        <v>59</v>
      </c>
      <c r="AG389" t="str">
        <f>VLOOKUP(G389,'CapRev-Output-All'!A:AQ,43,FALSE)</f>
        <v>12500</v>
      </c>
      <c r="AI389" s="10"/>
    </row>
    <row r="390" spans="1:35" ht="15" x14ac:dyDescent="0.2">
      <c r="A390" t="s">
        <v>148</v>
      </c>
      <c r="B390" t="s">
        <v>148</v>
      </c>
      <c r="C390" t="s">
        <v>535</v>
      </c>
      <c r="D390" t="s">
        <v>536</v>
      </c>
      <c r="E390" t="s">
        <v>537</v>
      </c>
      <c r="F390" t="s">
        <v>52</v>
      </c>
      <c r="G390" t="s">
        <v>1379</v>
      </c>
      <c r="H390" t="s">
        <v>148</v>
      </c>
      <c r="J390" t="s">
        <v>1380</v>
      </c>
      <c r="K390">
        <v>0.02</v>
      </c>
      <c r="L390">
        <v>0.65</v>
      </c>
      <c r="M390">
        <v>0.05</v>
      </c>
      <c r="N390">
        <v>0.28000000000000003</v>
      </c>
      <c r="O390" t="s">
        <v>56</v>
      </c>
      <c r="P390" s="10">
        <v>197122</v>
      </c>
      <c r="Q390" s="10">
        <v>197122</v>
      </c>
      <c r="R390" s="10">
        <v>2612.2600000000002</v>
      </c>
      <c r="S390" s="10">
        <v>199734.26</v>
      </c>
      <c r="T390" t="s">
        <v>59</v>
      </c>
      <c r="U390" t="s">
        <v>58</v>
      </c>
      <c r="V390">
        <v>75</v>
      </c>
      <c r="W390">
        <v>68</v>
      </c>
      <c r="X390">
        <v>71.5</v>
      </c>
      <c r="Y390" t="s">
        <v>254</v>
      </c>
      <c r="Z390">
        <v>100</v>
      </c>
      <c r="AA390">
        <v>0</v>
      </c>
      <c r="AB390">
        <v>3942.44</v>
      </c>
      <c r="AC390">
        <v>128129.3</v>
      </c>
      <c r="AD390">
        <v>9856.1</v>
      </c>
      <c r="AE390">
        <v>55194.16</v>
      </c>
      <c r="AF390" t="s">
        <v>59</v>
      </c>
      <c r="AG390" t="str">
        <f>VLOOKUP(G390,'CapRev-Output-All'!A:AQ,43,FALSE)</f>
        <v>4514.10</v>
      </c>
      <c r="AI390" s="10"/>
    </row>
    <row r="391" spans="1:35" ht="15" x14ac:dyDescent="0.2">
      <c r="A391" t="s">
        <v>60</v>
      </c>
      <c r="B391" t="s">
        <v>60</v>
      </c>
      <c r="C391" t="s">
        <v>642</v>
      </c>
      <c r="D391" t="s">
        <v>643</v>
      </c>
      <c r="E391" t="s">
        <v>644</v>
      </c>
      <c r="F391" t="s">
        <v>64</v>
      </c>
      <c r="G391" t="s">
        <v>1164</v>
      </c>
      <c r="H391" t="s">
        <v>60</v>
      </c>
      <c r="J391" t="s">
        <v>1165</v>
      </c>
      <c r="K391">
        <v>1</v>
      </c>
      <c r="L391">
        <v>0</v>
      </c>
      <c r="M391">
        <v>0</v>
      </c>
      <c r="N391">
        <v>0</v>
      </c>
      <c r="O391" t="s">
        <v>67</v>
      </c>
      <c r="P391" s="10">
        <v>88960</v>
      </c>
      <c r="Q391" s="10">
        <v>88960</v>
      </c>
      <c r="R391" s="10">
        <v>1779.2</v>
      </c>
      <c r="S391" s="10">
        <v>90739.199999999997</v>
      </c>
      <c r="T391" t="s">
        <v>59</v>
      </c>
      <c r="U391" t="s">
        <v>58</v>
      </c>
      <c r="V391">
        <v>76</v>
      </c>
      <c r="W391">
        <v>75</v>
      </c>
      <c r="X391">
        <v>75.5</v>
      </c>
      <c r="Y391" t="s">
        <v>254</v>
      </c>
      <c r="Z391">
        <v>100</v>
      </c>
      <c r="AA391">
        <v>0</v>
      </c>
      <c r="AB391">
        <v>88960</v>
      </c>
      <c r="AC391">
        <v>0</v>
      </c>
      <c r="AD391">
        <v>0</v>
      </c>
      <c r="AE391">
        <v>0</v>
      </c>
      <c r="AF391" t="s">
        <v>59</v>
      </c>
      <c r="AG391">
        <f>VLOOKUP(G391,'CapRev-Output-All'!A:AQ,43,FALSE)</f>
        <v>0</v>
      </c>
      <c r="AI391" s="10"/>
    </row>
    <row r="392" spans="1:35" ht="15" x14ac:dyDescent="0.2">
      <c r="A392" t="s">
        <v>148</v>
      </c>
      <c r="B392" t="s">
        <v>148</v>
      </c>
      <c r="C392" t="s">
        <v>282</v>
      </c>
      <c r="D392" t="s">
        <v>542</v>
      </c>
      <c r="E392" t="s">
        <v>283</v>
      </c>
      <c r="F392" t="s">
        <v>64</v>
      </c>
      <c r="G392" t="s">
        <v>1033</v>
      </c>
      <c r="H392" t="s">
        <v>148</v>
      </c>
      <c r="J392" t="s">
        <v>1034</v>
      </c>
      <c r="K392">
        <v>0</v>
      </c>
      <c r="L392">
        <v>0</v>
      </c>
      <c r="M392">
        <v>0</v>
      </c>
      <c r="N392">
        <v>1</v>
      </c>
      <c r="O392" t="s">
        <v>114</v>
      </c>
      <c r="P392" s="10">
        <v>140140</v>
      </c>
      <c r="Q392" s="10">
        <v>140140</v>
      </c>
      <c r="R392" s="10">
        <v>2802.8</v>
      </c>
      <c r="S392" s="10">
        <v>142942.79999999999</v>
      </c>
      <c r="T392" t="s">
        <v>59</v>
      </c>
      <c r="U392" t="s">
        <v>58</v>
      </c>
      <c r="V392">
        <v>76</v>
      </c>
      <c r="W392">
        <v>80</v>
      </c>
      <c r="X392">
        <v>78</v>
      </c>
      <c r="Y392" t="s">
        <v>254</v>
      </c>
      <c r="Z392">
        <v>100</v>
      </c>
      <c r="AA392">
        <v>0</v>
      </c>
      <c r="AB392">
        <v>0</v>
      </c>
      <c r="AC392">
        <v>0</v>
      </c>
      <c r="AD392">
        <v>0</v>
      </c>
      <c r="AE392">
        <v>140140</v>
      </c>
      <c r="AF392" t="s">
        <v>59</v>
      </c>
      <c r="AG392" t="str">
        <f>VLOOKUP(G392,'CapRev-Output-All'!A:AQ,43,FALSE)</f>
        <v>0</v>
      </c>
      <c r="AI392" s="10"/>
    </row>
    <row r="393" spans="1:35" ht="15" x14ac:dyDescent="0.2">
      <c r="A393" t="s">
        <v>74</v>
      </c>
      <c r="B393" t="s">
        <v>102</v>
      </c>
      <c r="C393" t="s">
        <v>103</v>
      </c>
      <c r="D393" t="s">
        <v>429</v>
      </c>
      <c r="E393" t="s">
        <v>104</v>
      </c>
      <c r="F393" t="s">
        <v>64</v>
      </c>
      <c r="G393" t="s">
        <v>712</v>
      </c>
      <c r="H393" t="s">
        <v>74</v>
      </c>
      <c r="J393" t="s">
        <v>713</v>
      </c>
      <c r="K393">
        <v>0.14000000000000001</v>
      </c>
      <c r="L393">
        <v>0.03</v>
      </c>
      <c r="M393">
        <v>0.57999999999999996</v>
      </c>
      <c r="N393">
        <v>0.25</v>
      </c>
      <c r="O393" t="s">
        <v>120</v>
      </c>
      <c r="P393" s="10">
        <v>995284.28</v>
      </c>
      <c r="Q393" s="10">
        <v>995284.28</v>
      </c>
      <c r="R393" s="10">
        <v>19900</v>
      </c>
      <c r="S393" s="10">
        <v>1015184.28</v>
      </c>
      <c r="T393" t="s">
        <v>59</v>
      </c>
      <c r="U393" t="s">
        <v>58</v>
      </c>
      <c r="V393">
        <v>80</v>
      </c>
      <c r="W393">
        <v>80</v>
      </c>
      <c r="X393">
        <v>80</v>
      </c>
      <c r="Y393" t="s">
        <v>84</v>
      </c>
      <c r="Z393">
        <v>53</v>
      </c>
      <c r="AA393">
        <v>47</v>
      </c>
      <c r="AB393">
        <v>139339.79920000001</v>
      </c>
      <c r="AC393">
        <v>29858.528399999999</v>
      </c>
      <c r="AD393">
        <v>577264.8824</v>
      </c>
      <c r="AE393">
        <v>248821.07</v>
      </c>
      <c r="AF393" t="s">
        <v>59</v>
      </c>
      <c r="AG393" t="str">
        <f>VLOOKUP(G393,'CapRev-Output-All'!A:AQ,43,FALSE)</f>
        <v>86000</v>
      </c>
      <c r="AI393" s="10"/>
    </row>
    <row r="394" spans="1:35" ht="15" x14ac:dyDescent="0.2">
      <c r="A394" t="s">
        <v>74</v>
      </c>
      <c r="B394" t="s">
        <v>102</v>
      </c>
      <c r="C394" t="s">
        <v>103</v>
      </c>
      <c r="D394" t="s">
        <v>429</v>
      </c>
      <c r="E394" t="s">
        <v>104</v>
      </c>
      <c r="F394" t="s">
        <v>52</v>
      </c>
      <c r="G394" t="s">
        <v>547</v>
      </c>
      <c r="H394" t="s">
        <v>74</v>
      </c>
      <c r="J394" t="s">
        <v>548</v>
      </c>
      <c r="K394">
        <v>0</v>
      </c>
      <c r="L394">
        <v>0.55000000000000004</v>
      </c>
      <c r="M394">
        <v>0.35</v>
      </c>
      <c r="N394">
        <v>0.1</v>
      </c>
      <c r="O394" t="s">
        <v>56</v>
      </c>
      <c r="P394" s="10">
        <v>601134</v>
      </c>
      <c r="Q394" s="10">
        <v>601134</v>
      </c>
      <c r="R394" s="10">
        <v>12022.68</v>
      </c>
      <c r="S394" s="10">
        <v>613156.68000000005</v>
      </c>
      <c r="T394" t="s">
        <v>59</v>
      </c>
      <c r="U394" t="s">
        <v>58</v>
      </c>
      <c r="V394">
        <v>85</v>
      </c>
      <c r="W394">
        <v>80</v>
      </c>
      <c r="X394">
        <v>82.5</v>
      </c>
      <c r="Y394" t="s">
        <v>84</v>
      </c>
      <c r="Z394">
        <v>54</v>
      </c>
      <c r="AA394">
        <v>46</v>
      </c>
      <c r="AB394">
        <v>0</v>
      </c>
      <c r="AC394">
        <v>330623.7</v>
      </c>
      <c r="AD394">
        <v>210396.9</v>
      </c>
      <c r="AE394">
        <v>60113.4</v>
      </c>
      <c r="AF394" t="s">
        <v>59</v>
      </c>
      <c r="AG394" t="str">
        <f>VLOOKUP(G394,'CapRev-Output-All'!A:AQ,43,FALSE)</f>
        <v>0</v>
      </c>
      <c r="AI394" s="10"/>
    </row>
    <row r="395" spans="1:35" ht="15" x14ac:dyDescent="0.2">
      <c r="A395" t="s">
        <v>74</v>
      </c>
      <c r="B395" t="s">
        <v>139</v>
      </c>
      <c r="C395" t="s">
        <v>232</v>
      </c>
      <c r="D395" t="s">
        <v>921</v>
      </c>
      <c r="E395" t="s">
        <v>233</v>
      </c>
      <c r="F395" t="s">
        <v>64</v>
      </c>
      <c r="G395" t="s">
        <v>922</v>
      </c>
      <c r="H395" t="s">
        <v>74</v>
      </c>
      <c r="J395" t="s">
        <v>923</v>
      </c>
      <c r="K395">
        <v>0</v>
      </c>
      <c r="L395">
        <v>0</v>
      </c>
      <c r="M395">
        <v>0</v>
      </c>
      <c r="N395">
        <v>1</v>
      </c>
      <c r="O395" t="s">
        <v>114</v>
      </c>
      <c r="P395" s="10">
        <v>180579</v>
      </c>
      <c r="Q395" s="10">
        <v>180579</v>
      </c>
      <c r="R395" s="10">
        <v>3611</v>
      </c>
      <c r="S395" s="10">
        <v>184190</v>
      </c>
      <c r="T395" t="s">
        <v>59</v>
      </c>
      <c r="U395" t="s">
        <v>58</v>
      </c>
      <c r="V395">
        <v>80</v>
      </c>
      <c r="W395">
        <v>76</v>
      </c>
      <c r="X395">
        <v>78</v>
      </c>
      <c r="Y395" t="s">
        <v>254</v>
      </c>
      <c r="Z395">
        <v>80</v>
      </c>
      <c r="AA395">
        <v>20</v>
      </c>
      <c r="AB395">
        <v>0</v>
      </c>
      <c r="AC395">
        <v>0</v>
      </c>
      <c r="AD395">
        <v>0</v>
      </c>
      <c r="AE395">
        <v>180579</v>
      </c>
      <c r="AF395" t="s">
        <v>59</v>
      </c>
      <c r="AG395" t="str">
        <f>VLOOKUP(G395,'CapRev-Output-All'!A:AQ,43,FALSE)</f>
        <v>0</v>
      </c>
      <c r="AI395" s="10"/>
    </row>
    <row r="396" spans="1:35" ht="15" x14ac:dyDescent="0.2">
      <c r="A396" t="s">
        <v>74</v>
      </c>
      <c r="B396" t="s">
        <v>139</v>
      </c>
      <c r="C396" t="s">
        <v>465</v>
      </c>
      <c r="D396" t="s">
        <v>466</v>
      </c>
      <c r="E396" t="s">
        <v>467</v>
      </c>
      <c r="F396" t="s">
        <v>64</v>
      </c>
      <c r="G396" t="s">
        <v>944</v>
      </c>
      <c r="H396" t="s">
        <v>74</v>
      </c>
      <c r="J396" t="s">
        <v>945</v>
      </c>
      <c r="K396">
        <v>0</v>
      </c>
      <c r="L396">
        <v>0</v>
      </c>
      <c r="M396">
        <v>0.4</v>
      </c>
      <c r="N396">
        <v>0.6</v>
      </c>
      <c r="O396" t="s">
        <v>114</v>
      </c>
      <c r="P396" s="10">
        <v>700000</v>
      </c>
      <c r="Q396" s="10">
        <v>700000</v>
      </c>
      <c r="R396" s="10">
        <v>14001</v>
      </c>
      <c r="S396" s="10">
        <v>714001</v>
      </c>
      <c r="T396" t="s">
        <v>59</v>
      </c>
      <c r="U396" t="s">
        <v>58</v>
      </c>
      <c r="V396">
        <v>76</v>
      </c>
      <c r="W396">
        <v>80</v>
      </c>
      <c r="X396">
        <v>78</v>
      </c>
      <c r="Y396" t="s">
        <v>254</v>
      </c>
      <c r="Z396">
        <v>100</v>
      </c>
      <c r="AA396">
        <v>0</v>
      </c>
      <c r="AB396">
        <v>0</v>
      </c>
      <c r="AC396">
        <v>0</v>
      </c>
      <c r="AD396">
        <v>280000</v>
      </c>
      <c r="AE396">
        <v>420000</v>
      </c>
      <c r="AF396" t="s">
        <v>59</v>
      </c>
      <c r="AG396" t="str">
        <f>VLOOKUP(G396,'CapRev-Output-All'!A:AQ,43,FALSE)</f>
        <v>81500</v>
      </c>
      <c r="AI396" s="10"/>
    </row>
    <row r="397" spans="1:35" ht="15" x14ac:dyDescent="0.2">
      <c r="A397" t="s">
        <v>74</v>
      </c>
      <c r="B397" t="s">
        <v>93</v>
      </c>
      <c r="C397" t="s">
        <v>489</v>
      </c>
      <c r="D397" t="s">
        <v>490</v>
      </c>
      <c r="E397" t="s">
        <v>491</v>
      </c>
      <c r="F397" t="s">
        <v>64</v>
      </c>
      <c r="G397" t="s">
        <v>594</v>
      </c>
      <c r="H397" t="s">
        <v>74</v>
      </c>
      <c r="J397" t="s">
        <v>591</v>
      </c>
      <c r="K397">
        <v>0.41</v>
      </c>
      <c r="L397">
        <v>0.32</v>
      </c>
      <c r="M397">
        <v>0.27</v>
      </c>
      <c r="N397">
        <v>0</v>
      </c>
      <c r="O397" t="s">
        <v>67</v>
      </c>
      <c r="P397" s="10">
        <v>200000</v>
      </c>
      <c r="Q397" s="10">
        <v>200000</v>
      </c>
      <c r="R397" s="10">
        <v>4000</v>
      </c>
      <c r="S397" s="10">
        <v>204000</v>
      </c>
      <c r="T397" t="s">
        <v>59</v>
      </c>
      <c r="U397" t="s">
        <v>58</v>
      </c>
      <c r="V397">
        <v>84</v>
      </c>
      <c r="W397">
        <v>80</v>
      </c>
      <c r="X397">
        <v>82</v>
      </c>
      <c r="Y397" t="s">
        <v>84</v>
      </c>
      <c r="Z397">
        <v>100</v>
      </c>
      <c r="AA397">
        <v>0</v>
      </c>
      <c r="AB397">
        <v>82000</v>
      </c>
      <c r="AC397">
        <v>64000</v>
      </c>
      <c r="AD397">
        <v>54000</v>
      </c>
      <c r="AE397">
        <v>0</v>
      </c>
      <c r="AF397" t="s">
        <v>59</v>
      </c>
      <c r="AG397">
        <f>VLOOKUP(G397,'CapRev-Output-All'!A:AQ,43,FALSE)</f>
        <v>8000</v>
      </c>
      <c r="AI397" s="10"/>
    </row>
    <row r="398" spans="1:35" ht="15" x14ac:dyDescent="0.2">
      <c r="A398" t="s">
        <v>60</v>
      </c>
      <c r="B398" t="s">
        <v>60</v>
      </c>
      <c r="C398" t="s">
        <v>203</v>
      </c>
      <c r="D398" t="s">
        <v>70</v>
      </c>
      <c r="E398" t="s">
        <v>204</v>
      </c>
      <c r="F398" t="s">
        <v>64</v>
      </c>
      <c r="G398" t="s">
        <v>205</v>
      </c>
      <c r="H398" t="s">
        <v>60</v>
      </c>
      <c r="J398" t="s">
        <v>206</v>
      </c>
      <c r="K398">
        <v>0.45</v>
      </c>
      <c r="L398">
        <v>0</v>
      </c>
      <c r="M398">
        <v>0.1</v>
      </c>
      <c r="N398">
        <v>0.45</v>
      </c>
      <c r="O398" t="s">
        <v>107</v>
      </c>
      <c r="P398" s="10">
        <v>424500</v>
      </c>
      <c r="Q398" s="10">
        <v>424500</v>
      </c>
      <c r="R398" s="10">
        <v>12735</v>
      </c>
      <c r="S398" s="10">
        <v>437235</v>
      </c>
      <c r="T398" t="s">
        <v>57</v>
      </c>
      <c r="U398" t="s">
        <v>58</v>
      </c>
      <c r="V398">
        <v>96</v>
      </c>
      <c r="W398">
        <v>84</v>
      </c>
      <c r="X398">
        <v>90</v>
      </c>
      <c r="Y398" t="s">
        <v>68</v>
      </c>
      <c r="Z398">
        <v>0</v>
      </c>
      <c r="AA398">
        <v>100</v>
      </c>
      <c r="AB398">
        <v>191025</v>
      </c>
      <c r="AC398">
        <v>0</v>
      </c>
      <c r="AD398">
        <v>42450</v>
      </c>
      <c r="AE398">
        <v>191025</v>
      </c>
      <c r="AF398" t="s">
        <v>59</v>
      </c>
      <c r="AG398" t="str">
        <f>VLOOKUP(G398,'CapRev-Output-All'!A:AQ,43,FALSE)</f>
        <v>0</v>
      </c>
      <c r="AI398" s="10"/>
    </row>
    <row r="399" spans="1:35" ht="15" x14ac:dyDescent="0.2">
      <c r="A399" t="s">
        <v>74</v>
      </c>
      <c r="B399" t="s">
        <v>157</v>
      </c>
      <c r="C399" t="s">
        <v>158</v>
      </c>
      <c r="D399" t="s">
        <v>50</v>
      </c>
      <c r="E399" t="s">
        <v>159</v>
      </c>
      <c r="F399" t="s">
        <v>52</v>
      </c>
      <c r="G399" t="s">
        <v>160</v>
      </c>
      <c r="H399" t="s">
        <v>74</v>
      </c>
      <c r="J399" t="s">
        <v>161</v>
      </c>
      <c r="K399">
        <v>0</v>
      </c>
      <c r="L399">
        <v>1</v>
      </c>
      <c r="M399">
        <v>0</v>
      </c>
      <c r="N399">
        <v>0</v>
      </c>
      <c r="O399" t="s">
        <v>56</v>
      </c>
      <c r="P399" s="10">
        <v>733937</v>
      </c>
      <c r="Q399" s="10">
        <v>733937</v>
      </c>
      <c r="R399" s="10">
        <v>14678.74</v>
      </c>
      <c r="S399" s="10">
        <v>748615.74</v>
      </c>
      <c r="T399" t="s">
        <v>59</v>
      </c>
      <c r="U399" t="s">
        <v>58</v>
      </c>
      <c r="V399">
        <v>100</v>
      </c>
      <c r="W399">
        <v>84</v>
      </c>
      <c r="X399">
        <v>92</v>
      </c>
      <c r="Y399" t="s">
        <v>84</v>
      </c>
      <c r="Z399">
        <v>100</v>
      </c>
      <c r="AA399">
        <v>0</v>
      </c>
      <c r="AB399">
        <v>0</v>
      </c>
      <c r="AC399">
        <v>733937</v>
      </c>
      <c r="AD399">
        <v>0</v>
      </c>
      <c r="AE399">
        <v>0</v>
      </c>
      <c r="AF399" t="s">
        <v>59</v>
      </c>
      <c r="AG399" t="str">
        <f>VLOOKUP(G399,'CapRev-Output-All'!A:AQ,43,FALSE)</f>
        <v>0</v>
      </c>
      <c r="AI399" s="10"/>
    </row>
    <row r="400" spans="1:35" ht="15" x14ac:dyDescent="0.2">
      <c r="A400" t="s">
        <v>60</v>
      </c>
      <c r="B400" t="s">
        <v>60</v>
      </c>
      <c r="C400" t="s">
        <v>854</v>
      </c>
      <c r="D400" t="s">
        <v>855</v>
      </c>
      <c r="E400" t="s">
        <v>856</v>
      </c>
      <c r="F400" t="s">
        <v>52</v>
      </c>
      <c r="G400" t="s">
        <v>857</v>
      </c>
      <c r="H400" t="s">
        <v>60</v>
      </c>
      <c r="J400" t="s">
        <v>858</v>
      </c>
      <c r="K400">
        <v>0</v>
      </c>
      <c r="L400">
        <v>1</v>
      </c>
      <c r="M400">
        <v>0</v>
      </c>
      <c r="N400">
        <v>0</v>
      </c>
      <c r="O400" t="s">
        <v>56</v>
      </c>
      <c r="P400" s="10">
        <v>300000</v>
      </c>
      <c r="Q400" s="10">
        <v>300000</v>
      </c>
      <c r="R400" s="10">
        <v>6000</v>
      </c>
      <c r="S400" s="10">
        <v>306000</v>
      </c>
      <c r="T400" t="s">
        <v>59</v>
      </c>
      <c r="U400" t="s">
        <v>58</v>
      </c>
      <c r="V400">
        <v>80</v>
      </c>
      <c r="W400">
        <v>80</v>
      </c>
      <c r="X400">
        <v>80</v>
      </c>
      <c r="Y400" t="s">
        <v>84</v>
      </c>
      <c r="Z400">
        <v>100</v>
      </c>
      <c r="AA400">
        <v>0</v>
      </c>
      <c r="AB400">
        <v>0</v>
      </c>
      <c r="AC400">
        <v>300000</v>
      </c>
      <c r="AD400">
        <v>0</v>
      </c>
      <c r="AE400">
        <v>0</v>
      </c>
      <c r="AF400" t="s">
        <v>59</v>
      </c>
      <c r="AG400" t="str">
        <f>VLOOKUP(G400,'CapRev-Output-All'!A:AQ,43,FALSE)</f>
        <v>0</v>
      </c>
      <c r="AI400" s="10"/>
    </row>
    <row r="401" spans="1:35" ht="15" x14ac:dyDescent="0.2">
      <c r="A401" t="s">
        <v>74</v>
      </c>
      <c r="B401" t="s">
        <v>75</v>
      </c>
      <c r="C401" t="s">
        <v>499</v>
      </c>
      <c r="D401" t="s">
        <v>500</v>
      </c>
      <c r="E401" t="s">
        <v>501</v>
      </c>
      <c r="F401" t="s">
        <v>64</v>
      </c>
      <c r="G401" t="s">
        <v>502</v>
      </c>
      <c r="H401" t="s">
        <v>74</v>
      </c>
      <c r="J401" t="s">
        <v>503</v>
      </c>
      <c r="K401">
        <v>0</v>
      </c>
      <c r="L401">
        <v>0.22600000000000001</v>
      </c>
      <c r="M401">
        <v>0.13200000000000001</v>
      </c>
      <c r="N401">
        <v>0.64200000000000002</v>
      </c>
      <c r="O401" t="s">
        <v>114</v>
      </c>
      <c r="P401" s="10">
        <v>619496</v>
      </c>
      <c r="Q401" s="10">
        <v>619496</v>
      </c>
      <c r="R401" s="10">
        <v>12389.92</v>
      </c>
      <c r="S401" s="10">
        <v>631885.92000000004</v>
      </c>
      <c r="T401" t="s">
        <v>57</v>
      </c>
      <c r="U401" t="s">
        <v>58</v>
      </c>
      <c r="V401">
        <v>88</v>
      </c>
      <c r="W401">
        <v>80</v>
      </c>
      <c r="X401">
        <v>84</v>
      </c>
      <c r="Y401" t="s">
        <v>68</v>
      </c>
      <c r="Z401">
        <v>0</v>
      </c>
      <c r="AA401">
        <v>100</v>
      </c>
      <c r="AB401">
        <v>0</v>
      </c>
      <c r="AC401">
        <v>140006.09599999999</v>
      </c>
      <c r="AD401">
        <v>81773.471999999994</v>
      </c>
      <c r="AE401">
        <v>397716.43199999997</v>
      </c>
      <c r="AF401" t="s">
        <v>59</v>
      </c>
      <c r="AG401" t="str">
        <f>VLOOKUP(G401,'CapRev-Output-All'!A:AQ,43,FALSE)</f>
        <v>0</v>
      </c>
      <c r="AI401" s="10"/>
    </row>
    <row r="402" spans="1:35" ht="15" x14ac:dyDescent="0.2">
      <c r="A402" t="s">
        <v>148</v>
      </c>
      <c r="B402" t="s">
        <v>148</v>
      </c>
      <c r="C402" t="s">
        <v>332</v>
      </c>
      <c r="D402" t="s">
        <v>333</v>
      </c>
      <c r="E402" t="s">
        <v>334</v>
      </c>
      <c r="F402" t="s">
        <v>52</v>
      </c>
      <c r="G402" t="s">
        <v>1284</v>
      </c>
      <c r="H402" t="s">
        <v>148</v>
      </c>
      <c r="J402" t="s">
        <v>1285</v>
      </c>
      <c r="K402">
        <v>0</v>
      </c>
      <c r="L402">
        <v>0.83330000000000004</v>
      </c>
      <c r="M402">
        <v>0.1666</v>
      </c>
      <c r="N402">
        <v>0</v>
      </c>
      <c r="O402" t="s">
        <v>56</v>
      </c>
      <c r="P402" s="10">
        <v>200294</v>
      </c>
      <c r="Q402" s="10">
        <v>200294</v>
      </c>
      <c r="R402" s="10">
        <v>4005.88</v>
      </c>
      <c r="S402" s="10">
        <v>204299.88</v>
      </c>
      <c r="T402" t="s">
        <v>57</v>
      </c>
      <c r="U402" t="s">
        <v>58</v>
      </c>
      <c r="V402">
        <v>70</v>
      </c>
      <c r="W402">
        <v>76</v>
      </c>
      <c r="X402">
        <v>73</v>
      </c>
      <c r="Y402" t="s">
        <v>512</v>
      </c>
      <c r="Z402">
        <v>0</v>
      </c>
      <c r="AA402">
        <v>100</v>
      </c>
      <c r="AB402">
        <v>0</v>
      </c>
      <c r="AC402">
        <v>166904.9902</v>
      </c>
      <c r="AD402">
        <v>33368.9804</v>
      </c>
      <c r="AE402">
        <v>0</v>
      </c>
      <c r="AF402" t="s">
        <v>59</v>
      </c>
      <c r="AG402">
        <f>VLOOKUP(G402,'CapRev-Output-All'!A:AQ,43,FALSE)</f>
        <v>2500</v>
      </c>
      <c r="AI402" s="10"/>
    </row>
    <row r="403" spans="1:35" ht="15" x14ac:dyDescent="0.2">
      <c r="A403" t="s">
        <v>60</v>
      </c>
      <c r="B403" t="s">
        <v>60</v>
      </c>
      <c r="C403" t="s">
        <v>270</v>
      </c>
      <c r="D403" t="s">
        <v>1136</v>
      </c>
      <c r="E403" t="s">
        <v>271</v>
      </c>
      <c r="F403" t="s">
        <v>64</v>
      </c>
      <c r="G403" t="s">
        <v>1137</v>
      </c>
      <c r="H403" t="s">
        <v>60</v>
      </c>
      <c r="J403" t="s">
        <v>1138</v>
      </c>
      <c r="K403">
        <v>0.436</v>
      </c>
      <c r="L403">
        <v>0</v>
      </c>
      <c r="M403">
        <v>0.41</v>
      </c>
      <c r="N403">
        <v>0.154</v>
      </c>
      <c r="O403" t="s">
        <v>67</v>
      </c>
      <c r="P403" s="10">
        <v>69640</v>
      </c>
      <c r="Q403" s="10">
        <v>69640</v>
      </c>
      <c r="R403" s="10">
        <v>1392.8</v>
      </c>
      <c r="S403" s="10">
        <v>71032.800000000003</v>
      </c>
      <c r="T403" t="s">
        <v>59</v>
      </c>
      <c r="U403" t="s">
        <v>58</v>
      </c>
      <c r="V403">
        <v>76</v>
      </c>
      <c r="W403">
        <v>76</v>
      </c>
      <c r="X403">
        <v>76</v>
      </c>
      <c r="Y403" t="s">
        <v>254</v>
      </c>
      <c r="Z403">
        <v>100</v>
      </c>
      <c r="AA403">
        <v>0</v>
      </c>
      <c r="AB403">
        <v>30363.040000000001</v>
      </c>
      <c r="AC403">
        <v>0</v>
      </c>
      <c r="AD403">
        <v>28552.400000000001</v>
      </c>
      <c r="AE403">
        <v>10724.56</v>
      </c>
      <c r="AF403" t="s">
        <v>59</v>
      </c>
      <c r="AG403" t="str">
        <f>VLOOKUP(G403,'CapRev-Output-All'!A:AQ,43,FALSE)</f>
        <v>4000</v>
      </c>
      <c r="AI403" s="10"/>
    </row>
    <row r="404" spans="1:35" ht="15" x14ac:dyDescent="0.2">
      <c r="A404" t="s">
        <v>148</v>
      </c>
      <c r="B404" t="s">
        <v>148</v>
      </c>
      <c r="C404" t="s">
        <v>651</v>
      </c>
      <c r="D404" t="s">
        <v>652</v>
      </c>
      <c r="E404" t="s">
        <v>653</v>
      </c>
      <c r="F404" t="s">
        <v>64</v>
      </c>
      <c r="G404" t="s">
        <v>2164</v>
      </c>
      <c r="H404" t="s">
        <v>148</v>
      </c>
      <c r="J404" t="s">
        <v>2165</v>
      </c>
      <c r="K404">
        <v>1</v>
      </c>
      <c r="L404">
        <v>0</v>
      </c>
      <c r="M404">
        <v>0</v>
      </c>
      <c r="N404">
        <v>0</v>
      </c>
      <c r="O404" t="s">
        <v>67</v>
      </c>
      <c r="P404" s="10">
        <v>105000</v>
      </c>
      <c r="Q404" s="10">
        <v>105000</v>
      </c>
      <c r="R404" s="10">
        <v>2100</v>
      </c>
      <c r="S404" s="10">
        <v>107100</v>
      </c>
      <c r="T404" t="s">
        <v>59</v>
      </c>
      <c r="U404" t="s">
        <v>58</v>
      </c>
      <c r="V404">
        <v>60</v>
      </c>
      <c r="W404">
        <v>55</v>
      </c>
      <c r="X404">
        <v>57.5</v>
      </c>
      <c r="Y404" t="s">
        <v>254</v>
      </c>
      <c r="Z404">
        <v>100</v>
      </c>
      <c r="AA404">
        <v>0</v>
      </c>
      <c r="AB404">
        <v>105000</v>
      </c>
      <c r="AC404">
        <v>0</v>
      </c>
      <c r="AD404">
        <v>0</v>
      </c>
      <c r="AE404">
        <v>0</v>
      </c>
      <c r="AF404" t="s">
        <v>59</v>
      </c>
      <c r="AG404">
        <f>VLOOKUP(G404,'CapRev-Output-All'!A:AQ,43,FALSE)</f>
        <v>0</v>
      </c>
      <c r="AI404" s="10"/>
    </row>
    <row r="405" spans="1:35" ht="15" x14ac:dyDescent="0.2">
      <c r="A405" t="s">
        <v>148</v>
      </c>
      <c r="B405" t="s">
        <v>148</v>
      </c>
      <c r="C405" t="s">
        <v>286</v>
      </c>
      <c r="D405" t="s">
        <v>347</v>
      </c>
      <c r="E405" t="s">
        <v>287</v>
      </c>
      <c r="F405" t="s">
        <v>64</v>
      </c>
      <c r="G405" t="s">
        <v>1837</v>
      </c>
      <c r="H405" t="s">
        <v>148</v>
      </c>
      <c r="J405" t="s">
        <v>1838</v>
      </c>
      <c r="K405">
        <v>0.2</v>
      </c>
      <c r="L405">
        <v>0.4</v>
      </c>
      <c r="M405">
        <v>0.4</v>
      </c>
      <c r="N405">
        <v>0</v>
      </c>
      <c r="O405" t="s">
        <v>107</v>
      </c>
      <c r="P405" s="10">
        <v>39671</v>
      </c>
      <c r="Q405" s="10">
        <v>39671</v>
      </c>
      <c r="R405" s="10">
        <v>793.42</v>
      </c>
      <c r="S405" s="10">
        <v>40464.42</v>
      </c>
      <c r="T405" t="s">
        <v>59</v>
      </c>
      <c r="U405" t="s">
        <v>58</v>
      </c>
      <c r="V405">
        <v>60</v>
      </c>
      <c r="W405">
        <v>68</v>
      </c>
      <c r="X405">
        <v>64</v>
      </c>
      <c r="Y405" t="s">
        <v>254</v>
      </c>
      <c r="Z405">
        <v>100</v>
      </c>
      <c r="AA405">
        <v>0</v>
      </c>
      <c r="AB405">
        <v>7934.2</v>
      </c>
      <c r="AC405">
        <v>15868.4</v>
      </c>
      <c r="AD405">
        <v>15868.4</v>
      </c>
      <c r="AE405">
        <v>0</v>
      </c>
      <c r="AF405" t="s">
        <v>59</v>
      </c>
      <c r="AG405" t="str">
        <f>VLOOKUP(G405,'CapRev-Output-All'!A:AQ,43,FALSE)</f>
        <v>8000</v>
      </c>
      <c r="AI405" s="10"/>
    </row>
    <row r="406" spans="1:35" ht="15" x14ac:dyDescent="0.2">
      <c r="A406" t="s">
        <v>148</v>
      </c>
      <c r="B406" t="s">
        <v>148</v>
      </c>
      <c r="C406" t="s">
        <v>700</v>
      </c>
      <c r="D406" t="s">
        <v>701</v>
      </c>
      <c r="E406" t="s">
        <v>702</v>
      </c>
      <c r="F406" t="s">
        <v>64</v>
      </c>
      <c r="G406" t="s">
        <v>2289</v>
      </c>
      <c r="H406" t="s">
        <v>148</v>
      </c>
      <c r="J406" t="s">
        <v>2290</v>
      </c>
      <c r="K406">
        <v>0</v>
      </c>
      <c r="L406">
        <v>0</v>
      </c>
      <c r="M406">
        <v>1</v>
      </c>
      <c r="N406">
        <v>0</v>
      </c>
      <c r="O406" t="s">
        <v>120</v>
      </c>
      <c r="P406" s="10">
        <v>400540.42</v>
      </c>
      <c r="Q406" s="10">
        <v>400540.42</v>
      </c>
      <c r="R406" s="10">
        <v>8101.81</v>
      </c>
      <c r="S406" s="10">
        <v>408642.23</v>
      </c>
      <c r="T406" t="s">
        <v>57</v>
      </c>
      <c r="U406" t="s">
        <v>58</v>
      </c>
      <c r="V406">
        <v>48</v>
      </c>
      <c r="W406">
        <v>60</v>
      </c>
      <c r="X406">
        <v>54</v>
      </c>
      <c r="Y406" t="s">
        <v>512</v>
      </c>
      <c r="Z406">
        <v>0</v>
      </c>
      <c r="AA406">
        <v>100</v>
      </c>
      <c r="AB406">
        <v>0</v>
      </c>
      <c r="AC406">
        <v>0</v>
      </c>
      <c r="AD406">
        <v>400540.42</v>
      </c>
      <c r="AE406">
        <v>0</v>
      </c>
      <c r="AF406" t="s">
        <v>59</v>
      </c>
      <c r="AG406" t="str">
        <f>VLOOKUP(G406,'CapRev-Output-All'!A:AQ,43,FALSE)</f>
        <v>15,433.01</v>
      </c>
      <c r="AI406" s="10"/>
    </row>
    <row r="407" spans="1:35" ht="15" x14ac:dyDescent="0.2">
      <c r="A407" t="s">
        <v>148</v>
      </c>
      <c r="B407" t="s">
        <v>148</v>
      </c>
      <c r="C407" t="s">
        <v>213</v>
      </c>
      <c r="D407" t="s">
        <v>882</v>
      </c>
      <c r="E407" t="s">
        <v>214</v>
      </c>
      <c r="F407" t="s">
        <v>64</v>
      </c>
      <c r="G407" t="s">
        <v>1851</v>
      </c>
      <c r="H407" t="s">
        <v>148</v>
      </c>
      <c r="J407" t="s">
        <v>1852</v>
      </c>
      <c r="K407">
        <v>0.9</v>
      </c>
      <c r="L407">
        <v>0</v>
      </c>
      <c r="M407">
        <v>0</v>
      </c>
      <c r="N407">
        <v>0.1</v>
      </c>
      <c r="O407" t="s">
        <v>67</v>
      </c>
      <c r="P407" s="10">
        <v>222300</v>
      </c>
      <c r="Q407" s="10">
        <v>222300</v>
      </c>
      <c r="R407" s="10">
        <v>4446</v>
      </c>
      <c r="S407" s="10">
        <v>226746</v>
      </c>
      <c r="T407" t="s">
        <v>59</v>
      </c>
      <c r="U407" t="s">
        <v>58</v>
      </c>
      <c r="V407">
        <v>68</v>
      </c>
      <c r="W407">
        <v>60</v>
      </c>
      <c r="X407">
        <v>64</v>
      </c>
      <c r="Y407" t="s">
        <v>254</v>
      </c>
      <c r="Z407">
        <v>100</v>
      </c>
      <c r="AA407">
        <v>0</v>
      </c>
      <c r="AB407">
        <v>200070</v>
      </c>
      <c r="AC407">
        <v>0</v>
      </c>
      <c r="AD407">
        <v>0</v>
      </c>
      <c r="AE407">
        <v>22230</v>
      </c>
      <c r="AF407" t="s">
        <v>59</v>
      </c>
      <c r="AG407" t="str">
        <f>VLOOKUP(G407,'CapRev-Output-All'!A:AQ,43,FALSE)</f>
        <v>0</v>
      </c>
      <c r="AI407" s="10"/>
    </row>
    <row r="408" spans="1:35" ht="15" x14ac:dyDescent="0.2">
      <c r="A408" t="s">
        <v>148</v>
      </c>
      <c r="B408" t="s">
        <v>148</v>
      </c>
      <c r="C408" t="s">
        <v>282</v>
      </c>
      <c r="D408" t="s">
        <v>48</v>
      </c>
      <c r="E408" t="s">
        <v>283</v>
      </c>
      <c r="F408" t="s">
        <v>64</v>
      </c>
      <c r="G408" t="s">
        <v>284</v>
      </c>
      <c r="H408" t="s">
        <v>148</v>
      </c>
      <c r="J408" t="s">
        <v>285</v>
      </c>
      <c r="K408">
        <v>1</v>
      </c>
      <c r="L408">
        <v>0</v>
      </c>
      <c r="M408">
        <v>0</v>
      </c>
      <c r="N408">
        <v>0</v>
      </c>
      <c r="O408" t="s">
        <v>67</v>
      </c>
      <c r="P408" s="10">
        <v>60000</v>
      </c>
      <c r="Q408" s="10">
        <v>60000</v>
      </c>
      <c r="R408" s="10">
        <v>1342.14</v>
      </c>
      <c r="S408" s="10">
        <v>61342.14</v>
      </c>
      <c r="T408" t="s">
        <v>59</v>
      </c>
      <c r="U408" t="s">
        <v>58</v>
      </c>
      <c r="V408">
        <v>84</v>
      </c>
      <c r="W408">
        <v>90</v>
      </c>
      <c r="X408">
        <v>87</v>
      </c>
      <c r="Y408" t="s">
        <v>84</v>
      </c>
      <c r="Z408">
        <v>100</v>
      </c>
      <c r="AA408">
        <v>0</v>
      </c>
      <c r="AB408">
        <v>60000</v>
      </c>
      <c r="AC408">
        <v>0</v>
      </c>
      <c r="AD408">
        <v>0</v>
      </c>
      <c r="AE408">
        <v>0</v>
      </c>
      <c r="AF408" t="s">
        <v>59</v>
      </c>
      <c r="AG408" t="str">
        <f>VLOOKUP(G408,'CapRev-Output-All'!A:AQ,43,FALSE)</f>
        <v>0</v>
      </c>
      <c r="AI408" s="10"/>
    </row>
    <row r="409" spans="1:35" ht="15" x14ac:dyDescent="0.2">
      <c r="A409" t="s">
        <v>60</v>
      </c>
      <c r="B409" t="s">
        <v>60</v>
      </c>
      <c r="C409" t="s">
        <v>642</v>
      </c>
      <c r="D409" t="s">
        <v>643</v>
      </c>
      <c r="E409" t="s">
        <v>644</v>
      </c>
      <c r="F409" t="s">
        <v>64</v>
      </c>
      <c r="G409" t="s">
        <v>647</v>
      </c>
      <c r="H409" t="s">
        <v>60</v>
      </c>
      <c r="J409" t="s">
        <v>648</v>
      </c>
      <c r="K409">
        <v>0.4</v>
      </c>
      <c r="L409">
        <v>0</v>
      </c>
      <c r="M409">
        <v>0.2</v>
      </c>
      <c r="N409">
        <v>0.4</v>
      </c>
      <c r="O409" t="s">
        <v>107</v>
      </c>
      <c r="P409" s="10">
        <v>154942.18</v>
      </c>
      <c r="Q409" s="10">
        <v>154942.18</v>
      </c>
      <c r="R409" s="10">
        <v>3098.84</v>
      </c>
      <c r="S409" s="10">
        <v>158041.01999999999</v>
      </c>
      <c r="T409" t="s">
        <v>59</v>
      </c>
      <c r="U409" t="s">
        <v>58</v>
      </c>
      <c r="V409">
        <v>84</v>
      </c>
      <c r="W409">
        <v>80</v>
      </c>
      <c r="X409">
        <v>82</v>
      </c>
      <c r="Y409" t="s">
        <v>84</v>
      </c>
      <c r="Z409">
        <v>100</v>
      </c>
      <c r="AA409">
        <v>0</v>
      </c>
      <c r="AB409">
        <v>61976.872000000003</v>
      </c>
      <c r="AC409">
        <v>0</v>
      </c>
      <c r="AD409">
        <v>30988.436000000002</v>
      </c>
      <c r="AE409">
        <v>61976.872000000003</v>
      </c>
      <c r="AF409" t="s">
        <v>59</v>
      </c>
      <c r="AG409" t="str">
        <f>VLOOKUP(G409,'CapRev-Output-All'!A:AQ,43,FALSE)</f>
        <v>158942.18</v>
      </c>
      <c r="AI409" s="10"/>
    </row>
    <row r="410" spans="1:35" ht="15" x14ac:dyDescent="0.2">
      <c r="A410" t="s">
        <v>148</v>
      </c>
      <c r="B410" t="s">
        <v>148</v>
      </c>
      <c r="C410" t="s">
        <v>286</v>
      </c>
      <c r="D410" t="s">
        <v>347</v>
      </c>
      <c r="E410" t="s">
        <v>287</v>
      </c>
      <c r="F410" t="s">
        <v>52</v>
      </c>
      <c r="G410" t="s">
        <v>2148</v>
      </c>
      <c r="H410" t="s">
        <v>148</v>
      </c>
      <c r="J410" t="s">
        <v>2149</v>
      </c>
      <c r="K410">
        <v>0</v>
      </c>
      <c r="L410">
        <v>0.69799999999999995</v>
      </c>
      <c r="M410">
        <v>0.183</v>
      </c>
      <c r="N410">
        <v>0.11899999999999999</v>
      </c>
      <c r="O410" t="s">
        <v>56</v>
      </c>
      <c r="P410" s="10">
        <v>68324.09</v>
      </c>
      <c r="Q410" s="10">
        <v>68324.09</v>
      </c>
      <c r="R410" s="10">
        <v>1366.48</v>
      </c>
      <c r="S410" s="10">
        <v>69690.569999999992</v>
      </c>
      <c r="T410" t="s">
        <v>59</v>
      </c>
      <c r="U410" t="s">
        <v>58</v>
      </c>
      <c r="V410">
        <v>60</v>
      </c>
      <c r="W410">
        <v>56</v>
      </c>
      <c r="X410">
        <v>58</v>
      </c>
      <c r="Y410" t="s">
        <v>254</v>
      </c>
      <c r="Z410">
        <v>95</v>
      </c>
      <c r="AA410">
        <v>5</v>
      </c>
      <c r="AB410">
        <v>0</v>
      </c>
      <c r="AC410">
        <v>47690.214820000001</v>
      </c>
      <c r="AD410">
        <v>12503.30847</v>
      </c>
      <c r="AE410">
        <v>8130.5667100000001</v>
      </c>
      <c r="AF410" t="s">
        <v>59</v>
      </c>
      <c r="AG410" t="str">
        <f>VLOOKUP(G410,'CapRev-Output-All'!A:AQ,43,FALSE)</f>
        <v>3000</v>
      </c>
      <c r="AI410" s="10"/>
    </row>
    <row r="411" spans="1:35" ht="15" x14ac:dyDescent="0.2">
      <c r="A411" t="s">
        <v>74</v>
      </c>
      <c r="B411" t="s">
        <v>102</v>
      </c>
      <c r="C411" t="s">
        <v>714</v>
      </c>
      <c r="D411" t="s">
        <v>715</v>
      </c>
      <c r="E411" t="s">
        <v>716</v>
      </c>
      <c r="F411" t="s">
        <v>64</v>
      </c>
      <c r="G411" t="s">
        <v>717</v>
      </c>
      <c r="H411" t="s">
        <v>74</v>
      </c>
      <c r="J411" t="s">
        <v>718</v>
      </c>
      <c r="K411">
        <v>0.1</v>
      </c>
      <c r="L411">
        <v>0.15</v>
      </c>
      <c r="M411">
        <v>0.75</v>
      </c>
      <c r="N411">
        <v>0</v>
      </c>
      <c r="O411" t="s">
        <v>120</v>
      </c>
      <c r="P411" s="10">
        <v>83168</v>
      </c>
      <c r="Q411" s="10">
        <v>83168</v>
      </c>
      <c r="R411" s="10">
        <v>1663</v>
      </c>
      <c r="S411" s="10">
        <v>84831</v>
      </c>
      <c r="T411" t="s">
        <v>57</v>
      </c>
      <c r="U411" t="s">
        <v>58</v>
      </c>
      <c r="V411">
        <v>80</v>
      </c>
      <c r="W411">
        <v>80</v>
      </c>
      <c r="X411">
        <v>80</v>
      </c>
      <c r="Y411" t="s">
        <v>68</v>
      </c>
      <c r="Z411">
        <v>0</v>
      </c>
      <c r="AA411">
        <v>100</v>
      </c>
      <c r="AB411">
        <v>8316.7999999999993</v>
      </c>
      <c r="AC411">
        <v>12475.2</v>
      </c>
      <c r="AD411">
        <v>62376</v>
      </c>
      <c r="AE411">
        <v>0</v>
      </c>
      <c r="AF411" t="s">
        <v>59</v>
      </c>
      <c r="AG411" t="str">
        <f>VLOOKUP(G411,'CapRev-Output-All'!A:AQ,43,FALSE)</f>
        <v>0</v>
      </c>
      <c r="AI411" s="10"/>
    </row>
    <row r="412" spans="1:35" ht="15" x14ac:dyDescent="0.2">
      <c r="A412" t="s">
        <v>60</v>
      </c>
      <c r="B412" t="s">
        <v>60</v>
      </c>
      <c r="C412" t="s">
        <v>255</v>
      </c>
      <c r="D412" t="s">
        <v>520</v>
      </c>
      <c r="E412" t="s">
        <v>256</v>
      </c>
      <c r="F412" t="s">
        <v>64</v>
      </c>
      <c r="G412" t="s">
        <v>850</v>
      </c>
      <c r="H412" t="s">
        <v>60</v>
      </c>
      <c r="J412" t="s">
        <v>851</v>
      </c>
      <c r="K412">
        <v>1</v>
      </c>
      <c r="L412">
        <v>0</v>
      </c>
      <c r="M412">
        <v>0</v>
      </c>
      <c r="N412">
        <v>0</v>
      </c>
      <c r="O412" t="s">
        <v>67</v>
      </c>
      <c r="P412" s="10">
        <v>352600</v>
      </c>
      <c r="Q412" s="10">
        <v>352600</v>
      </c>
      <c r="R412" s="10">
        <v>7052</v>
      </c>
      <c r="S412" s="10">
        <v>359652</v>
      </c>
      <c r="T412" t="s">
        <v>59</v>
      </c>
      <c r="U412" t="s">
        <v>58</v>
      </c>
      <c r="V412">
        <v>80</v>
      </c>
      <c r="W412">
        <v>80</v>
      </c>
      <c r="X412">
        <v>80</v>
      </c>
      <c r="Y412" t="s">
        <v>84</v>
      </c>
      <c r="Z412">
        <v>100</v>
      </c>
      <c r="AA412">
        <v>0</v>
      </c>
      <c r="AB412">
        <v>352600</v>
      </c>
      <c r="AC412">
        <v>0</v>
      </c>
      <c r="AD412">
        <v>0</v>
      </c>
      <c r="AE412">
        <v>0</v>
      </c>
      <c r="AF412" t="s">
        <v>59</v>
      </c>
      <c r="AG412" t="str">
        <f>VLOOKUP(G412,'CapRev-Output-All'!A:AQ,43,FALSE)</f>
        <v>0</v>
      </c>
      <c r="AI412" s="10"/>
    </row>
    <row r="413" spans="1:35" ht="15" x14ac:dyDescent="0.2">
      <c r="A413" t="s">
        <v>60</v>
      </c>
      <c r="B413" t="s">
        <v>60</v>
      </c>
      <c r="C413" t="s">
        <v>327</v>
      </c>
      <c r="D413" t="s">
        <v>328</v>
      </c>
      <c r="E413" t="s">
        <v>329</v>
      </c>
      <c r="F413" t="s">
        <v>64</v>
      </c>
      <c r="G413" t="s">
        <v>330</v>
      </c>
      <c r="H413" t="s">
        <v>60</v>
      </c>
      <c r="J413" t="s">
        <v>331</v>
      </c>
      <c r="K413">
        <v>0</v>
      </c>
      <c r="L413">
        <v>0.1</v>
      </c>
      <c r="M413">
        <v>0.72</v>
      </c>
      <c r="N413">
        <v>0.18</v>
      </c>
      <c r="O413" t="s">
        <v>120</v>
      </c>
      <c r="P413" s="10">
        <v>287764</v>
      </c>
      <c r="Q413" s="10">
        <v>287764</v>
      </c>
      <c r="R413" s="10">
        <v>8633</v>
      </c>
      <c r="S413" s="10">
        <v>296397</v>
      </c>
      <c r="T413" t="s">
        <v>59</v>
      </c>
      <c r="U413" t="s">
        <v>58</v>
      </c>
      <c r="V413">
        <v>80</v>
      </c>
      <c r="W413">
        <v>92</v>
      </c>
      <c r="X413">
        <v>86</v>
      </c>
      <c r="Y413" t="s">
        <v>84</v>
      </c>
      <c r="Z413">
        <v>100</v>
      </c>
      <c r="AA413">
        <v>0</v>
      </c>
      <c r="AB413">
        <v>0</v>
      </c>
      <c r="AC413">
        <v>28776.400000000001</v>
      </c>
      <c r="AD413">
        <v>207190.08</v>
      </c>
      <c r="AE413">
        <v>51797.52</v>
      </c>
      <c r="AF413" t="s">
        <v>59</v>
      </c>
      <c r="AG413" t="str">
        <f>VLOOKUP(G413,'CapRev-Output-All'!A:AQ,43,FALSE)</f>
        <v>0</v>
      </c>
      <c r="AI413" s="10"/>
    </row>
    <row r="414" spans="1:35" ht="15" x14ac:dyDescent="0.2">
      <c r="A414" t="s">
        <v>48</v>
      </c>
      <c r="B414" t="s">
        <v>48</v>
      </c>
      <c r="C414" t="s">
        <v>991</v>
      </c>
      <c r="D414" t="s">
        <v>116</v>
      </c>
      <c r="E414" t="s">
        <v>992</v>
      </c>
      <c r="F414" t="s">
        <v>64</v>
      </c>
      <c r="G414" t="s">
        <v>993</v>
      </c>
      <c r="H414" t="s">
        <v>48</v>
      </c>
      <c r="I414" t="s">
        <v>54</v>
      </c>
      <c r="J414" t="s">
        <v>994</v>
      </c>
      <c r="K414">
        <v>0.25</v>
      </c>
      <c r="L414">
        <v>0</v>
      </c>
      <c r="M414">
        <v>0.45</v>
      </c>
      <c r="N414">
        <v>0.3</v>
      </c>
      <c r="O414" t="s">
        <v>120</v>
      </c>
      <c r="P414" s="10">
        <v>619681</v>
      </c>
      <c r="Q414" s="11">
        <v>619681</v>
      </c>
      <c r="R414" s="10">
        <v>0</v>
      </c>
      <c r="S414" s="10">
        <v>619681</v>
      </c>
      <c r="T414" t="s">
        <v>57</v>
      </c>
      <c r="U414" t="s">
        <v>58</v>
      </c>
      <c r="V414">
        <v>80</v>
      </c>
      <c r="W414">
        <v>76</v>
      </c>
      <c r="X414">
        <v>78</v>
      </c>
      <c r="Y414" t="s">
        <v>48</v>
      </c>
      <c r="Z414">
        <v>0</v>
      </c>
      <c r="AA414">
        <v>0</v>
      </c>
      <c r="AB414">
        <v>154920.25</v>
      </c>
      <c r="AC414">
        <v>0</v>
      </c>
      <c r="AD414">
        <v>278856.45</v>
      </c>
      <c r="AE414">
        <v>185904.3</v>
      </c>
      <c r="AF414" t="s">
        <v>59</v>
      </c>
      <c r="AG414" t="str">
        <f>VLOOKUP(G414,'CapRev-Output-All'!A:AQ,43,FALSE)</f>
        <v>0</v>
      </c>
      <c r="AI414" s="10"/>
    </row>
    <row r="415" spans="1:35" ht="15" x14ac:dyDescent="0.2">
      <c r="A415" t="s">
        <v>74</v>
      </c>
      <c r="B415" t="s">
        <v>93</v>
      </c>
      <c r="C415" t="s">
        <v>94</v>
      </c>
      <c r="D415" t="s">
        <v>70</v>
      </c>
      <c r="E415" t="s">
        <v>95</v>
      </c>
      <c r="F415" t="s">
        <v>52</v>
      </c>
      <c r="G415" t="s">
        <v>96</v>
      </c>
      <c r="H415" t="s">
        <v>74</v>
      </c>
      <c r="J415" t="s">
        <v>97</v>
      </c>
      <c r="K415">
        <v>0</v>
      </c>
      <c r="L415">
        <v>1</v>
      </c>
      <c r="M415">
        <v>0</v>
      </c>
      <c r="N415">
        <v>0</v>
      </c>
      <c r="O415" t="s">
        <v>56</v>
      </c>
      <c r="P415" s="10">
        <v>500000</v>
      </c>
      <c r="Q415" s="10">
        <v>500000</v>
      </c>
      <c r="R415" s="10">
        <v>10000</v>
      </c>
      <c r="S415" s="10">
        <v>510000</v>
      </c>
      <c r="T415" t="s">
        <v>59</v>
      </c>
      <c r="U415" t="s">
        <v>58</v>
      </c>
      <c r="V415">
        <v>95</v>
      </c>
      <c r="W415">
        <v>96</v>
      </c>
      <c r="X415">
        <v>95.5</v>
      </c>
      <c r="Y415" t="s">
        <v>84</v>
      </c>
      <c r="Z415">
        <v>100</v>
      </c>
      <c r="AA415">
        <v>0</v>
      </c>
      <c r="AB415">
        <v>0</v>
      </c>
      <c r="AC415">
        <v>500000</v>
      </c>
      <c r="AD415">
        <v>0</v>
      </c>
      <c r="AE415">
        <v>0</v>
      </c>
      <c r="AF415" t="s">
        <v>59</v>
      </c>
      <c r="AG415" t="str">
        <f>VLOOKUP(G415,'CapRev-Output-All'!A:AQ,43,FALSE)</f>
        <v>13000</v>
      </c>
      <c r="AI415" s="10"/>
    </row>
    <row r="416" spans="1:35" ht="15" x14ac:dyDescent="0.2">
      <c r="A416" t="s">
        <v>74</v>
      </c>
      <c r="B416" t="s">
        <v>102</v>
      </c>
      <c r="C416" t="s">
        <v>103</v>
      </c>
      <c r="D416" t="s">
        <v>429</v>
      </c>
      <c r="E416" t="s">
        <v>104</v>
      </c>
      <c r="F416" t="s">
        <v>64</v>
      </c>
      <c r="G416" t="s">
        <v>931</v>
      </c>
      <c r="H416" t="s">
        <v>74</v>
      </c>
      <c r="J416" t="s">
        <v>932</v>
      </c>
      <c r="K416">
        <v>0.2</v>
      </c>
      <c r="L416">
        <v>0</v>
      </c>
      <c r="M416">
        <v>0.4</v>
      </c>
      <c r="N416">
        <v>0.4</v>
      </c>
      <c r="O416" t="s">
        <v>107</v>
      </c>
      <c r="P416" s="10">
        <v>500034.92</v>
      </c>
      <c r="Q416" s="10">
        <v>500034.92</v>
      </c>
      <c r="R416" s="10">
        <v>10000</v>
      </c>
      <c r="S416" s="10">
        <v>510034.92</v>
      </c>
      <c r="T416" t="s">
        <v>59</v>
      </c>
      <c r="U416" t="s">
        <v>58</v>
      </c>
      <c r="V416">
        <v>80</v>
      </c>
      <c r="W416">
        <v>76</v>
      </c>
      <c r="X416">
        <v>78</v>
      </c>
      <c r="Y416" t="s">
        <v>254</v>
      </c>
      <c r="Z416">
        <v>54</v>
      </c>
      <c r="AA416">
        <v>46</v>
      </c>
      <c r="AB416">
        <v>100006.984</v>
      </c>
      <c r="AC416">
        <v>0</v>
      </c>
      <c r="AD416">
        <v>200013.96799999999</v>
      </c>
      <c r="AE416">
        <v>200013.96799999999</v>
      </c>
      <c r="AF416" t="s">
        <v>59</v>
      </c>
      <c r="AG416" t="str">
        <f>VLOOKUP(G416,'CapRev-Output-All'!A:AQ,43,FALSE)</f>
        <v>0</v>
      </c>
      <c r="AI416" s="10"/>
    </row>
    <row r="417" spans="1:35" ht="15" x14ac:dyDescent="0.2">
      <c r="A417" t="s">
        <v>148</v>
      </c>
      <c r="B417" t="s">
        <v>148</v>
      </c>
      <c r="C417" t="s">
        <v>1028</v>
      </c>
      <c r="D417" t="s">
        <v>1029</v>
      </c>
      <c r="E417" t="s">
        <v>1030</v>
      </c>
      <c r="F417" t="s">
        <v>52</v>
      </c>
      <c r="G417" t="s">
        <v>1598</v>
      </c>
      <c r="H417" t="s">
        <v>148</v>
      </c>
      <c r="J417" t="s">
        <v>1599</v>
      </c>
      <c r="K417">
        <v>0</v>
      </c>
      <c r="L417">
        <v>0.47</v>
      </c>
      <c r="M417">
        <v>0.23</v>
      </c>
      <c r="N417">
        <v>0.3</v>
      </c>
      <c r="O417" t="s">
        <v>56</v>
      </c>
      <c r="P417" s="10">
        <v>430000</v>
      </c>
      <c r="Q417" s="10">
        <v>430000</v>
      </c>
      <c r="R417" s="10">
        <v>12900</v>
      </c>
      <c r="S417" s="10">
        <v>442900</v>
      </c>
      <c r="T417" t="s">
        <v>59</v>
      </c>
      <c r="U417" t="s">
        <v>58</v>
      </c>
      <c r="V417">
        <v>68</v>
      </c>
      <c r="W417">
        <v>68</v>
      </c>
      <c r="X417">
        <v>68</v>
      </c>
      <c r="Y417" t="s">
        <v>254</v>
      </c>
      <c r="Z417">
        <v>100</v>
      </c>
      <c r="AA417">
        <v>0</v>
      </c>
      <c r="AB417">
        <v>0</v>
      </c>
      <c r="AC417">
        <v>202100</v>
      </c>
      <c r="AD417">
        <v>98900</v>
      </c>
      <c r="AE417">
        <v>129000</v>
      </c>
      <c r="AF417" t="s">
        <v>59</v>
      </c>
      <c r="AG417">
        <f>VLOOKUP(G417,'CapRev-Output-All'!A:AQ,43,FALSE)</f>
        <v>0</v>
      </c>
      <c r="AI417" s="10"/>
    </row>
    <row r="418" spans="1:35" ht="15" x14ac:dyDescent="0.2">
      <c r="A418" t="s">
        <v>74</v>
      </c>
      <c r="B418" t="s">
        <v>219</v>
      </c>
      <c r="C418" t="s">
        <v>276</v>
      </c>
      <c r="D418" t="s">
        <v>70</v>
      </c>
      <c r="E418" t="s">
        <v>277</v>
      </c>
      <c r="F418" t="s">
        <v>52</v>
      </c>
      <c r="G418" t="s">
        <v>278</v>
      </c>
      <c r="H418" t="s">
        <v>74</v>
      </c>
      <c r="J418" t="s">
        <v>279</v>
      </c>
      <c r="K418">
        <v>0</v>
      </c>
      <c r="L418">
        <v>0.8</v>
      </c>
      <c r="M418">
        <v>0.2</v>
      </c>
      <c r="N418">
        <v>0</v>
      </c>
      <c r="O418" t="s">
        <v>56</v>
      </c>
      <c r="P418" s="10">
        <v>334913</v>
      </c>
      <c r="Q418" s="10">
        <v>334913</v>
      </c>
      <c r="R418" s="10">
        <v>6698</v>
      </c>
      <c r="S418" s="10">
        <v>341611</v>
      </c>
      <c r="T418" t="s">
        <v>57</v>
      </c>
      <c r="U418" t="s">
        <v>58</v>
      </c>
      <c r="V418">
        <v>90</v>
      </c>
      <c r="W418">
        <v>84</v>
      </c>
      <c r="X418">
        <v>87</v>
      </c>
      <c r="Y418" t="s">
        <v>68</v>
      </c>
      <c r="Z418">
        <v>0</v>
      </c>
      <c r="AA418">
        <v>100</v>
      </c>
      <c r="AB418">
        <v>0</v>
      </c>
      <c r="AC418">
        <v>267930.40000000002</v>
      </c>
      <c r="AD418">
        <v>66982.600000000006</v>
      </c>
      <c r="AE418">
        <v>0</v>
      </c>
      <c r="AF418" t="s">
        <v>59</v>
      </c>
      <c r="AG418" t="str">
        <f>VLOOKUP(G418,'CapRev-Output-All'!A:AQ,43,FALSE)</f>
        <v>6000</v>
      </c>
      <c r="AI418" s="10"/>
    </row>
    <row r="419" spans="1:35" ht="15" x14ac:dyDescent="0.2">
      <c r="A419" t="s">
        <v>48</v>
      </c>
      <c r="B419" t="s">
        <v>48</v>
      </c>
      <c r="C419" t="s">
        <v>1125</v>
      </c>
      <c r="D419" t="s">
        <v>127</v>
      </c>
      <c r="E419" t="s">
        <v>1126</v>
      </c>
      <c r="F419" t="s">
        <v>64</v>
      </c>
      <c r="G419" t="s">
        <v>1127</v>
      </c>
      <c r="H419" t="s">
        <v>48</v>
      </c>
      <c r="I419" t="s">
        <v>54</v>
      </c>
      <c r="J419" t="s">
        <v>1128</v>
      </c>
      <c r="K419">
        <v>0</v>
      </c>
      <c r="L419">
        <v>0</v>
      </c>
      <c r="M419">
        <v>0</v>
      </c>
      <c r="N419">
        <v>1</v>
      </c>
      <c r="O419" t="s">
        <v>114</v>
      </c>
      <c r="P419" s="10">
        <v>426150</v>
      </c>
      <c r="Q419" s="11">
        <v>426150</v>
      </c>
      <c r="R419" s="10">
        <v>0</v>
      </c>
      <c r="S419" s="10">
        <v>426150</v>
      </c>
      <c r="T419" t="s">
        <v>57</v>
      </c>
      <c r="U419" t="s">
        <v>58</v>
      </c>
      <c r="V419">
        <v>80</v>
      </c>
      <c r="W419">
        <v>72</v>
      </c>
      <c r="X419">
        <v>76</v>
      </c>
      <c r="Y419" t="s">
        <v>48</v>
      </c>
      <c r="Z419">
        <v>0</v>
      </c>
      <c r="AA419">
        <v>0</v>
      </c>
      <c r="AB419">
        <v>0</v>
      </c>
      <c r="AC419">
        <v>0</v>
      </c>
      <c r="AD419">
        <v>0</v>
      </c>
      <c r="AE419">
        <v>426150</v>
      </c>
      <c r="AF419" t="s">
        <v>59</v>
      </c>
      <c r="AG419" t="str">
        <f>VLOOKUP(G419,'CapRev-Output-All'!A:AQ,43,FALSE)</f>
        <v>0</v>
      </c>
      <c r="AI419" s="10"/>
    </row>
    <row r="420" spans="1:35" ht="15" x14ac:dyDescent="0.2">
      <c r="A420" t="s">
        <v>74</v>
      </c>
      <c r="B420" t="s">
        <v>93</v>
      </c>
      <c r="C420" t="s">
        <v>489</v>
      </c>
      <c r="D420" t="s">
        <v>490</v>
      </c>
      <c r="E420" t="s">
        <v>491</v>
      </c>
      <c r="F420" t="s">
        <v>64</v>
      </c>
      <c r="G420" t="s">
        <v>669</v>
      </c>
      <c r="H420" t="s">
        <v>74</v>
      </c>
      <c r="J420" t="s">
        <v>670</v>
      </c>
      <c r="K420">
        <v>0.6</v>
      </c>
      <c r="L420">
        <v>0</v>
      </c>
      <c r="M420">
        <v>0.2</v>
      </c>
      <c r="N420">
        <v>0.2</v>
      </c>
      <c r="O420" t="s">
        <v>67</v>
      </c>
      <c r="P420" s="10">
        <v>347636</v>
      </c>
      <c r="Q420" s="10">
        <v>347636</v>
      </c>
      <c r="R420" s="10">
        <v>6953</v>
      </c>
      <c r="S420" s="10">
        <v>354589</v>
      </c>
      <c r="T420" t="s">
        <v>59</v>
      </c>
      <c r="U420" t="s">
        <v>58</v>
      </c>
      <c r="V420">
        <v>92</v>
      </c>
      <c r="W420">
        <v>70</v>
      </c>
      <c r="X420">
        <v>81</v>
      </c>
      <c r="Y420" t="s">
        <v>254</v>
      </c>
      <c r="Z420">
        <v>100</v>
      </c>
      <c r="AA420">
        <v>0</v>
      </c>
      <c r="AB420">
        <v>208581.6</v>
      </c>
      <c r="AC420">
        <v>0</v>
      </c>
      <c r="AD420">
        <v>69527.199999999997</v>
      </c>
      <c r="AE420">
        <v>69527.199999999997</v>
      </c>
      <c r="AF420" t="s">
        <v>59</v>
      </c>
      <c r="AG420" t="str">
        <f>VLOOKUP(G420,'CapRev-Output-All'!A:AQ,43,FALSE)</f>
        <v>0</v>
      </c>
      <c r="AI420" s="10"/>
    </row>
    <row r="421" spans="1:35" ht="15" x14ac:dyDescent="0.2">
      <c r="A421" t="s">
        <v>48</v>
      </c>
      <c r="B421" t="s">
        <v>48</v>
      </c>
      <c r="C421" t="s">
        <v>561</v>
      </c>
      <c r="D421" t="s">
        <v>70</v>
      </c>
      <c r="E421" t="s">
        <v>170</v>
      </c>
      <c r="F421" t="s">
        <v>52</v>
      </c>
      <c r="G421" t="s">
        <v>562</v>
      </c>
      <c r="H421" t="s">
        <v>48</v>
      </c>
      <c r="I421" t="s">
        <v>54</v>
      </c>
      <c r="J421" t="s">
        <v>563</v>
      </c>
      <c r="K421">
        <v>0.1</v>
      </c>
      <c r="L421">
        <v>0.75</v>
      </c>
      <c r="M421">
        <v>0.1</v>
      </c>
      <c r="N421">
        <v>0.05</v>
      </c>
      <c r="O421" t="s">
        <v>56</v>
      </c>
      <c r="P421" s="10">
        <v>563197.97</v>
      </c>
      <c r="Q421" s="11">
        <v>563197.97</v>
      </c>
      <c r="R421" s="10">
        <v>0</v>
      </c>
      <c r="S421" s="10">
        <v>563197.97</v>
      </c>
      <c r="T421" t="s">
        <v>57</v>
      </c>
      <c r="U421" t="s">
        <v>58</v>
      </c>
      <c r="V421">
        <v>85</v>
      </c>
      <c r="W421">
        <v>80</v>
      </c>
      <c r="X421">
        <v>82.5</v>
      </c>
      <c r="Y421" t="s">
        <v>48</v>
      </c>
      <c r="Z421">
        <v>0</v>
      </c>
      <c r="AA421">
        <v>0</v>
      </c>
      <c r="AB421">
        <v>56319.796999999999</v>
      </c>
      <c r="AC421">
        <v>422398.47749999998</v>
      </c>
      <c r="AD421">
        <v>56319.796999999999</v>
      </c>
      <c r="AE421">
        <v>28159.898499999999</v>
      </c>
      <c r="AF421" t="s">
        <v>59</v>
      </c>
      <c r="AG421" t="str">
        <f>VLOOKUP(G421,'CapRev-Output-All'!A:AQ,43,FALSE)</f>
        <v>51,199.82</v>
      </c>
      <c r="AI421" s="10"/>
    </row>
    <row r="422" spans="1:35" ht="15" x14ac:dyDescent="0.2">
      <c r="A422" t="s">
        <v>60</v>
      </c>
      <c r="B422" t="s">
        <v>60</v>
      </c>
      <c r="C422" t="s">
        <v>642</v>
      </c>
      <c r="D422" t="s">
        <v>643</v>
      </c>
      <c r="E422" t="s">
        <v>644</v>
      </c>
      <c r="F422" t="s">
        <v>64</v>
      </c>
      <c r="G422" t="s">
        <v>1024</v>
      </c>
      <c r="H422" t="s">
        <v>60</v>
      </c>
      <c r="J422" t="s">
        <v>1025</v>
      </c>
      <c r="K422">
        <v>1</v>
      </c>
      <c r="L422">
        <v>0</v>
      </c>
      <c r="M422">
        <v>0</v>
      </c>
      <c r="N422">
        <v>0</v>
      </c>
      <c r="O422" t="s">
        <v>67</v>
      </c>
      <c r="P422" s="10">
        <v>157700</v>
      </c>
      <c r="Q422" s="10">
        <v>157700</v>
      </c>
      <c r="R422" s="10">
        <v>3154</v>
      </c>
      <c r="S422" s="10">
        <v>160854</v>
      </c>
      <c r="T422" t="s">
        <v>59</v>
      </c>
      <c r="U422" t="s">
        <v>58</v>
      </c>
      <c r="V422">
        <v>76</v>
      </c>
      <c r="W422">
        <v>80</v>
      </c>
      <c r="X422">
        <v>78</v>
      </c>
      <c r="Y422" t="s">
        <v>254</v>
      </c>
      <c r="Z422">
        <v>100</v>
      </c>
      <c r="AA422">
        <v>0</v>
      </c>
      <c r="AB422">
        <v>157700</v>
      </c>
      <c r="AC422">
        <v>0</v>
      </c>
      <c r="AD422">
        <v>0</v>
      </c>
      <c r="AE422">
        <v>0</v>
      </c>
      <c r="AF422" t="s">
        <v>59</v>
      </c>
      <c r="AG422" t="str">
        <f>VLOOKUP(G422,'CapRev-Output-All'!A:AQ,43,FALSE)</f>
        <v>1500</v>
      </c>
      <c r="AI422" s="10"/>
    </row>
    <row r="423" spans="1:35" ht="15" x14ac:dyDescent="0.2">
      <c r="A423" t="s">
        <v>48</v>
      </c>
      <c r="B423" t="s">
        <v>48</v>
      </c>
      <c r="C423" t="s">
        <v>267</v>
      </c>
      <c r="D423" t="s">
        <v>70</v>
      </c>
      <c r="E423" t="s">
        <v>170</v>
      </c>
      <c r="F423" t="s">
        <v>52</v>
      </c>
      <c r="G423" t="s">
        <v>268</v>
      </c>
      <c r="H423" t="s">
        <v>48</v>
      </c>
      <c r="I423" t="s">
        <v>54</v>
      </c>
      <c r="J423" t="s">
        <v>269</v>
      </c>
      <c r="K423">
        <v>0</v>
      </c>
      <c r="L423">
        <v>1</v>
      </c>
      <c r="M423">
        <v>0</v>
      </c>
      <c r="N423">
        <v>0</v>
      </c>
      <c r="O423" t="s">
        <v>56</v>
      </c>
      <c r="P423" s="10">
        <v>517495</v>
      </c>
      <c r="Q423" s="11">
        <v>517495</v>
      </c>
      <c r="R423" s="10">
        <v>0</v>
      </c>
      <c r="S423" s="10">
        <v>517495</v>
      </c>
      <c r="T423" t="s">
        <v>57</v>
      </c>
      <c r="U423" t="s">
        <v>58</v>
      </c>
      <c r="V423">
        <v>95</v>
      </c>
      <c r="W423">
        <v>80</v>
      </c>
      <c r="X423">
        <v>87.5</v>
      </c>
      <c r="Y423" t="s">
        <v>48</v>
      </c>
      <c r="Z423">
        <v>0</v>
      </c>
      <c r="AA423">
        <v>0</v>
      </c>
      <c r="AB423">
        <v>0</v>
      </c>
      <c r="AC423">
        <v>517495</v>
      </c>
      <c r="AD423">
        <v>0</v>
      </c>
      <c r="AE423">
        <v>0</v>
      </c>
      <c r="AF423" t="s">
        <v>59</v>
      </c>
      <c r="AG423">
        <f>VLOOKUP(G423,'CapRev-Output-All'!A:AQ,43,FALSE)</f>
        <v>0</v>
      </c>
      <c r="AI423" s="10"/>
    </row>
    <row r="424" spans="1:35" ht="15" x14ac:dyDescent="0.2">
      <c r="A424" t="s">
        <v>60</v>
      </c>
      <c r="B424" t="s">
        <v>60</v>
      </c>
      <c r="C424" t="s">
        <v>642</v>
      </c>
      <c r="D424" t="s">
        <v>643</v>
      </c>
      <c r="E424" t="s">
        <v>644</v>
      </c>
      <c r="F424" t="s">
        <v>64</v>
      </c>
      <c r="G424" t="s">
        <v>1356</v>
      </c>
      <c r="H424" t="s">
        <v>60</v>
      </c>
      <c r="J424" t="s">
        <v>1357</v>
      </c>
      <c r="K424">
        <v>0.8</v>
      </c>
      <c r="L424">
        <v>0</v>
      </c>
      <c r="M424">
        <v>0.1</v>
      </c>
      <c r="N424">
        <v>0.1</v>
      </c>
      <c r="O424" t="s">
        <v>67</v>
      </c>
      <c r="P424" s="10">
        <v>57320</v>
      </c>
      <c r="Q424" s="10">
        <v>57320</v>
      </c>
      <c r="R424" s="10">
        <v>1146.4000000000001</v>
      </c>
      <c r="S424" s="10">
        <v>58466.400000000001</v>
      </c>
      <c r="T424" t="s">
        <v>59</v>
      </c>
      <c r="U424" t="s">
        <v>58</v>
      </c>
      <c r="V424">
        <v>72</v>
      </c>
      <c r="W424">
        <v>72</v>
      </c>
      <c r="X424">
        <v>72</v>
      </c>
      <c r="Y424" t="s">
        <v>254</v>
      </c>
      <c r="Z424">
        <v>100</v>
      </c>
      <c r="AA424">
        <v>0</v>
      </c>
      <c r="AB424">
        <v>45856</v>
      </c>
      <c r="AC424">
        <v>0</v>
      </c>
      <c r="AD424">
        <v>5732</v>
      </c>
      <c r="AE424">
        <v>5732</v>
      </c>
      <c r="AF424" t="s">
        <v>59</v>
      </c>
      <c r="AG424" t="str">
        <f>VLOOKUP(G424,'CapRev-Output-All'!A:AQ,43,FALSE)</f>
        <v>0</v>
      </c>
      <c r="AI424" s="10"/>
    </row>
    <row r="425" spans="1:35" ht="15" x14ac:dyDescent="0.2">
      <c r="A425" t="s">
        <v>74</v>
      </c>
      <c r="B425" t="s">
        <v>93</v>
      </c>
      <c r="C425" t="s">
        <v>248</v>
      </c>
      <c r="D425" t="s">
        <v>405</v>
      </c>
      <c r="E425" t="s">
        <v>249</v>
      </c>
      <c r="F425" t="s">
        <v>64</v>
      </c>
      <c r="G425" t="s">
        <v>592</v>
      </c>
      <c r="H425" t="s">
        <v>74</v>
      </c>
      <c r="J425" t="s">
        <v>593</v>
      </c>
      <c r="K425">
        <v>0</v>
      </c>
      <c r="L425">
        <v>0.4</v>
      </c>
      <c r="M425">
        <v>0.6</v>
      </c>
      <c r="N425">
        <v>0</v>
      </c>
      <c r="O425" t="s">
        <v>120</v>
      </c>
      <c r="P425" s="10">
        <v>88268</v>
      </c>
      <c r="Q425" s="10">
        <v>88268</v>
      </c>
      <c r="R425" s="10">
        <v>1765</v>
      </c>
      <c r="S425" s="10">
        <v>90033</v>
      </c>
      <c r="T425" t="s">
        <v>59</v>
      </c>
      <c r="U425" t="s">
        <v>58</v>
      </c>
      <c r="V425">
        <v>84</v>
      </c>
      <c r="W425">
        <v>80</v>
      </c>
      <c r="X425">
        <v>82</v>
      </c>
      <c r="Y425" t="s">
        <v>84</v>
      </c>
      <c r="Z425">
        <v>60</v>
      </c>
      <c r="AA425">
        <v>40</v>
      </c>
      <c r="AB425">
        <v>0</v>
      </c>
      <c r="AC425">
        <v>35307.199999999997</v>
      </c>
      <c r="AD425">
        <v>52960.800000000003</v>
      </c>
      <c r="AE425">
        <v>0</v>
      </c>
      <c r="AF425" t="s">
        <v>59</v>
      </c>
      <c r="AG425" t="str">
        <f>VLOOKUP(G425,'CapRev-Output-All'!A:AQ,43,FALSE)</f>
        <v>0</v>
      </c>
      <c r="AI425" s="10"/>
    </row>
    <row r="426" spans="1:35" ht="15" x14ac:dyDescent="0.2">
      <c r="A426" t="s">
        <v>60</v>
      </c>
      <c r="B426" t="s">
        <v>60</v>
      </c>
      <c r="C426" t="s">
        <v>255</v>
      </c>
      <c r="D426" t="s">
        <v>520</v>
      </c>
      <c r="E426" t="s">
        <v>256</v>
      </c>
      <c r="F426" t="s">
        <v>64</v>
      </c>
      <c r="G426" t="s">
        <v>1161</v>
      </c>
      <c r="H426" t="s">
        <v>60</v>
      </c>
      <c r="J426" t="s">
        <v>1162</v>
      </c>
      <c r="K426">
        <v>1</v>
      </c>
      <c r="L426">
        <v>0</v>
      </c>
      <c r="M426">
        <v>0</v>
      </c>
      <c r="N426">
        <v>0</v>
      </c>
      <c r="O426" t="s">
        <v>67</v>
      </c>
      <c r="P426" s="10">
        <v>257250</v>
      </c>
      <c r="Q426" s="10">
        <v>257250</v>
      </c>
      <c r="R426" s="10">
        <v>5145</v>
      </c>
      <c r="S426" s="10">
        <v>262395</v>
      </c>
      <c r="T426" t="s">
        <v>59</v>
      </c>
      <c r="U426" t="s">
        <v>58</v>
      </c>
      <c r="V426">
        <v>76</v>
      </c>
      <c r="W426">
        <v>75</v>
      </c>
      <c r="X426">
        <v>75.5</v>
      </c>
      <c r="Y426" t="s">
        <v>254</v>
      </c>
      <c r="Z426">
        <v>100</v>
      </c>
      <c r="AA426">
        <v>0</v>
      </c>
      <c r="AB426">
        <v>257250</v>
      </c>
      <c r="AC426">
        <v>0</v>
      </c>
      <c r="AD426">
        <v>0</v>
      </c>
      <c r="AE426">
        <v>0</v>
      </c>
      <c r="AF426" t="s">
        <v>59</v>
      </c>
      <c r="AG426" t="str">
        <f>VLOOKUP(G426,'CapRev-Output-All'!A:AQ,43,FALSE)</f>
        <v>0</v>
      </c>
      <c r="AI426" s="10"/>
    </row>
    <row r="427" spans="1:35" ht="15" x14ac:dyDescent="0.2">
      <c r="A427" t="s">
        <v>74</v>
      </c>
      <c r="B427" t="s">
        <v>219</v>
      </c>
      <c r="C427" t="s">
        <v>220</v>
      </c>
      <c r="D427" t="s">
        <v>504</v>
      </c>
      <c r="E427" t="s">
        <v>221</v>
      </c>
      <c r="F427" t="s">
        <v>64</v>
      </c>
      <c r="G427" t="s">
        <v>972</v>
      </c>
      <c r="H427" t="s">
        <v>74</v>
      </c>
      <c r="J427" t="s">
        <v>973</v>
      </c>
      <c r="K427">
        <v>0.30099999999999999</v>
      </c>
      <c r="L427">
        <v>0.11700000000000001</v>
      </c>
      <c r="M427">
        <v>0.58199999999999996</v>
      </c>
      <c r="N427">
        <v>0</v>
      </c>
      <c r="O427" t="s">
        <v>120</v>
      </c>
      <c r="P427" s="10">
        <v>1813350</v>
      </c>
      <c r="Q427" s="10">
        <v>1813350</v>
      </c>
      <c r="R427" s="10">
        <v>36267</v>
      </c>
      <c r="S427" s="10">
        <v>1849617</v>
      </c>
      <c r="T427" t="s">
        <v>59</v>
      </c>
      <c r="U427" t="s">
        <v>58</v>
      </c>
      <c r="V427">
        <v>76</v>
      </c>
      <c r="W427">
        <v>80</v>
      </c>
      <c r="X427">
        <v>78</v>
      </c>
      <c r="Y427" t="s">
        <v>254</v>
      </c>
      <c r="Z427">
        <v>100</v>
      </c>
      <c r="AA427">
        <v>0</v>
      </c>
      <c r="AB427">
        <v>545818.35</v>
      </c>
      <c r="AC427">
        <v>212161.95</v>
      </c>
      <c r="AD427">
        <v>1055369.7</v>
      </c>
      <c r="AE427">
        <v>0</v>
      </c>
      <c r="AF427" t="s">
        <v>59</v>
      </c>
      <c r="AG427" t="str">
        <f>VLOOKUP(G427,'CapRev-Output-All'!A:AQ,43,FALSE)</f>
        <v>37263</v>
      </c>
      <c r="AI427" s="10"/>
    </row>
    <row r="428" spans="1:35" ht="15" x14ac:dyDescent="0.2">
      <c r="A428" t="s">
        <v>148</v>
      </c>
      <c r="B428" t="s">
        <v>148</v>
      </c>
      <c r="C428" t="s">
        <v>700</v>
      </c>
      <c r="D428" t="s">
        <v>701</v>
      </c>
      <c r="E428" t="s">
        <v>702</v>
      </c>
      <c r="F428" t="s">
        <v>64</v>
      </c>
      <c r="G428" t="s">
        <v>889</v>
      </c>
      <c r="H428" t="s">
        <v>148</v>
      </c>
      <c r="J428" t="s">
        <v>890</v>
      </c>
      <c r="K428">
        <v>1</v>
      </c>
      <c r="L428">
        <v>0</v>
      </c>
      <c r="M428">
        <v>0</v>
      </c>
      <c r="N428">
        <v>0</v>
      </c>
      <c r="O428" t="s">
        <v>67</v>
      </c>
      <c r="P428" s="10">
        <v>173020</v>
      </c>
      <c r="Q428" s="10">
        <v>173020</v>
      </c>
      <c r="R428" s="10">
        <v>3460.4</v>
      </c>
      <c r="S428" s="10">
        <v>176480.4</v>
      </c>
      <c r="T428" t="s">
        <v>57</v>
      </c>
      <c r="U428" t="s">
        <v>58</v>
      </c>
      <c r="V428">
        <v>80</v>
      </c>
      <c r="W428">
        <v>80</v>
      </c>
      <c r="X428">
        <v>80</v>
      </c>
      <c r="Y428" t="s">
        <v>68</v>
      </c>
      <c r="Z428">
        <v>0</v>
      </c>
      <c r="AA428">
        <v>100</v>
      </c>
      <c r="AB428">
        <v>173020</v>
      </c>
      <c r="AC428">
        <v>0</v>
      </c>
      <c r="AD428">
        <v>0</v>
      </c>
      <c r="AE428">
        <v>0</v>
      </c>
      <c r="AF428" t="s">
        <v>59</v>
      </c>
      <c r="AG428">
        <f>VLOOKUP(G428,'CapRev-Output-All'!A:AQ,43,FALSE)</f>
        <v>0</v>
      </c>
      <c r="AI428" s="10"/>
    </row>
    <row r="429" spans="1:35" ht="15" x14ac:dyDescent="0.2">
      <c r="A429" t="s">
        <v>148</v>
      </c>
      <c r="B429" t="s">
        <v>148</v>
      </c>
      <c r="C429" t="s">
        <v>342</v>
      </c>
      <c r="D429" t="s">
        <v>343</v>
      </c>
      <c r="E429" t="s">
        <v>344</v>
      </c>
      <c r="F429" t="s">
        <v>64</v>
      </c>
      <c r="G429" t="s">
        <v>2069</v>
      </c>
      <c r="H429" t="s">
        <v>148</v>
      </c>
      <c r="J429" t="s">
        <v>2070</v>
      </c>
      <c r="K429">
        <v>1</v>
      </c>
      <c r="L429">
        <v>0</v>
      </c>
      <c r="M429">
        <v>0</v>
      </c>
      <c r="N429">
        <v>0</v>
      </c>
      <c r="O429" t="s">
        <v>67</v>
      </c>
      <c r="P429" s="10">
        <v>80695.02</v>
      </c>
      <c r="Q429" s="10">
        <v>80695</v>
      </c>
      <c r="R429" s="10">
        <v>1614</v>
      </c>
      <c r="S429" s="10">
        <v>82309</v>
      </c>
      <c r="T429" t="s">
        <v>57</v>
      </c>
      <c r="U429" t="s">
        <v>58</v>
      </c>
      <c r="V429">
        <v>64</v>
      </c>
      <c r="W429">
        <v>56</v>
      </c>
      <c r="X429">
        <v>60</v>
      </c>
      <c r="Y429" t="s">
        <v>512</v>
      </c>
      <c r="Z429">
        <v>0</v>
      </c>
      <c r="AA429">
        <v>100</v>
      </c>
      <c r="AB429">
        <v>80695.02</v>
      </c>
      <c r="AC429">
        <v>0</v>
      </c>
      <c r="AD429">
        <v>0</v>
      </c>
      <c r="AE429">
        <v>0</v>
      </c>
      <c r="AF429" t="s">
        <v>59</v>
      </c>
      <c r="AG429" t="str">
        <f>VLOOKUP(G429,'CapRev-Output-All'!A:AQ,43,FALSE)</f>
        <v>0</v>
      </c>
      <c r="AI429" s="10"/>
    </row>
    <row r="430" spans="1:35" ht="15" x14ac:dyDescent="0.2">
      <c r="A430" t="s">
        <v>74</v>
      </c>
      <c r="B430" t="s">
        <v>102</v>
      </c>
      <c r="C430" t="s">
        <v>162</v>
      </c>
      <c r="D430" t="s">
        <v>556</v>
      </c>
      <c r="E430" t="s">
        <v>163</v>
      </c>
      <c r="F430" t="s">
        <v>64</v>
      </c>
      <c r="G430" t="s">
        <v>974</v>
      </c>
      <c r="H430" t="s">
        <v>74</v>
      </c>
      <c r="J430" t="s">
        <v>975</v>
      </c>
      <c r="K430">
        <v>0.2</v>
      </c>
      <c r="L430">
        <v>0</v>
      </c>
      <c r="M430">
        <v>0.4</v>
      </c>
      <c r="N430">
        <v>0.4</v>
      </c>
      <c r="O430" t="s">
        <v>107</v>
      </c>
      <c r="P430" s="10">
        <v>316545.36</v>
      </c>
      <c r="Q430" s="10">
        <v>316545.32</v>
      </c>
      <c r="R430" s="10">
        <v>6330.91</v>
      </c>
      <c r="S430" s="10">
        <v>322876.23</v>
      </c>
      <c r="T430" t="s">
        <v>59</v>
      </c>
      <c r="U430" t="s">
        <v>58</v>
      </c>
      <c r="V430">
        <v>80</v>
      </c>
      <c r="W430">
        <v>76</v>
      </c>
      <c r="X430">
        <v>78</v>
      </c>
      <c r="Y430" t="s">
        <v>254</v>
      </c>
      <c r="Z430">
        <v>90</v>
      </c>
      <c r="AA430">
        <v>10</v>
      </c>
      <c r="AB430">
        <v>63309.072</v>
      </c>
      <c r="AC430">
        <v>0</v>
      </c>
      <c r="AD430">
        <v>126618.144</v>
      </c>
      <c r="AE430">
        <v>126618.144</v>
      </c>
      <c r="AF430" t="s">
        <v>59</v>
      </c>
      <c r="AG430">
        <f>VLOOKUP(G430,'CapRev-Output-All'!A:AQ,43,FALSE)</f>
        <v>0</v>
      </c>
      <c r="AI430" s="10"/>
    </row>
    <row r="431" spans="1:35" ht="15" x14ac:dyDescent="0.2">
      <c r="A431" t="s">
        <v>74</v>
      </c>
      <c r="B431" t="s">
        <v>93</v>
      </c>
      <c r="C431" t="s">
        <v>424</v>
      </c>
      <c r="D431" t="s">
        <v>425</v>
      </c>
      <c r="E431" t="s">
        <v>426</v>
      </c>
      <c r="F431" t="s">
        <v>52</v>
      </c>
      <c r="G431" t="s">
        <v>545</v>
      </c>
      <c r="H431" t="s">
        <v>74</v>
      </c>
      <c r="J431" t="s">
        <v>546</v>
      </c>
      <c r="K431">
        <v>0</v>
      </c>
      <c r="L431">
        <v>0.7</v>
      </c>
      <c r="M431">
        <v>0.3</v>
      </c>
      <c r="N431">
        <v>0</v>
      </c>
      <c r="O431" t="s">
        <v>56</v>
      </c>
      <c r="P431" s="10">
        <v>500041.05</v>
      </c>
      <c r="Q431" s="10">
        <v>500041</v>
      </c>
      <c r="R431" s="10">
        <v>9623.44</v>
      </c>
      <c r="S431" s="10">
        <v>509664.44</v>
      </c>
      <c r="T431" t="s">
        <v>59</v>
      </c>
      <c r="U431" t="s">
        <v>58</v>
      </c>
      <c r="V431">
        <v>85</v>
      </c>
      <c r="W431">
        <v>80</v>
      </c>
      <c r="X431">
        <v>82.5</v>
      </c>
      <c r="Y431" t="s">
        <v>84</v>
      </c>
      <c r="Z431">
        <v>53</v>
      </c>
      <c r="AA431">
        <v>47</v>
      </c>
      <c r="AB431">
        <v>0</v>
      </c>
      <c r="AC431">
        <v>350028.73499999999</v>
      </c>
      <c r="AD431">
        <v>150012.315</v>
      </c>
      <c r="AE431">
        <v>0</v>
      </c>
      <c r="AF431" t="s">
        <v>59</v>
      </c>
      <c r="AG431" t="str">
        <f>VLOOKUP(G431,'CapRev-Output-All'!A:AQ,43,FALSE)</f>
        <v>50001.56</v>
      </c>
      <c r="AI431" s="10"/>
    </row>
    <row r="432" spans="1:35" ht="15" x14ac:dyDescent="0.2">
      <c r="A432" t="s">
        <v>74</v>
      </c>
      <c r="B432" t="s">
        <v>93</v>
      </c>
      <c r="C432" t="s">
        <v>494</v>
      </c>
      <c r="D432" t="s">
        <v>495</v>
      </c>
      <c r="E432" t="s">
        <v>496</v>
      </c>
      <c r="F432" t="s">
        <v>52</v>
      </c>
      <c r="G432" t="s">
        <v>784</v>
      </c>
      <c r="H432" t="s">
        <v>74</v>
      </c>
      <c r="J432" t="s">
        <v>783</v>
      </c>
      <c r="K432">
        <v>0.08</v>
      </c>
      <c r="L432">
        <v>0.47</v>
      </c>
      <c r="M432">
        <v>0.12</v>
      </c>
      <c r="N432">
        <v>0.33</v>
      </c>
      <c r="O432" t="s">
        <v>56</v>
      </c>
      <c r="P432" s="10">
        <v>1183520.0900000001</v>
      </c>
      <c r="Q432" s="10">
        <v>1183520</v>
      </c>
      <c r="R432" s="10">
        <v>23670</v>
      </c>
      <c r="S432" s="10">
        <v>1207190</v>
      </c>
      <c r="T432" t="s">
        <v>59</v>
      </c>
      <c r="U432" t="s">
        <v>58</v>
      </c>
      <c r="V432">
        <v>84</v>
      </c>
      <c r="W432">
        <v>76</v>
      </c>
      <c r="X432">
        <v>80</v>
      </c>
      <c r="Y432" t="s">
        <v>254</v>
      </c>
      <c r="Z432">
        <v>100</v>
      </c>
      <c r="AA432">
        <v>0</v>
      </c>
      <c r="AB432">
        <v>94681.607199999999</v>
      </c>
      <c r="AC432">
        <v>556254.4423</v>
      </c>
      <c r="AD432">
        <v>142022.41080000001</v>
      </c>
      <c r="AE432">
        <v>390561.62969999999</v>
      </c>
      <c r="AF432" t="s">
        <v>59</v>
      </c>
      <c r="AG432">
        <f>VLOOKUP(G432,'CapRev-Output-All'!A:AQ,43,FALSE)</f>
        <v>24000</v>
      </c>
      <c r="AI432" s="10"/>
    </row>
    <row r="433" spans="1:35" ht="15" x14ac:dyDescent="0.2">
      <c r="A433" t="s">
        <v>148</v>
      </c>
      <c r="B433" t="s">
        <v>148</v>
      </c>
      <c r="C433" t="s">
        <v>1028</v>
      </c>
      <c r="D433" t="s">
        <v>1029</v>
      </c>
      <c r="E433" t="s">
        <v>1030</v>
      </c>
      <c r="F433" t="s">
        <v>64</v>
      </c>
      <c r="G433" t="s">
        <v>1141</v>
      </c>
      <c r="H433" t="s">
        <v>148</v>
      </c>
      <c r="J433" t="s">
        <v>1142</v>
      </c>
      <c r="K433">
        <v>0.15</v>
      </c>
      <c r="L433">
        <v>0.35</v>
      </c>
      <c r="M433">
        <v>0.5</v>
      </c>
      <c r="N433">
        <v>0</v>
      </c>
      <c r="O433" t="s">
        <v>120</v>
      </c>
      <c r="P433" s="10">
        <v>263003.09999999998</v>
      </c>
      <c r="Q433" s="10">
        <v>263003</v>
      </c>
      <c r="R433" s="10">
        <v>7890</v>
      </c>
      <c r="S433" s="10">
        <v>270893</v>
      </c>
      <c r="T433" t="s">
        <v>59</v>
      </c>
      <c r="U433" t="s">
        <v>58</v>
      </c>
      <c r="V433">
        <v>76</v>
      </c>
      <c r="W433">
        <v>76</v>
      </c>
      <c r="X433">
        <v>76</v>
      </c>
      <c r="Y433" t="s">
        <v>254</v>
      </c>
      <c r="Z433">
        <v>100</v>
      </c>
      <c r="AA433">
        <v>0</v>
      </c>
      <c r="AB433">
        <v>39450.464999999997</v>
      </c>
      <c r="AC433">
        <v>92051.085000000006</v>
      </c>
      <c r="AD433">
        <v>131501.54999999999</v>
      </c>
      <c r="AE433">
        <v>0</v>
      </c>
      <c r="AF433" t="s">
        <v>59</v>
      </c>
      <c r="AG433">
        <f>VLOOKUP(G433,'CapRev-Output-All'!A:AQ,43,FALSE)</f>
        <v>0</v>
      </c>
      <c r="AI433" s="10"/>
    </row>
    <row r="434" spans="1:35" ht="15" x14ac:dyDescent="0.2">
      <c r="A434" t="s">
        <v>74</v>
      </c>
      <c r="B434" t="s">
        <v>93</v>
      </c>
      <c r="C434" t="s">
        <v>314</v>
      </c>
      <c r="D434" t="s">
        <v>315</v>
      </c>
      <c r="E434" t="s">
        <v>316</v>
      </c>
      <c r="F434" t="s">
        <v>64</v>
      </c>
      <c r="G434" t="s">
        <v>317</v>
      </c>
      <c r="H434" t="s">
        <v>74</v>
      </c>
      <c r="J434" t="s">
        <v>318</v>
      </c>
      <c r="K434">
        <v>0.5</v>
      </c>
      <c r="L434">
        <v>0.25</v>
      </c>
      <c r="M434">
        <v>0.25</v>
      </c>
      <c r="N434">
        <v>0</v>
      </c>
      <c r="O434" t="s">
        <v>67</v>
      </c>
      <c r="P434" s="10">
        <v>138612.15</v>
      </c>
      <c r="Q434" s="10">
        <v>138612</v>
      </c>
      <c r="R434" s="10">
        <v>2772</v>
      </c>
      <c r="S434" s="10">
        <v>141384</v>
      </c>
      <c r="T434" t="s">
        <v>59</v>
      </c>
      <c r="U434" t="s">
        <v>58</v>
      </c>
      <c r="V434">
        <v>92</v>
      </c>
      <c r="W434">
        <v>80</v>
      </c>
      <c r="X434">
        <v>86</v>
      </c>
      <c r="Y434" t="s">
        <v>84</v>
      </c>
      <c r="Z434">
        <v>100</v>
      </c>
      <c r="AA434">
        <v>0</v>
      </c>
      <c r="AB434">
        <v>69306.074999999997</v>
      </c>
      <c r="AC434">
        <v>34653.037499999999</v>
      </c>
      <c r="AD434">
        <v>34653.037499999999</v>
      </c>
      <c r="AE434">
        <v>0</v>
      </c>
      <c r="AF434" t="s">
        <v>59</v>
      </c>
      <c r="AG434">
        <f>VLOOKUP(G434,'CapRev-Output-All'!A:AQ,43,FALSE)</f>
        <v>8995.92</v>
      </c>
      <c r="AI434" s="10"/>
    </row>
    <row r="435" spans="1:35" ht="15" x14ac:dyDescent="0.2">
      <c r="A435" t="s">
        <v>74</v>
      </c>
      <c r="B435" t="s">
        <v>85</v>
      </c>
      <c r="C435" t="s">
        <v>86</v>
      </c>
      <c r="D435" t="s">
        <v>85</v>
      </c>
      <c r="E435" t="s">
        <v>87</v>
      </c>
      <c r="F435" t="s">
        <v>64</v>
      </c>
      <c r="G435" t="s">
        <v>624</v>
      </c>
      <c r="H435" t="s">
        <v>74</v>
      </c>
      <c r="J435" t="s">
        <v>625</v>
      </c>
      <c r="K435">
        <v>0</v>
      </c>
      <c r="L435">
        <v>0.36</v>
      </c>
      <c r="M435">
        <v>0.06</v>
      </c>
      <c r="N435">
        <v>0.57999999999999996</v>
      </c>
      <c r="O435" t="s">
        <v>114</v>
      </c>
      <c r="P435" s="10">
        <v>751306.17</v>
      </c>
      <c r="Q435" s="10">
        <v>751306</v>
      </c>
      <c r="R435" s="10">
        <v>15026.12</v>
      </c>
      <c r="S435" s="10">
        <v>766332.12</v>
      </c>
      <c r="T435" t="s">
        <v>57</v>
      </c>
      <c r="U435" t="s">
        <v>58</v>
      </c>
      <c r="V435">
        <v>84</v>
      </c>
      <c r="W435">
        <v>80</v>
      </c>
      <c r="X435">
        <v>82</v>
      </c>
      <c r="Y435" t="s">
        <v>68</v>
      </c>
      <c r="Z435">
        <v>0</v>
      </c>
      <c r="AA435">
        <v>100</v>
      </c>
      <c r="AB435">
        <v>0</v>
      </c>
      <c r="AC435">
        <v>270470.22120000003</v>
      </c>
      <c r="AD435">
        <v>45078.370199999998</v>
      </c>
      <c r="AE435">
        <v>435757.57860000001</v>
      </c>
      <c r="AF435" t="s">
        <v>59</v>
      </c>
      <c r="AG435" t="str">
        <f>VLOOKUP(G435,'CapRev-Output-All'!A:AQ,43,FALSE)</f>
        <v>0</v>
      </c>
      <c r="AI435" s="10"/>
    </row>
    <row r="436" spans="1:35" ht="15" x14ac:dyDescent="0.2">
      <c r="A436" t="s">
        <v>74</v>
      </c>
      <c r="B436" t="s">
        <v>219</v>
      </c>
      <c r="C436" t="s">
        <v>220</v>
      </c>
      <c r="D436" t="s">
        <v>504</v>
      </c>
      <c r="E436" t="s">
        <v>221</v>
      </c>
      <c r="F436" t="s">
        <v>64</v>
      </c>
      <c r="G436" t="s">
        <v>791</v>
      </c>
      <c r="H436" t="s">
        <v>74</v>
      </c>
      <c r="J436" t="s">
        <v>792</v>
      </c>
      <c r="K436">
        <v>0.21199999999999999</v>
      </c>
      <c r="L436">
        <v>0.28499999999999998</v>
      </c>
      <c r="M436">
        <v>0.35199999999999998</v>
      </c>
      <c r="N436">
        <v>0.151</v>
      </c>
      <c r="O436" t="s">
        <v>120</v>
      </c>
      <c r="P436" s="10">
        <v>2344166.2400000002</v>
      </c>
      <c r="Q436" s="10">
        <v>2344166</v>
      </c>
      <c r="R436" s="10">
        <v>46883</v>
      </c>
      <c r="S436" s="10">
        <v>2391049</v>
      </c>
      <c r="T436" t="s">
        <v>59</v>
      </c>
      <c r="U436" t="s">
        <v>58</v>
      </c>
      <c r="V436">
        <v>80</v>
      </c>
      <c r="W436">
        <v>80</v>
      </c>
      <c r="X436">
        <v>80</v>
      </c>
      <c r="Y436" t="s">
        <v>84</v>
      </c>
      <c r="Z436">
        <v>100</v>
      </c>
      <c r="AA436">
        <v>0</v>
      </c>
      <c r="AB436">
        <v>496963.24287999998</v>
      </c>
      <c r="AC436">
        <v>668087.37840000005</v>
      </c>
      <c r="AD436">
        <v>825146.51647999999</v>
      </c>
      <c r="AE436">
        <v>353969.10223999998</v>
      </c>
      <c r="AF436" t="s">
        <v>59</v>
      </c>
      <c r="AG436" t="str">
        <f>VLOOKUP(G436,'CapRev-Output-All'!A:AQ,43,FALSE)</f>
        <v>0</v>
      </c>
      <c r="AI436" s="10"/>
    </row>
    <row r="437" spans="1:35" ht="15" x14ac:dyDescent="0.2">
      <c r="A437" t="s">
        <v>148</v>
      </c>
      <c r="B437" t="s">
        <v>148</v>
      </c>
      <c r="C437" t="s">
        <v>282</v>
      </c>
      <c r="D437" t="s">
        <v>542</v>
      </c>
      <c r="E437" t="s">
        <v>283</v>
      </c>
      <c r="F437" t="s">
        <v>64</v>
      </c>
      <c r="G437" t="s">
        <v>1727</v>
      </c>
      <c r="H437" t="s">
        <v>148</v>
      </c>
      <c r="J437" t="s">
        <v>1728</v>
      </c>
      <c r="K437">
        <v>0.3</v>
      </c>
      <c r="L437">
        <v>0.3</v>
      </c>
      <c r="M437">
        <v>0</v>
      </c>
      <c r="N437">
        <v>0.4</v>
      </c>
      <c r="O437" t="s">
        <v>114</v>
      </c>
      <c r="P437" s="10">
        <v>236614</v>
      </c>
      <c r="Q437" s="10">
        <v>236613.7</v>
      </c>
      <c r="R437" s="10">
        <v>6221.75</v>
      </c>
      <c r="S437" s="10">
        <v>242835.45</v>
      </c>
      <c r="T437" t="s">
        <v>59</v>
      </c>
      <c r="U437" t="s">
        <v>58</v>
      </c>
      <c r="V437">
        <v>64</v>
      </c>
      <c r="W437">
        <v>68</v>
      </c>
      <c r="X437">
        <v>66</v>
      </c>
      <c r="Y437" t="s">
        <v>254</v>
      </c>
      <c r="Z437">
        <v>100</v>
      </c>
      <c r="AA437">
        <v>0</v>
      </c>
      <c r="AB437">
        <v>70984.2</v>
      </c>
      <c r="AC437">
        <v>70984.2</v>
      </c>
      <c r="AD437">
        <v>0</v>
      </c>
      <c r="AE437">
        <v>94645.6</v>
      </c>
      <c r="AF437" t="s">
        <v>59</v>
      </c>
      <c r="AG437" t="str">
        <f>VLOOKUP(G437,'CapRev-Output-All'!A:AQ,43,FALSE)</f>
        <v>31000.02</v>
      </c>
      <c r="AI437" s="10"/>
    </row>
    <row r="438" spans="1:35" ht="15" x14ac:dyDescent="0.2">
      <c r="A438" t="s">
        <v>74</v>
      </c>
      <c r="B438" t="s">
        <v>75</v>
      </c>
      <c r="C438" t="s">
        <v>600</v>
      </c>
      <c r="D438" t="s">
        <v>601</v>
      </c>
      <c r="E438" t="s">
        <v>602</v>
      </c>
      <c r="F438" t="s">
        <v>52</v>
      </c>
      <c r="G438" t="s">
        <v>799</v>
      </c>
      <c r="H438" t="s">
        <v>74</v>
      </c>
      <c r="J438" t="s">
        <v>800</v>
      </c>
      <c r="K438">
        <v>0.05</v>
      </c>
      <c r="L438">
        <v>0.5</v>
      </c>
      <c r="M438">
        <v>0.45</v>
      </c>
      <c r="N438">
        <v>0</v>
      </c>
      <c r="O438" t="s">
        <v>56</v>
      </c>
      <c r="P438" s="10">
        <v>615964.32999999996</v>
      </c>
      <c r="Q438" s="10">
        <v>615964</v>
      </c>
      <c r="R438" s="10">
        <v>12319</v>
      </c>
      <c r="S438" s="10">
        <v>628283</v>
      </c>
      <c r="T438" t="s">
        <v>59</v>
      </c>
      <c r="U438" t="s">
        <v>58</v>
      </c>
      <c r="V438">
        <v>80</v>
      </c>
      <c r="W438">
        <v>80</v>
      </c>
      <c r="X438">
        <v>80</v>
      </c>
      <c r="Y438" t="s">
        <v>84</v>
      </c>
      <c r="Z438">
        <v>100</v>
      </c>
      <c r="AA438">
        <v>0</v>
      </c>
      <c r="AB438">
        <v>30798.216499999999</v>
      </c>
      <c r="AC438">
        <v>307982.16499999998</v>
      </c>
      <c r="AD438">
        <v>277183.9485</v>
      </c>
      <c r="AE438">
        <v>0</v>
      </c>
      <c r="AF438" t="s">
        <v>59</v>
      </c>
      <c r="AG438" t="str">
        <f>VLOOKUP(G438,'CapRev-Output-All'!A:AQ,43,FALSE)</f>
        <v>0</v>
      </c>
      <c r="AI438" s="10"/>
    </row>
    <row r="439" spans="1:35" ht="15" x14ac:dyDescent="0.2">
      <c r="A439" t="s">
        <v>148</v>
      </c>
      <c r="B439" t="s">
        <v>148</v>
      </c>
      <c r="C439" t="s">
        <v>1043</v>
      </c>
      <c r="D439" t="s">
        <v>1044</v>
      </c>
      <c r="E439" t="s">
        <v>1045</v>
      </c>
      <c r="F439" t="s">
        <v>64</v>
      </c>
      <c r="G439" t="s">
        <v>1255</v>
      </c>
      <c r="H439" t="s">
        <v>148</v>
      </c>
      <c r="J439" t="s">
        <v>1256</v>
      </c>
      <c r="K439">
        <v>0.15</v>
      </c>
      <c r="L439">
        <v>0.1</v>
      </c>
      <c r="M439">
        <v>0.25</v>
      </c>
      <c r="N439">
        <v>0.5</v>
      </c>
      <c r="O439" t="s">
        <v>114</v>
      </c>
      <c r="P439" s="10">
        <v>979489.35</v>
      </c>
      <c r="Q439" s="10">
        <v>979489</v>
      </c>
      <c r="R439" s="10">
        <v>29385</v>
      </c>
      <c r="S439" s="10">
        <v>1008874</v>
      </c>
      <c r="T439" t="s">
        <v>59</v>
      </c>
      <c r="U439" t="s">
        <v>58</v>
      </c>
      <c r="V439">
        <v>84</v>
      </c>
      <c r="W439">
        <v>64</v>
      </c>
      <c r="X439">
        <v>74</v>
      </c>
      <c r="Y439" t="s">
        <v>254</v>
      </c>
      <c r="Z439">
        <v>100</v>
      </c>
      <c r="AA439">
        <v>0</v>
      </c>
      <c r="AB439">
        <v>146923.4025</v>
      </c>
      <c r="AC439">
        <v>97948.934999999998</v>
      </c>
      <c r="AD439">
        <v>244872.33749999999</v>
      </c>
      <c r="AE439">
        <v>489744.67499999999</v>
      </c>
      <c r="AF439" t="s">
        <v>59</v>
      </c>
      <c r="AG439" t="str">
        <f>VLOOKUP(G439,'CapRev-Output-All'!A:AQ,43,FALSE)</f>
        <v>0</v>
      </c>
      <c r="AI439" s="10"/>
    </row>
    <row r="440" spans="1:35" ht="15" x14ac:dyDescent="0.2">
      <c r="A440" t="s">
        <v>74</v>
      </c>
      <c r="B440" t="s">
        <v>139</v>
      </c>
      <c r="C440" t="s">
        <v>140</v>
      </c>
      <c r="D440" t="s">
        <v>454</v>
      </c>
      <c r="E440" t="s">
        <v>141</v>
      </c>
      <c r="F440" t="s">
        <v>52</v>
      </c>
      <c r="G440" t="s">
        <v>578</v>
      </c>
      <c r="H440" t="s">
        <v>74</v>
      </c>
      <c r="J440" t="s">
        <v>579</v>
      </c>
      <c r="K440">
        <v>0</v>
      </c>
      <c r="L440">
        <v>0.9</v>
      </c>
      <c r="M440">
        <v>0</v>
      </c>
      <c r="N440">
        <v>0.1</v>
      </c>
      <c r="O440" t="s">
        <v>56</v>
      </c>
      <c r="P440" s="10">
        <v>648799</v>
      </c>
      <c r="Q440" s="10">
        <v>648798.63</v>
      </c>
      <c r="R440" s="10">
        <v>12975.97</v>
      </c>
      <c r="S440" s="10">
        <v>661774.6</v>
      </c>
      <c r="T440" t="s">
        <v>59</v>
      </c>
      <c r="U440" t="s">
        <v>58</v>
      </c>
      <c r="V440">
        <v>80</v>
      </c>
      <c r="W440">
        <v>84</v>
      </c>
      <c r="X440">
        <v>82</v>
      </c>
      <c r="Y440" t="s">
        <v>84</v>
      </c>
      <c r="Z440">
        <v>100</v>
      </c>
      <c r="AA440">
        <v>0</v>
      </c>
      <c r="AB440">
        <v>0</v>
      </c>
      <c r="AC440">
        <v>583919.1</v>
      </c>
      <c r="AD440">
        <v>0</v>
      </c>
      <c r="AE440">
        <v>64879.9</v>
      </c>
      <c r="AF440" t="s">
        <v>59</v>
      </c>
      <c r="AG440" t="str">
        <f>VLOOKUP(G440,'CapRev-Output-All'!A:AQ,43,FALSE)</f>
        <v>0</v>
      </c>
      <c r="AI440" s="10"/>
    </row>
    <row r="441" spans="1:35" ht="15" x14ac:dyDescent="0.2">
      <c r="A441" t="s">
        <v>74</v>
      </c>
      <c r="B441" t="s">
        <v>102</v>
      </c>
      <c r="C441" t="s">
        <v>192</v>
      </c>
      <c r="D441" t="s">
        <v>319</v>
      </c>
      <c r="E441" t="s">
        <v>193</v>
      </c>
      <c r="F441" t="s">
        <v>64</v>
      </c>
      <c r="G441" t="s">
        <v>320</v>
      </c>
      <c r="H441" t="s">
        <v>74</v>
      </c>
      <c r="J441" t="s">
        <v>321</v>
      </c>
      <c r="K441">
        <v>1</v>
      </c>
      <c r="L441">
        <v>0</v>
      </c>
      <c r="M441">
        <v>0</v>
      </c>
      <c r="N441">
        <v>0</v>
      </c>
      <c r="O441" t="s">
        <v>67</v>
      </c>
      <c r="P441" s="10">
        <v>686272.37</v>
      </c>
      <c r="Q441" s="10">
        <v>686272</v>
      </c>
      <c r="R441" s="10">
        <v>13725</v>
      </c>
      <c r="S441" s="10">
        <v>699997</v>
      </c>
      <c r="T441" t="s">
        <v>57</v>
      </c>
      <c r="U441" t="s">
        <v>58</v>
      </c>
      <c r="V441">
        <v>84</v>
      </c>
      <c r="W441">
        <v>88</v>
      </c>
      <c r="X441">
        <v>86</v>
      </c>
      <c r="Y441" t="s">
        <v>68</v>
      </c>
      <c r="Z441">
        <v>0</v>
      </c>
      <c r="AA441">
        <v>100</v>
      </c>
      <c r="AB441">
        <v>686272.37</v>
      </c>
      <c r="AC441">
        <v>0</v>
      </c>
      <c r="AD441">
        <v>0</v>
      </c>
      <c r="AE441">
        <v>0</v>
      </c>
      <c r="AF441" t="s">
        <v>59</v>
      </c>
      <c r="AG441" t="str">
        <f>VLOOKUP(G441,'CapRev-Output-All'!A:AQ,43,FALSE)</f>
        <v>65594</v>
      </c>
      <c r="AI441" s="10"/>
    </row>
    <row r="442" spans="1:35" ht="15" x14ac:dyDescent="0.2">
      <c r="A442" t="s">
        <v>74</v>
      </c>
      <c r="B442" t="s">
        <v>93</v>
      </c>
      <c r="C442" t="s">
        <v>476</v>
      </c>
      <c r="D442" t="s">
        <v>477</v>
      </c>
      <c r="E442" t="s">
        <v>478</v>
      </c>
      <c r="F442" t="s">
        <v>52</v>
      </c>
      <c r="G442" t="s">
        <v>760</v>
      </c>
      <c r="H442" t="s">
        <v>74</v>
      </c>
      <c r="J442" t="s">
        <v>761</v>
      </c>
      <c r="K442">
        <v>0</v>
      </c>
      <c r="L442">
        <v>1</v>
      </c>
      <c r="M442">
        <v>0</v>
      </c>
      <c r="N442">
        <v>0</v>
      </c>
      <c r="O442" t="s">
        <v>56</v>
      </c>
      <c r="P442" s="10">
        <v>199849.38</v>
      </c>
      <c r="Q442" s="10">
        <v>199849</v>
      </c>
      <c r="R442" s="10">
        <v>0</v>
      </c>
      <c r="S442" s="10">
        <v>199849</v>
      </c>
      <c r="T442" t="s">
        <v>59</v>
      </c>
      <c r="U442" t="s">
        <v>58</v>
      </c>
      <c r="V442">
        <v>80</v>
      </c>
      <c r="W442">
        <v>80</v>
      </c>
      <c r="X442">
        <v>80</v>
      </c>
      <c r="Y442" t="s">
        <v>84</v>
      </c>
      <c r="Z442">
        <v>100</v>
      </c>
      <c r="AA442">
        <v>0</v>
      </c>
      <c r="AB442">
        <v>0</v>
      </c>
      <c r="AC442">
        <v>199849.38</v>
      </c>
      <c r="AD442">
        <v>0</v>
      </c>
      <c r="AE442">
        <v>0</v>
      </c>
      <c r="AF442" t="s">
        <v>59</v>
      </c>
      <c r="AG442">
        <f>VLOOKUP(G442,'CapRev-Output-All'!A:AQ,43,FALSE)</f>
        <v>0</v>
      </c>
      <c r="AI442" s="10"/>
    </row>
    <row r="443" spans="1:35" ht="15" x14ac:dyDescent="0.2">
      <c r="A443" t="s">
        <v>74</v>
      </c>
      <c r="B443" t="s">
        <v>219</v>
      </c>
      <c r="C443" t="s">
        <v>276</v>
      </c>
      <c r="D443" t="s">
        <v>517</v>
      </c>
      <c r="E443" t="s">
        <v>277</v>
      </c>
      <c r="F443" t="s">
        <v>64</v>
      </c>
      <c r="G443" t="s">
        <v>982</v>
      </c>
      <c r="H443" t="s">
        <v>74</v>
      </c>
      <c r="J443" t="s">
        <v>983</v>
      </c>
      <c r="K443">
        <v>0.57999999999999996</v>
      </c>
      <c r="L443">
        <v>0</v>
      </c>
      <c r="M443">
        <v>0.42</v>
      </c>
      <c r="N443">
        <v>0</v>
      </c>
      <c r="O443" t="s">
        <v>67</v>
      </c>
      <c r="P443" s="10">
        <v>471763.43</v>
      </c>
      <c r="Q443" s="10">
        <v>471763</v>
      </c>
      <c r="R443" s="10">
        <v>9435</v>
      </c>
      <c r="S443" s="10">
        <v>481198</v>
      </c>
      <c r="T443" t="s">
        <v>59</v>
      </c>
      <c r="U443" t="s">
        <v>58</v>
      </c>
      <c r="V443">
        <v>84</v>
      </c>
      <c r="W443">
        <v>72</v>
      </c>
      <c r="X443">
        <v>78</v>
      </c>
      <c r="Y443" t="s">
        <v>254</v>
      </c>
      <c r="Z443">
        <v>100</v>
      </c>
      <c r="AA443">
        <v>0</v>
      </c>
      <c r="AB443">
        <v>273622.78940000001</v>
      </c>
      <c r="AC443">
        <v>0</v>
      </c>
      <c r="AD443">
        <v>198140.64060000001</v>
      </c>
      <c r="AE443">
        <v>0</v>
      </c>
      <c r="AF443" t="s">
        <v>59</v>
      </c>
      <c r="AG443" t="str">
        <f>VLOOKUP(G443,'CapRev-Output-All'!A:AQ,43,FALSE)</f>
        <v xml:space="preserve">0 </v>
      </c>
      <c r="AI443" s="10"/>
    </row>
    <row r="444" spans="1:35" ht="15" x14ac:dyDescent="0.2">
      <c r="A444" t="s">
        <v>60</v>
      </c>
      <c r="B444" t="s">
        <v>60</v>
      </c>
      <c r="C444" t="s">
        <v>327</v>
      </c>
      <c r="D444" t="s">
        <v>328</v>
      </c>
      <c r="E444" t="s">
        <v>329</v>
      </c>
      <c r="F444" t="s">
        <v>64</v>
      </c>
      <c r="G444" t="s">
        <v>1282</v>
      </c>
      <c r="H444" t="s">
        <v>60</v>
      </c>
      <c r="J444" t="s">
        <v>1283</v>
      </c>
      <c r="K444">
        <v>0</v>
      </c>
      <c r="L444">
        <v>0.5</v>
      </c>
      <c r="M444">
        <v>0.5</v>
      </c>
      <c r="N444">
        <v>0</v>
      </c>
      <c r="O444" t="s">
        <v>107</v>
      </c>
      <c r="P444" s="10">
        <v>29380.47</v>
      </c>
      <c r="Q444" s="10">
        <v>29380</v>
      </c>
      <c r="R444" s="10">
        <v>588</v>
      </c>
      <c r="S444" s="10">
        <v>29968</v>
      </c>
      <c r="T444" t="s">
        <v>59</v>
      </c>
      <c r="U444" t="s">
        <v>58</v>
      </c>
      <c r="V444">
        <v>70</v>
      </c>
      <c r="W444">
        <v>76</v>
      </c>
      <c r="X444">
        <v>73</v>
      </c>
      <c r="Y444" t="s">
        <v>254</v>
      </c>
      <c r="Z444">
        <v>100</v>
      </c>
      <c r="AA444">
        <v>0</v>
      </c>
      <c r="AB444">
        <v>0</v>
      </c>
      <c r="AC444">
        <v>14690.235000000001</v>
      </c>
      <c r="AD444">
        <v>14690.235000000001</v>
      </c>
      <c r="AE444">
        <v>0</v>
      </c>
      <c r="AF444" t="s">
        <v>59</v>
      </c>
      <c r="AG444" t="str">
        <f>VLOOKUP(G444,'CapRev-Output-All'!A:AQ,43,FALSE)</f>
        <v>0</v>
      </c>
      <c r="AI444" s="10"/>
    </row>
    <row r="445" spans="1:35" ht="15" x14ac:dyDescent="0.2">
      <c r="A445" t="s">
        <v>74</v>
      </c>
      <c r="B445" t="s">
        <v>102</v>
      </c>
      <c r="C445" t="s">
        <v>192</v>
      </c>
      <c r="D445" t="s">
        <v>319</v>
      </c>
      <c r="E445" t="s">
        <v>193</v>
      </c>
      <c r="F445" t="s">
        <v>52</v>
      </c>
      <c r="G445" t="s">
        <v>554</v>
      </c>
      <c r="H445" t="s">
        <v>74</v>
      </c>
      <c r="J445" t="s">
        <v>555</v>
      </c>
      <c r="K445">
        <v>0</v>
      </c>
      <c r="L445">
        <v>0.7</v>
      </c>
      <c r="M445">
        <v>0.3</v>
      </c>
      <c r="N445">
        <v>0</v>
      </c>
      <c r="O445" t="s">
        <v>56</v>
      </c>
      <c r="P445" s="10">
        <v>574364.63</v>
      </c>
      <c r="Q445" s="10">
        <v>574364</v>
      </c>
      <c r="R445" s="10">
        <v>11487</v>
      </c>
      <c r="S445" s="10">
        <v>585851</v>
      </c>
      <c r="T445" t="s">
        <v>57</v>
      </c>
      <c r="U445" t="s">
        <v>58</v>
      </c>
      <c r="V445">
        <v>85</v>
      </c>
      <c r="W445">
        <v>80</v>
      </c>
      <c r="X445">
        <v>82.5</v>
      </c>
      <c r="Y445" t="s">
        <v>68</v>
      </c>
      <c r="Z445">
        <v>0</v>
      </c>
      <c r="AA445">
        <v>100</v>
      </c>
      <c r="AB445">
        <v>0</v>
      </c>
      <c r="AC445">
        <v>402055.24099999998</v>
      </c>
      <c r="AD445">
        <v>172309.389</v>
      </c>
      <c r="AE445">
        <v>0</v>
      </c>
      <c r="AF445" t="s">
        <v>59</v>
      </c>
      <c r="AG445" t="str">
        <f>VLOOKUP(G445,'CapRev-Output-All'!A:AQ,43,FALSE)</f>
        <v>49514.19</v>
      </c>
      <c r="AI445" s="10"/>
    </row>
    <row r="446" spans="1:35" ht="15" x14ac:dyDescent="0.2">
      <c r="A446" t="s">
        <v>148</v>
      </c>
      <c r="B446" t="s">
        <v>148</v>
      </c>
      <c r="C446" t="s">
        <v>656</v>
      </c>
      <c r="D446" t="s">
        <v>657</v>
      </c>
      <c r="E446" t="s">
        <v>658</v>
      </c>
      <c r="F446" t="s">
        <v>64</v>
      </c>
      <c r="G446" t="s">
        <v>1247</v>
      </c>
      <c r="H446" t="s">
        <v>148</v>
      </c>
      <c r="J446" t="s">
        <v>1248</v>
      </c>
      <c r="K446">
        <v>0.47</v>
      </c>
      <c r="L446">
        <v>0</v>
      </c>
      <c r="M446">
        <v>0.53</v>
      </c>
      <c r="N446">
        <v>0</v>
      </c>
      <c r="O446" t="s">
        <v>120</v>
      </c>
      <c r="P446" s="10">
        <v>169740.64</v>
      </c>
      <c r="Q446" s="10">
        <v>169740</v>
      </c>
      <c r="R446" s="10">
        <v>3394.8</v>
      </c>
      <c r="S446" s="10">
        <v>173134.8</v>
      </c>
      <c r="T446" t="s">
        <v>59</v>
      </c>
      <c r="U446" t="s">
        <v>58</v>
      </c>
      <c r="V446">
        <v>64</v>
      </c>
      <c r="W446">
        <v>84</v>
      </c>
      <c r="X446">
        <v>74</v>
      </c>
      <c r="Y446" t="s">
        <v>254</v>
      </c>
      <c r="Z446">
        <v>100</v>
      </c>
      <c r="AA446">
        <v>0</v>
      </c>
      <c r="AB446">
        <v>79778.1008</v>
      </c>
      <c r="AC446">
        <v>0</v>
      </c>
      <c r="AD446">
        <v>89962.539199999999</v>
      </c>
      <c r="AE446">
        <v>0</v>
      </c>
      <c r="AF446" t="s">
        <v>59</v>
      </c>
      <c r="AG446" t="str">
        <f>VLOOKUP(G446,'CapRev-Output-All'!A:AQ,43,FALSE)</f>
        <v>16049</v>
      </c>
      <c r="AI446" s="10"/>
    </row>
    <row r="447" spans="1:35" ht="15" x14ac:dyDescent="0.2">
      <c r="A447" t="s">
        <v>74</v>
      </c>
      <c r="B447" t="s">
        <v>75</v>
      </c>
      <c r="C447" t="s">
        <v>388</v>
      </c>
      <c r="D447" t="s">
        <v>389</v>
      </c>
      <c r="E447" t="s">
        <v>390</v>
      </c>
      <c r="F447" t="s">
        <v>52</v>
      </c>
      <c r="G447" t="s">
        <v>440</v>
      </c>
      <c r="H447" t="s">
        <v>74</v>
      </c>
      <c r="J447" t="s">
        <v>441</v>
      </c>
      <c r="K447">
        <v>0.26</v>
      </c>
      <c r="L447">
        <v>0.307</v>
      </c>
      <c r="M447">
        <v>0.19700000000000001</v>
      </c>
      <c r="N447">
        <v>0.23599999999999999</v>
      </c>
      <c r="O447" t="s">
        <v>56</v>
      </c>
      <c r="P447" s="10">
        <v>636173.86</v>
      </c>
      <c r="Q447" s="10">
        <v>636173</v>
      </c>
      <c r="R447" s="10">
        <v>12723</v>
      </c>
      <c r="S447" s="10">
        <v>648896</v>
      </c>
      <c r="T447" t="s">
        <v>59</v>
      </c>
      <c r="U447" t="s">
        <v>58</v>
      </c>
      <c r="V447">
        <v>84</v>
      </c>
      <c r="W447">
        <v>84</v>
      </c>
      <c r="X447">
        <v>84</v>
      </c>
      <c r="Y447" t="s">
        <v>84</v>
      </c>
      <c r="Z447">
        <v>100</v>
      </c>
      <c r="AA447">
        <v>0</v>
      </c>
      <c r="AB447">
        <v>165405.20360000001</v>
      </c>
      <c r="AC447">
        <v>195305.37502000001</v>
      </c>
      <c r="AD447">
        <v>125326.25042</v>
      </c>
      <c r="AE447">
        <v>150137.03096</v>
      </c>
      <c r="AF447" t="s">
        <v>59</v>
      </c>
      <c r="AG447" t="str">
        <f>VLOOKUP(G447,'CapRev-Output-All'!A:AQ,43,FALSE)</f>
        <v>41,795.03</v>
      </c>
      <c r="AI447" s="10"/>
    </row>
    <row r="448" spans="1:35" ht="15" x14ac:dyDescent="0.2">
      <c r="A448" t="s">
        <v>74</v>
      </c>
      <c r="B448" t="s">
        <v>85</v>
      </c>
      <c r="C448" t="s">
        <v>86</v>
      </c>
      <c r="D448" t="s">
        <v>70</v>
      </c>
      <c r="E448" t="s">
        <v>87</v>
      </c>
      <c r="F448" t="s">
        <v>52</v>
      </c>
      <c r="G448" t="s">
        <v>88</v>
      </c>
      <c r="H448" t="s">
        <v>74</v>
      </c>
      <c r="J448" t="s">
        <v>89</v>
      </c>
      <c r="K448">
        <v>0</v>
      </c>
      <c r="L448">
        <v>1</v>
      </c>
      <c r="M448">
        <v>0</v>
      </c>
      <c r="N448">
        <v>0</v>
      </c>
      <c r="O448" t="s">
        <v>56</v>
      </c>
      <c r="P448" s="10">
        <v>833173.55</v>
      </c>
      <c r="Q448" s="10">
        <v>833172</v>
      </c>
      <c r="R448" s="10">
        <v>16663.439999999999</v>
      </c>
      <c r="S448" s="10">
        <v>849835.44</v>
      </c>
      <c r="T448" t="s">
        <v>59</v>
      </c>
      <c r="U448" t="s">
        <v>58</v>
      </c>
      <c r="V448">
        <v>100</v>
      </c>
      <c r="W448">
        <v>92</v>
      </c>
      <c r="X448">
        <v>96</v>
      </c>
      <c r="Y448" t="s">
        <v>84</v>
      </c>
      <c r="Z448">
        <v>100</v>
      </c>
      <c r="AA448">
        <v>0</v>
      </c>
      <c r="AB448">
        <v>0</v>
      </c>
      <c r="AC448">
        <v>833173.55</v>
      </c>
      <c r="AD448">
        <v>0</v>
      </c>
      <c r="AE448">
        <v>0</v>
      </c>
      <c r="AF448" t="s">
        <v>59</v>
      </c>
      <c r="AG448" t="str">
        <f>VLOOKUP(G448,'CapRev-Output-All'!A:AQ,43,FALSE)</f>
        <v>0</v>
      </c>
      <c r="AI448" s="10"/>
    </row>
    <row r="449" spans="1:35" ht="15" x14ac:dyDescent="0.2">
      <c r="A449" t="s">
        <v>74</v>
      </c>
      <c r="B449" t="s">
        <v>102</v>
      </c>
      <c r="C449" t="s">
        <v>162</v>
      </c>
      <c r="D449" t="s">
        <v>556</v>
      </c>
      <c r="E449" t="s">
        <v>163</v>
      </c>
      <c r="F449" t="s">
        <v>52</v>
      </c>
      <c r="G449" t="s">
        <v>682</v>
      </c>
      <c r="H449" t="s">
        <v>74</v>
      </c>
      <c r="J449" t="s">
        <v>683</v>
      </c>
      <c r="K449">
        <v>0</v>
      </c>
      <c r="L449">
        <v>0.7</v>
      </c>
      <c r="M449">
        <v>0.3</v>
      </c>
      <c r="N449">
        <v>0</v>
      </c>
      <c r="O449" t="s">
        <v>56</v>
      </c>
      <c r="P449" s="10">
        <v>387006</v>
      </c>
      <c r="Q449" s="10">
        <v>387004</v>
      </c>
      <c r="R449" s="10">
        <v>7740.12</v>
      </c>
      <c r="S449" s="10">
        <v>394744.12</v>
      </c>
      <c r="T449" t="s">
        <v>59</v>
      </c>
      <c r="U449" t="s">
        <v>58</v>
      </c>
      <c r="V449">
        <v>85</v>
      </c>
      <c r="W449">
        <v>76</v>
      </c>
      <c r="X449">
        <v>80.5</v>
      </c>
      <c r="Y449" t="s">
        <v>254</v>
      </c>
      <c r="Z449">
        <v>75</v>
      </c>
      <c r="AA449">
        <v>25</v>
      </c>
      <c r="AB449">
        <v>0</v>
      </c>
      <c r="AC449">
        <v>270904.2</v>
      </c>
      <c r="AD449">
        <v>116101.8</v>
      </c>
      <c r="AE449">
        <v>0</v>
      </c>
      <c r="AF449" t="s">
        <v>59</v>
      </c>
      <c r="AG449" t="str">
        <f>VLOOKUP(G449,'CapRev-Output-All'!A:AQ,43,FALSE)</f>
        <v>3000</v>
      </c>
      <c r="AI449" s="10"/>
    </row>
    <row r="450" spans="1:35" ht="15" x14ac:dyDescent="0.2">
      <c r="A450" t="s">
        <v>74</v>
      </c>
      <c r="B450" t="s">
        <v>85</v>
      </c>
      <c r="C450" t="s">
        <v>86</v>
      </c>
      <c r="D450" t="s">
        <v>85</v>
      </c>
      <c r="E450" t="s">
        <v>87</v>
      </c>
      <c r="F450" t="s">
        <v>64</v>
      </c>
      <c r="G450" t="s">
        <v>515</v>
      </c>
      <c r="H450" t="s">
        <v>74</v>
      </c>
      <c r="J450" t="s">
        <v>516</v>
      </c>
      <c r="K450">
        <v>0.6</v>
      </c>
      <c r="L450">
        <v>0.2</v>
      </c>
      <c r="M450">
        <v>0.2</v>
      </c>
      <c r="N450">
        <v>0</v>
      </c>
      <c r="O450" t="s">
        <v>67</v>
      </c>
      <c r="P450" s="10">
        <v>932974</v>
      </c>
      <c r="Q450" s="10">
        <v>932972</v>
      </c>
      <c r="R450" s="10">
        <v>18659.400000000001</v>
      </c>
      <c r="S450" s="10">
        <v>951631.4</v>
      </c>
      <c r="T450" t="s">
        <v>59</v>
      </c>
      <c r="U450" t="s">
        <v>58</v>
      </c>
      <c r="V450">
        <v>84</v>
      </c>
      <c r="W450">
        <v>84</v>
      </c>
      <c r="X450">
        <v>84</v>
      </c>
      <c r="Y450" t="s">
        <v>84</v>
      </c>
      <c r="Z450">
        <v>90</v>
      </c>
      <c r="AA450">
        <v>10</v>
      </c>
      <c r="AB450">
        <v>559784.4</v>
      </c>
      <c r="AC450">
        <v>186594.8</v>
      </c>
      <c r="AD450">
        <v>186594.8</v>
      </c>
      <c r="AE450">
        <v>0</v>
      </c>
      <c r="AF450" t="s">
        <v>59</v>
      </c>
      <c r="AG450" t="str">
        <f>VLOOKUP(G450,'CapRev-Output-All'!A:AQ,43,FALSE)</f>
        <v>0</v>
      </c>
      <c r="AI450" s="10"/>
    </row>
    <row r="451" spans="1:35" ht="15" x14ac:dyDescent="0.2">
      <c r="A451" t="s">
        <v>74</v>
      </c>
      <c r="B451" t="s">
        <v>85</v>
      </c>
      <c r="C451" t="s">
        <v>86</v>
      </c>
      <c r="D451" t="s">
        <v>90</v>
      </c>
      <c r="E451" t="s">
        <v>87</v>
      </c>
      <c r="F451" t="s">
        <v>52</v>
      </c>
      <c r="G451" t="s">
        <v>91</v>
      </c>
      <c r="H451" t="s">
        <v>74</v>
      </c>
      <c r="J451" t="s">
        <v>92</v>
      </c>
      <c r="K451">
        <v>0</v>
      </c>
      <c r="L451">
        <v>1</v>
      </c>
      <c r="M451">
        <v>0</v>
      </c>
      <c r="N451">
        <v>0</v>
      </c>
      <c r="O451" t="s">
        <v>56</v>
      </c>
      <c r="P451" s="10">
        <v>496189.3</v>
      </c>
      <c r="Q451" s="10">
        <v>496186</v>
      </c>
      <c r="R451" s="10">
        <v>9923.7199999999993</v>
      </c>
      <c r="S451" s="10">
        <v>506109.72</v>
      </c>
      <c r="T451" t="s">
        <v>59</v>
      </c>
      <c r="U451" t="s">
        <v>58</v>
      </c>
      <c r="V451">
        <v>100</v>
      </c>
      <c r="W451">
        <v>92</v>
      </c>
      <c r="X451">
        <v>96</v>
      </c>
      <c r="Y451" t="s">
        <v>84</v>
      </c>
      <c r="Z451">
        <v>100</v>
      </c>
      <c r="AA451">
        <v>0</v>
      </c>
      <c r="AB451">
        <v>0</v>
      </c>
      <c r="AC451">
        <v>496189.3</v>
      </c>
      <c r="AD451">
        <v>0</v>
      </c>
      <c r="AE451">
        <v>0</v>
      </c>
      <c r="AF451" t="s">
        <v>59</v>
      </c>
      <c r="AG451">
        <f>VLOOKUP(G451,'CapRev-Output-All'!A:AQ,43,FALSE)</f>
        <v>0</v>
      </c>
      <c r="AI451" s="10"/>
    </row>
    <row r="452" spans="1:35" ht="15" x14ac:dyDescent="0.2">
      <c r="A452" t="s">
        <v>74</v>
      </c>
      <c r="B452" t="s">
        <v>93</v>
      </c>
      <c r="C452" t="s">
        <v>248</v>
      </c>
      <c r="D452" t="s">
        <v>405</v>
      </c>
      <c r="E452" t="s">
        <v>249</v>
      </c>
      <c r="F452" t="s">
        <v>64</v>
      </c>
      <c r="G452" t="s">
        <v>780</v>
      </c>
      <c r="H452" t="s">
        <v>74</v>
      </c>
      <c r="J452" t="s">
        <v>781</v>
      </c>
      <c r="K452">
        <v>1</v>
      </c>
      <c r="L452">
        <v>0</v>
      </c>
      <c r="M452">
        <v>0</v>
      </c>
      <c r="N452">
        <v>0</v>
      </c>
      <c r="O452" t="s">
        <v>67</v>
      </c>
      <c r="P452" s="10">
        <v>273442.18</v>
      </c>
      <c r="Q452" s="10">
        <v>273422</v>
      </c>
      <c r="R452" s="10">
        <v>8203</v>
      </c>
      <c r="S452" s="10">
        <v>281625</v>
      </c>
      <c r="T452" t="s">
        <v>57</v>
      </c>
      <c r="U452" t="s">
        <v>58</v>
      </c>
      <c r="V452">
        <v>80</v>
      </c>
      <c r="W452">
        <v>80</v>
      </c>
      <c r="X452">
        <v>80</v>
      </c>
      <c r="Y452" t="s">
        <v>68</v>
      </c>
      <c r="Z452">
        <v>0</v>
      </c>
      <c r="AA452">
        <v>100</v>
      </c>
      <c r="AB452">
        <v>273442.18</v>
      </c>
      <c r="AC452">
        <v>0</v>
      </c>
      <c r="AD452">
        <v>0</v>
      </c>
      <c r="AE452">
        <v>0</v>
      </c>
      <c r="AF452" t="s">
        <v>59</v>
      </c>
      <c r="AG452">
        <f>VLOOKUP(G452,'CapRev-Output-All'!A:AQ,43,FALSE)</f>
        <v>0</v>
      </c>
      <c r="AI452" s="10"/>
    </row>
    <row r="453" spans="1:35" ht="15" x14ac:dyDescent="0.2">
      <c r="A453" t="s">
        <v>74</v>
      </c>
      <c r="B453" t="s">
        <v>108</v>
      </c>
      <c r="C453" t="s">
        <v>153</v>
      </c>
      <c r="D453" t="s">
        <v>444</v>
      </c>
      <c r="E453" t="s">
        <v>154</v>
      </c>
      <c r="F453" t="s">
        <v>64</v>
      </c>
      <c r="G453" t="s">
        <v>445</v>
      </c>
      <c r="H453" t="s">
        <v>74</v>
      </c>
      <c r="J453" t="s">
        <v>446</v>
      </c>
      <c r="K453">
        <v>0</v>
      </c>
      <c r="L453">
        <v>0</v>
      </c>
      <c r="M453">
        <v>0.5</v>
      </c>
      <c r="N453">
        <v>0.5</v>
      </c>
      <c r="O453" t="s">
        <v>107</v>
      </c>
      <c r="P453" s="10">
        <v>741825</v>
      </c>
      <c r="Q453" s="10">
        <v>741725</v>
      </c>
      <c r="R453" s="10">
        <v>14835</v>
      </c>
      <c r="S453" s="10">
        <v>756560</v>
      </c>
      <c r="T453" t="s">
        <v>59</v>
      </c>
      <c r="U453" t="s">
        <v>58</v>
      </c>
      <c r="V453">
        <v>76</v>
      </c>
      <c r="W453">
        <v>92</v>
      </c>
      <c r="X453">
        <v>84</v>
      </c>
      <c r="Y453" t="s">
        <v>254</v>
      </c>
      <c r="Z453">
        <v>100</v>
      </c>
      <c r="AA453">
        <v>0</v>
      </c>
      <c r="AB453">
        <v>0</v>
      </c>
      <c r="AC453">
        <v>0</v>
      </c>
      <c r="AD453">
        <v>370912.5</v>
      </c>
      <c r="AE453">
        <v>370912.5</v>
      </c>
      <c r="AF453" t="s">
        <v>59</v>
      </c>
      <c r="AG453" t="str">
        <f>VLOOKUP(G453,'CapRev-Output-All'!A:AQ,43,FALSE)</f>
        <v>0</v>
      </c>
      <c r="AI453" s="10"/>
    </row>
    <row r="454" spans="1:35" ht="15" x14ac:dyDescent="0.2">
      <c r="A454" t="s">
        <v>60</v>
      </c>
      <c r="B454" t="s">
        <v>60</v>
      </c>
      <c r="C454" t="s">
        <v>854</v>
      </c>
      <c r="D454" t="s">
        <v>855</v>
      </c>
      <c r="E454" t="s">
        <v>856</v>
      </c>
      <c r="F454" t="s">
        <v>52</v>
      </c>
      <c r="G454" t="s">
        <v>1163</v>
      </c>
      <c r="H454" t="s">
        <v>60</v>
      </c>
      <c r="J454" t="s">
        <v>331</v>
      </c>
      <c r="K454">
        <v>0</v>
      </c>
      <c r="L454">
        <v>0.41</v>
      </c>
      <c r="M454">
        <v>0.33</v>
      </c>
      <c r="N454">
        <v>0.26</v>
      </c>
      <c r="O454" t="s">
        <v>56</v>
      </c>
      <c r="P454" s="10">
        <v>213794</v>
      </c>
      <c r="Q454" s="10">
        <v>213514</v>
      </c>
      <c r="R454" s="10">
        <v>4270</v>
      </c>
      <c r="S454" s="10">
        <v>217784</v>
      </c>
      <c r="T454" t="s">
        <v>59</v>
      </c>
      <c r="U454" t="s">
        <v>58</v>
      </c>
      <c r="V454">
        <v>75</v>
      </c>
      <c r="W454">
        <v>76</v>
      </c>
      <c r="X454">
        <v>75.5</v>
      </c>
      <c r="Y454" t="s">
        <v>254</v>
      </c>
      <c r="Z454">
        <v>100</v>
      </c>
      <c r="AA454">
        <v>0</v>
      </c>
      <c r="AB454">
        <v>0</v>
      </c>
      <c r="AC454">
        <v>87655.54</v>
      </c>
      <c r="AD454">
        <v>70552.02</v>
      </c>
      <c r="AE454">
        <v>55586.44</v>
      </c>
      <c r="AF454" t="s">
        <v>59</v>
      </c>
      <c r="AG454" t="str">
        <f>VLOOKUP(G454,'CapRev-Output-All'!A:AQ,43,FALSE)</f>
        <v>0</v>
      </c>
      <c r="AI454" s="10"/>
    </row>
    <row r="455" spans="1:35" ht="15" x14ac:dyDescent="0.2">
      <c r="A455" t="s">
        <v>60</v>
      </c>
      <c r="B455" t="s">
        <v>60</v>
      </c>
      <c r="C455" t="s">
        <v>637</v>
      </c>
      <c r="D455" t="s">
        <v>638</v>
      </c>
      <c r="E455" t="s">
        <v>639</v>
      </c>
      <c r="F455" t="s">
        <v>64</v>
      </c>
      <c r="G455" t="s">
        <v>859</v>
      </c>
      <c r="H455" t="s">
        <v>60</v>
      </c>
      <c r="J455" t="s">
        <v>860</v>
      </c>
      <c r="K455">
        <v>1</v>
      </c>
      <c r="L455">
        <v>0</v>
      </c>
      <c r="M455">
        <v>0</v>
      </c>
      <c r="N455">
        <v>0</v>
      </c>
      <c r="O455" t="s">
        <v>67</v>
      </c>
      <c r="P455" s="10">
        <v>200000</v>
      </c>
      <c r="Q455" s="10">
        <v>196000</v>
      </c>
      <c r="R455" s="10">
        <v>3920</v>
      </c>
      <c r="S455" s="10">
        <v>199920</v>
      </c>
      <c r="T455" t="s">
        <v>59</v>
      </c>
      <c r="U455" t="s">
        <v>58</v>
      </c>
      <c r="V455">
        <v>80</v>
      </c>
      <c r="W455">
        <v>80</v>
      </c>
      <c r="X455">
        <v>80</v>
      </c>
      <c r="Y455" t="s">
        <v>84</v>
      </c>
      <c r="Z455">
        <v>100</v>
      </c>
      <c r="AA455">
        <v>0</v>
      </c>
      <c r="AB455">
        <v>200000</v>
      </c>
      <c r="AC455">
        <v>0</v>
      </c>
      <c r="AD455">
        <v>0</v>
      </c>
      <c r="AE455">
        <v>0</v>
      </c>
      <c r="AF455" t="s">
        <v>59</v>
      </c>
      <c r="AG455" t="str">
        <f>VLOOKUP(G455,'CapRev-Output-All'!A:AQ,43,FALSE)</f>
        <v>47200</v>
      </c>
      <c r="AI455" s="10"/>
    </row>
    <row r="456" spans="1:35" ht="15" x14ac:dyDescent="0.2">
      <c r="A456" t="s">
        <v>74</v>
      </c>
      <c r="B456" t="s">
        <v>139</v>
      </c>
      <c r="C456" t="s">
        <v>140</v>
      </c>
      <c r="D456" t="s">
        <v>70</v>
      </c>
      <c r="E456" t="s">
        <v>141</v>
      </c>
      <c r="F456" t="s">
        <v>52</v>
      </c>
      <c r="G456" t="s">
        <v>142</v>
      </c>
      <c r="H456" t="s">
        <v>74</v>
      </c>
      <c r="J456" t="s">
        <v>143</v>
      </c>
      <c r="K456">
        <v>0</v>
      </c>
      <c r="L456">
        <v>1</v>
      </c>
      <c r="M456">
        <v>0</v>
      </c>
      <c r="N456">
        <v>0</v>
      </c>
      <c r="O456" t="s">
        <v>56</v>
      </c>
      <c r="P456" s="10">
        <v>410347</v>
      </c>
      <c r="Q456" s="10">
        <v>406243.54</v>
      </c>
      <c r="R456" s="10">
        <v>8206.94</v>
      </c>
      <c r="S456" s="10">
        <v>414450.48</v>
      </c>
      <c r="T456" t="s">
        <v>59</v>
      </c>
      <c r="U456" t="s">
        <v>58</v>
      </c>
      <c r="V456">
        <v>95</v>
      </c>
      <c r="W456">
        <v>92</v>
      </c>
      <c r="X456">
        <v>93.5</v>
      </c>
      <c r="Y456" t="s">
        <v>84</v>
      </c>
      <c r="Z456">
        <v>69</v>
      </c>
      <c r="AA456">
        <v>31</v>
      </c>
      <c r="AB456">
        <v>0</v>
      </c>
      <c r="AC456">
        <v>410347</v>
      </c>
      <c r="AD456">
        <v>0</v>
      </c>
      <c r="AE456">
        <v>0</v>
      </c>
      <c r="AF456" t="s">
        <v>59</v>
      </c>
      <c r="AG456">
        <f>VLOOKUP(G456,'CapRev-Output-All'!A:AQ,43,FALSE)</f>
        <v>0</v>
      </c>
      <c r="AI456" s="10"/>
    </row>
    <row r="457" spans="1:35" ht="15" x14ac:dyDescent="0.2">
      <c r="A457" t="s">
        <v>74</v>
      </c>
      <c r="B457" t="s">
        <v>75</v>
      </c>
      <c r="C457" t="s">
        <v>499</v>
      </c>
      <c r="D457" t="s">
        <v>500</v>
      </c>
      <c r="E457" t="s">
        <v>501</v>
      </c>
      <c r="F457" t="s">
        <v>64</v>
      </c>
      <c r="G457" t="s">
        <v>787</v>
      </c>
      <c r="H457" t="s">
        <v>74</v>
      </c>
      <c r="J457" t="s">
        <v>788</v>
      </c>
      <c r="K457">
        <v>0.1</v>
      </c>
      <c r="L457">
        <v>0.2</v>
      </c>
      <c r="M457">
        <v>0.5</v>
      </c>
      <c r="N457">
        <v>0.2</v>
      </c>
      <c r="O457" t="s">
        <v>120</v>
      </c>
      <c r="P457" s="10">
        <v>329500</v>
      </c>
      <c r="Q457" s="10">
        <v>324500</v>
      </c>
      <c r="R457" s="10">
        <v>6490</v>
      </c>
      <c r="S457" s="10">
        <v>330990</v>
      </c>
      <c r="T457" t="s">
        <v>57</v>
      </c>
      <c r="U457" t="s">
        <v>58</v>
      </c>
      <c r="V457">
        <v>80</v>
      </c>
      <c r="W457">
        <v>80</v>
      </c>
      <c r="X457">
        <v>80</v>
      </c>
      <c r="Y457" t="s">
        <v>68</v>
      </c>
      <c r="Z457">
        <v>0</v>
      </c>
      <c r="AA457">
        <v>100</v>
      </c>
      <c r="AB457">
        <v>32950</v>
      </c>
      <c r="AC457">
        <v>65900</v>
      </c>
      <c r="AD457">
        <v>164750</v>
      </c>
      <c r="AE457">
        <v>65900</v>
      </c>
      <c r="AF457" t="s">
        <v>59</v>
      </c>
      <c r="AG457" t="str">
        <f>VLOOKUP(G457,'CapRev-Output-All'!A:AQ,43,FALSE)</f>
        <v>32400</v>
      </c>
      <c r="AI457" s="10"/>
    </row>
    <row r="458" spans="1:35" ht="15" x14ac:dyDescent="0.2">
      <c r="A458" t="s">
        <v>148</v>
      </c>
      <c r="B458" t="s">
        <v>148</v>
      </c>
      <c r="C458" t="s">
        <v>417</v>
      </c>
      <c r="D458" t="s">
        <v>418</v>
      </c>
      <c r="E458" t="s">
        <v>419</v>
      </c>
      <c r="F458" t="s">
        <v>52</v>
      </c>
      <c r="G458" t="s">
        <v>420</v>
      </c>
      <c r="H458" t="s">
        <v>148</v>
      </c>
      <c r="J458" t="s">
        <v>421</v>
      </c>
      <c r="K458">
        <v>0</v>
      </c>
      <c r="L458">
        <v>0.65</v>
      </c>
      <c r="M458">
        <v>0</v>
      </c>
      <c r="N458">
        <v>0.35</v>
      </c>
      <c r="O458" t="s">
        <v>56</v>
      </c>
      <c r="P458" s="10">
        <v>109771.5</v>
      </c>
      <c r="Q458" s="10">
        <v>104771.5</v>
      </c>
      <c r="R458" s="10">
        <v>2095.4299999999998</v>
      </c>
      <c r="S458" s="10">
        <v>106866.93</v>
      </c>
      <c r="T458" t="s">
        <v>57</v>
      </c>
      <c r="U458" t="s">
        <v>58</v>
      </c>
      <c r="V458">
        <v>85</v>
      </c>
      <c r="W458">
        <v>84</v>
      </c>
      <c r="X458">
        <v>84.5</v>
      </c>
      <c r="Y458" t="s">
        <v>68</v>
      </c>
      <c r="Z458">
        <v>0</v>
      </c>
      <c r="AA458">
        <v>100</v>
      </c>
      <c r="AB458">
        <v>0</v>
      </c>
      <c r="AC458">
        <v>71351.475000000006</v>
      </c>
      <c r="AD458">
        <v>0</v>
      </c>
      <c r="AE458">
        <v>38420.025000000001</v>
      </c>
      <c r="AF458" t="s">
        <v>59</v>
      </c>
      <c r="AG458" t="str">
        <f>VLOOKUP(G458,'CapRev-Output-All'!A:AQ,43,FALSE)</f>
        <v>0</v>
      </c>
      <c r="AI458" s="10"/>
    </row>
    <row r="459" spans="1:35" ht="15" x14ac:dyDescent="0.2">
      <c r="A459" t="s">
        <v>74</v>
      </c>
      <c r="B459" t="s">
        <v>219</v>
      </c>
      <c r="C459" t="s">
        <v>276</v>
      </c>
      <c r="D459" t="s">
        <v>174</v>
      </c>
      <c r="E459" t="s">
        <v>277</v>
      </c>
      <c r="F459" t="s">
        <v>52</v>
      </c>
      <c r="G459" t="s">
        <v>280</v>
      </c>
      <c r="H459" t="s">
        <v>74</v>
      </c>
      <c r="J459" t="s">
        <v>281</v>
      </c>
      <c r="K459">
        <v>7.6999999999999999E-2</v>
      </c>
      <c r="L459">
        <v>0.92300000000000004</v>
      </c>
      <c r="M459">
        <v>0</v>
      </c>
      <c r="N459">
        <v>0</v>
      </c>
      <c r="O459" t="s">
        <v>56</v>
      </c>
      <c r="P459" s="10">
        <v>245124</v>
      </c>
      <c r="Q459" s="10">
        <v>239904</v>
      </c>
      <c r="R459" s="10">
        <v>4798</v>
      </c>
      <c r="S459" s="10">
        <v>244702</v>
      </c>
      <c r="T459" t="s">
        <v>57</v>
      </c>
      <c r="U459" t="s">
        <v>58</v>
      </c>
      <c r="V459">
        <v>90</v>
      </c>
      <c r="W459">
        <v>84</v>
      </c>
      <c r="X459">
        <v>87</v>
      </c>
      <c r="Y459" t="s">
        <v>68</v>
      </c>
      <c r="Z459">
        <v>0</v>
      </c>
      <c r="AA459">
        <v>100</v>
      </c>
      <c r="AB459">
        <v>18874.547999999999</v>
      </c>
      <c r="AC459">
        <v>226249.45199999999</v>
      </c>
      <c r="AD459">
        <v>0</v>
      </c>
      <c r="AE459">
        <v>0</v>
      </c>
      <c r="AF459" t="s">
        <v>59</v>
      </c>
      <c r="AG459" t="str">
        <f>VLOOKUP(G459,'CapRev-Output-All'!A:AQ,43,FALSE)</f>
        <v>20000</v>
      </c>
      <c r="AI459" s="10"/>
    </row>
    <row r="460" spans="1:35" ht="15" x14ac:dyDescent="0.2">
      <c r="A460" t="s">
        <v>74</v>
      </c>
      <c r="B460" t="s">
        <v>108</v>
      </c>
      <c r="C460" t="s">
        <v>244</v>
      </c>
      <c r="D460" t="s">
        <v>305</v>
      </c>
      <c r="E460" t="s">
        <v>245</v>
      </c>
      <c r="F460" t="s">
        <v>64</v>
      </c>
      <c r="G460" t="s">
        <v>906</v>
      </c>
      <c r="H460" t="s">
        <v>74</v>
      </c>
      <c r="J460" t="s">
        <v>907</v>
      </c>
      <c r="K460">
        <v>1</v>
      </c>
      <c r="L460">
        <v>0</v>
      </c>
      <c r="M460">
        <v>0</v>
      </c>
      <c r="N460">
        <v>0</v>
      </c>
      <c r="O460" t="s">
        <v>67</v>
      </c>
      <c r="P460" s="10">
        <v>330750</v>
      </c>
      <c r="Q460" s="10">
        <v>325500</v>
      </c>
      <c r="R460" s="10">
        <v>6510</v>
      </c>
      <c r="S460" s="10">
        <v>332010</v>
      </c>
      <c r="T460" t="s">
        <v>59</v>
      </c>
      <c r="U460" t="s">
        <v>58</v>
      </c>
      <c r="V460">
        <v>88</v>
      </c>
      <c r="W460">
        <v>70</v>
      </c>
      <c r="X460">
        <v>79</v>
      </c>
      <c r="Y460" t="s">
        <v>254</v>
      </c>
      <c r="Z460">
        <v>57.12</v>
      </c>
      <c r="AA460">
        <v>42.88</v>
      </c>
      <c r="AB460">
        <v>330750</v>
      </c>
      <c r="AC460">
        <v>0</v>
      </c>
      <c r="AD460">
        <v>0</v>
      </c>
      <c r="AE460">
        <v>0</v>
      </c>
      <c r="AF460" t="s">
        <v>59</v>
      </c>
      <c r="AG460" t="str">
        <f>VLOOKUP(G460,'CapRev-Output-All'!A:AQ,43,FALSE)</f>
        <v>0</v>
      </c>
      <c r="AI460" s="10"/>
    </row>
    <row r="461" spans="1:35" ht="15" x14ac:dyDescent="0.2">
      <c r="A461" t="s">
        <v>74</v>
      </c>
      <c r="B461" t="s">
        <v>219</v>
      </c>
      <c r="C461" t="s">
        <v>276</v>
      </c>
      <c r="D461" t="s">
        <v>517</v>
      </c>
      <c r="E461" t="s">
        <v>277</v>
      </c>
      <c r="F461" t="s">
        <v>64</v>
      </c>
      <c r="G461" t="s">
        <v>828</v>
      </c>
      <c r="H461" t="s">
        <v>74</v>
      </c>
      <c r="J461" t="s">
        <v>829</v>
      </c>
      <c r="K461">
        <v>1</v>
      </c>
      <c r="L461">
        <v>0</v>
      </c>
      <c r="M461">
        <v>0</v>
      </c>
      <c r="N461">
        <v>0</v>
      </c>
      <c r="O461" t="s">
        <v>67</v>
      </c>
      <c r="P461" s="10">
        <v>200000</v>
      </c>
      <c r="Q461" s="10">
        <v>194000</v>
      </c>
      <c r="R461" s="10">
        <v>3880</v>
      </c>
      <c r="S461" s="10">
        <v>197880</v>
      </c>
      <c r="T461" t="s">
        <v>59</v>
      </c>
      <c r="U461" t="s">
        <v>58</v>
      </c>
      <c r="V461">
        <v>80</v>
      </c>
      <c r="W461">
        <v>80</v>
      </c>
      <c r="X461">
        <v>80</v>
      </c>
      <c r="Y461" t="s">
        <v>84</v>
      </c>
      <c r="Z461">
        <v>100</v>
      </c>
      <c r="AA461">
        <v>0</v>
      </c>
      <c r="AB461">
        <v>200000</v>
      </c>
      <c r="AC461">
        <v>0</v>
      </c>
      <c r="AD461">
        <v>0</v>
      </c>
      <c r="AE461">
        <v>0</v>
      </c>
      <c r="AF461" t="s">
        <v>59</v>
      </c>
      <c r="AG461" t="str">
        <f>VLOOKUP(G461,'CapRev-Output-All'!A:AQ,43,FALSE)</f>
        <v>0</v>
      </c>
      <c r="AI461" s="10"/>
    </row>
    <row r="462" spans="1:35" ht="15" x14ac:dyDescent="0.2">
      <c r="A462" t="s">
        <v>74</v>
      </c>
      <c r="B462" t="s">
        <v>139</v>
      </c>
      <c r="C462" t="s">
        <v>140</v>
      </c>
      <c r="D462" t="s">
        <v>70</v>
      </c>
      <c r="E462" t="s">
        <v>141</v>
      </c>
      <c r="F462" t="s">
        <v>52</v>
      </c>
      <c r="G462" t="s">
        <v>242</v>
      </c>
      <c r="H462" t="s">
        <v>74</v>
      </c>
      <c r="J462" t="s">
        <v>243</v>
      </c>
      <c r="K462">
        <v>0</v>
      </c>
      <c r="L462">
        <v>0.55000000000000004</v>
      </c>
      <c r="M462">
        <v>0.45</v>
      </c>
      <c r="N462">
        <v>0</v>
      </c>
      <c r="O462" t="s">
        <v>56</v>
      </c>
      <c r="P462" s="10">
        <v>308892</v>
      </c>
      <c r="Q462" s="10">
        <v>302892</v>
      </c>
      <c r="R462" s="10">
        <v>6057.84</v>
      </c>
      <c r="S462" s="10">
        <v>308949.84000000003</v>
      </c>
      <c r="T462" t="s">
        <v>59</v>
      </c>
      <c r="U462" t="s">
        <v>58</v>
      </c>
      <c r="V462">
        <v>80</v>
      </c>
      <c r="W462">
        <v>96</v>
      </c>
      <c r="X462">
        <v>88</v>
      </c>
      <c r="Y462" t="s">
        <v>84</v>
      </c>
      <c r="Z462">
        <v>88</v>
      </c>
      <c r="AA462">
        <v>12</v>
      </c>
      <c r="AB462">
        <v>0</v>
      </c>
      <c r="AC462">
        <v>169890.6</v>
      </c>
      <c r="AD462">
        <v>139001.4</v>
      </c>
      <c r="AE462">
        <v>0</v>
      </c>
      <c r="AF462" t="s">
        <v>59</v>
      </c>
      <c r="AG462" t="str">
        <f>VLOOKUP(G462,'CapRev-Output-All'!A:AQ,43,FALSE)</f>
        <v>0</v>
      </c>
      <c r="AI462" s="10"/>
    </row>
    <row r="463" spans="1:35" ht="15" x14ac:dyDescent="0.2">
      <c r="A463" t="s">
        <v>74</v>
      </c>
      <c r="B463" t="s">
        <v>108</v>
      </c>
      <c r="C463" t="s">
        <v>109</v>
      </c>
      <c r="D463" t="s">
        <v>549</v>
      </c>
      <c r="E463" t="s">
        <v>111</v>
      </c>
      <c r="F463" t="s">
        <v>64</v>
      </c>
      <c r="G463" t="s">
        <v>743</v>
      </c>
      <c r="H463" t="s">
        <v>74</v>
      </c>
      <c r="J463" t="s">
        <v>744</v>
      </c>
      <c r="K463">
        <v>0</v>
      </c>
      <c r="L463">
        <v>0.3</v>
      </c>
      <c r="M463">
        <v>0.7</v>
      </c>
      <c r="N463">
        <v>0</v>
      </c>
      <c r="O463" t="s">
        <v>120</v>
      </c>
      <c r="P463" s="10">
        <v>560093.66</v>
      </c>
      <c r="Q463" s="10">
        <v>554093</v>
      </c>
      <c r="R463" s="10">
        <v>11081.87</v>
      </c>
      <c r="S463" s="10">
        <v>565174.87</v>
      </c>
      <c r="T463" t="s">
        <v>57</v>
      </c>
      <c r="U463" t="s">
        <v>58</v>
      </c>
      <c r="V463">
        <v>80</v>
      </c>
      <c r="W463">
        <v>80</v>
      </c>
      <c r="X463">
        <v>80</v>
      </c>
      <c r="Y463" t="s">
        <v>68</v>
      </c>
      <c r="Z463">
        <v>0</v>
      </c>
      <c r="AA463">
        <v>100</v>
      </c>
      <c r="AB463">
        <v>0</v>
      </c>
      <c r="AC463">
        <v>168028.098</v>
      </c>
      <c r="AD463">
        <v>392065.56199999998</v>
      </c>
      <c r="AE463">
        <v>0</v>
      </c>
      <c r="AF463" t="s">
        <v>59</v>
      </c>
      <c r="AG463">
        <f>VLOOKUP(G463,'CapRev-Output-All'!A:AQ,43,FALSE)</f>
        <v>0</v>
      </c>
      <c r="AI463" s="10"/>
    </row>
    <row r="464" spans="1:35" ht="15" x14ac:dyDescent="0.2">
      <c r="A464" t="s">
        <v>74</v>
      </c>
      <c r="B464" t="s">
        <v>219</v>
      </c>
      <c r="C464" t="s">
        <v>276</v>
      </c>
      <c r="D464" t="s">
        <v>517</v>
      </c>
      <c r="E464" t="s">
        <v>277</v>
      </c>
      <c r="F464" t="s">
        <v>64</v>
      </c>
      <c r="G464" t="s">
        <v>518</v>
      </c>
      <c r="H464" t="s">
        <v>74</v>
      </c>
      <c r="J464" t="s">
        <v>519</v>
      </c>
      <c r="K464">
        <v>0</v>
      </c>
      <c r="L464">
        <v>0.2</v>
      </c>
      <c r="M464">
        <v>0.4</v>
      </c>
      <c r="N464">
        <v>0.4</v>
      </c>
      <c r="O464" t="s">
        <v>107</v>
      </c>
      <c r="P464" s="10">
        <v>240994</v>
      </c>
      <c r="Q464" s="10">
        <v>233764</v>
      </c>
      <c r="R464" s="10">
        <v>4675</v>
      </c>
      <c r="S464" s="10">
        <v>238439</v>
      </c>
      <c r="T464" t="s">
        <v>59</v>
      </c>
      <c r="U464" t="s">
        <v>58</v>
      </c>
      <c r="V464">
        <v>84</v>
      </c>
      <c r="W464">
        <v>84</v>
      </c>
      <c r="X464">
        <v>84</v>
      </c>
      <c r="Y464" t="s">
        <v>84</v>
      </c>
      <c r="Z464">
        <v>100</v>
      </c>
      <c r="AA464">
        <v>0</v>
      </c>
      <c r="AB464">
        <v>0</v>
      </c>
      <c r="AC464">
        <v>48198.8</v>
      </c>
      <c r="AD464">
        <v>96397.6</v>
      </c>
      <c r="AE464">
        <v>96397.6</v>
      </c>
      <c r="AF464" t="s">
        <v>59</v>
      </c>
      <c r="AG464" t="str">
        <f>VLOOKUP(G464,'CapRev-Output-All'!A:AQ,43,FALSE)</f>
        <v>24099.40</v>
      </c>
      <c r="AI464" s="10"/>
    </row>
    <row r="465" spans="1:35" ht="15" x14ac:dyDescent="0.2">
      <c r="A465" t="s">
        <v>60</v>
      </c>
      <c r="B465" t="s">
        <v>60</v>
      </c>
      <c r="C465" t="s">
        <v>173</v>
      </c>
      <c r="D465" t="s">
        <v>380</v>
      </c>
      <c r="E465" t="s">
        <v>175</v>
      </c>
      <c r="F465" t="s">
        <v>52</v>
      </c>
      <c r="G465" t="s">
        <v>381</v>
      </c>
      <c r="H465" t="s">
        <v>60</v>
      </c>
      <c r="J465" t="s">
        <v>382</v>
      </c>
      <c r="K465">
        <v>0</v>
      </c>
      <c r="L465">
        <v>1</v>
      </c>
      <c r="M465">
        <v>0</v>
      </c>
      <c r="N465">
        <v>0</v>
      </c>
      <c r="O465" t="s">
        <v>56</v>
      </c>
      <c r="P465" s="10">
        <v>504000</v>
      </c>
      <c r="Q465" s="10">
        <v>494000</v>
      </c>
      <c r="R465" s="10">
        <v>9880</v>
      </c>
      <c r="S465" s="10">
        <v>503880</v>
      </c>
      <c r="T465" t="s">
        <v>59</v>
      </c>
      <c r="U465" t="s">
        <v>58</v>
      </c>
      <c r="V465">
        <v>90</v>
      </c>
      <c r="W465">
        <v>80</v>
      </c>
      <c r="X465">
        <v>85</v>
      </c>
      <c r="Y465" t="s">
        <v>84</v>
      </c>
      <c r="Z465">
        <v>100</v>
      </c>
      <c r="AA465">
        <v>0</v>
      </c>
      <c r="AB465">
        <v>0</v>
      </c>
      <c r="AC465">
        <v>504000</v>
      </c>
      <c r="AD465">
        <v>0</v>
      </c>
      <c r="AE465">
        <v>0</v>
      </c>
      <c r="AF465" t="s">
        <v>59</v>
      </c>
      <c r="AG465" t="str">
        <f>VLOOKUP(G465,'CapRev-Output-All'!A:AQ,43,FALSE)</f>
        <v>0</v>
      </c>
      <c r="AI465" s="10"/>
    </row>
    <row r="466" spans="1:35" ht="15" x14ac:dyDescent="0.2">
      <c r="A466" t="s">
        <v>74</v>
      </c>
      <c r="B466" t="s">
        <v>157</v>
      </c>
      <c r="C466" t="s">
        <v>209</v>
      </c>
      <c r="D466" t="s">
        <v>374</v>
      </c>
      <c r="E466" t="s">
        <v>210</v>
      </c>
      <c r="F466" t="s">
        <v>52</v>
      </c>
      <c r="G466" t="s">
        <v>375</v>
      </c>
      <c r="H466" t="s">
        <v>74</v>
      </c>
      <c r="J466" t="s">
        <v>376</v>
      </c>
      <c r="K466">
        <v>0</v>
      </c>
      <c r="L466">
        <v>1</v>
      </c>
      <c r="M466">
        <v>0</v>
      </c>
      <c r="N466">
        <v>0</v>
      </c>
      <c r="O466" t="s">
        <v>56</v>
      </c>
      <c r="P466" s="10">
        <v>514280</v>
      </c>
      <c r="Q466" s="10">
        <v>504280</v>
      </c>
      <c r="R466" s="10">
        <v>10285.6</v>
      </c>
      <c r="S466" s="10">
        <v>514565.6</v>
      </c>
      <c r="T466" t="s">
        <v>57</v>
      </c>
      <c r="U466" t="s">
        <v>58</v>
      </c>
      <c r="V466">
        <v>90</v>
      </c>
      <c r="W466">
        <v>80</v>
      </c>
      <c r="X466">
        <v>85</v>
      </c>
      <c r="Y466" t="s">
        <v>68</v>
      </c>
      <c r="Z466">
        <v>0</v>
      </c>
      <c r="AA466">
        <v>100</v>
      </c>
      <c r="AB466">
        <v>0</v>
      </c>
      <c r="AC466">
        <v>514280</v>
      </c>
      <c r="AD466">
        <v>0</v>
      </c>
      <c r="AE466">
        <v>0</v>
      </c>
      <c r="AF466" t="s">
        <v>59</v>
      </c>
      <c r="AG466">
        <f>VLOOKUP(G466,'CapRev-Output-All'!A:AQ,43,FALSE)</f>
        <v>0</v>
      </c>
      <c r="AI466" s="10"/>
    </row>
    <row r="467" spans="1:35" ht="15" x14ac:dyDescent="0.2">
      <c r="A467" t="s">
        <v>60</v>
      </c>
      <c r="B467" t="s">
        <v>60</v>
      </c>
      <c r="C467" t="s">
        <v>255</v>
      </c>
      <c r="D467" t="s">
        <v>520</v>
      </c>
      <c r="E467" t="s">
        <v>256</v>
      </c>
      <c r="F467" t="s">
        <v>64</v>
      </c>
      <c r="G467" t="s">
        <v>999</v>
      </c>
      <c r="H467" t="s">
        <v>60</v>
      </c>
      <c r="J467" t="s">
        <v>1000</v>
      </c>
      <c r="K467">
        <v>0</v>
      </c>
      <c r="L467">
        <v>0.15</v>
      </c>
      <c r="M467">
        <v>0.85</v>
      </c>
      <c r="N467">
        <v>0</v>
      </c>
      <c r="O467" t="s">
        <v>120</v>
      </c>
      <c r="P467" s="10">
        <v>269856.32</v>
      </c>
      <c r="Q467" s="10">
        <v>256856.32000000001</v>
      </c>
      <c r="R467" s="10">
        <v>5937.13</v>
      </c>
      <c r="S467" s="10">
        <v>262793.45</v>
      </c>
      <c r="T467" t="s">
        <v>59</v>
      </c>
      <c r="U467" t="s">
        <v>58</v>
      </c>
      <c r="V467">
        <v>76</v>
      </c>
      <c r="W467">
        <v>80</v>
      </c>
      <c r="X467">
        <v>78</v>
      </c>
      <c r="Y467" t="s">
        <v>254</v>
      </c>
      <c r="Z467">
        <v>100</v>
      </c>
      <c r="AA467">
        <v>0</v>
      </c>
      <c r="AB467">
        <v>0</v>
      </c>
      <c r="AC467">
        <v>40478.447999999997</v>
      </c>
      <c r="AD467">
        <v>229377.872</v>
      </c>
      <c r="AE467">
        <v>0</v>
      </c>
      <c r="AF467" t="s">
        <v>59</v>
      </c>
      <c r="AG467">
        <f>VLOOKUP(G467,'CapRev-Output-All'!A:AQ,43,FALSE)</f>
        <v>750</v>
      </c>
      <c r="AI467" s="10"/>
    </row>
    <row r="468" spans="1:35" ht="15" x14ac:dyDescent="0.2">
      <c r="A468" t="s">
        <v>74</v>
      </c>
      <c r="B468" t="s">
        <v>219</v>
      </c>
      <c r="C468" t="s">
        <v>276</v>
      </c>
      <c r="D468" t="s">
        <v>517</v>
      </c>
      <c r="E468" t="s">
        <v>277</v>
      </c>
      <c r="F468" t="s">
        <v>52</v>
      </c>
      <c r="G468" t="s">
        <v>684</v>
      </c>
      <c r="H468" t="s">
        <v>74</v>
      </c>
      <c r="J468" t="s">
        <v>685</v>
      </c>
      <c r="K468">
        <v>0.16</v>
      </c>
      <c r="L468">
        <v>0.46</v>
      </c>
      <c r="M468">
        <v>0.34</v>
      </c>
      <c r="N468">
        <v>0.04</v>
      </c>
      <c r="O468" t="s">
        <v>56</v>
      </c>
      <c r="P468" s="10">
        <v>539000</v>
      </c>
      <c r="Q468" s="10">
        <v>525000</v>
      </c>
      <c r="R468" s="10">
        <v>10500</v>
      </c>
      <c r="S468" s="10">
        <v>535500</v>
      </c>
      <c r="T468" t="s">
        <v>59</v>
      </c>
      <c r="U468" t="s">
        <v>58</v>
      </c>
      <c r="V468">
        <v>85</v>
      </c>
      <c r="W468">
        <v>76</v>
      </c>
      <c r="X468">
        <v>80.5</v>
      </c>
      <c r="Y468" t="s">
        <v>254</v>
      </c>
      <c r="Z468">
        <v>100</v>
      </c>
      <c r="AA468">
        <v>0</v>
      </c>
      <c r="AB468">
        <v>86240</v>
      </c>
      <c r="AC468">
        <v>247940</v>
      </c>
      <c r="AD468">
        <v>183260</v>
      </c>
      <c r="AE468">
        <v>21560</v>
      </c>
      <c r="AF468" t="s">
        <v>59</v>
      </c>
      <c r="AG468" t="str">
        <f>VLOOKUP(G468,'CapRev-Output-All'!A:AQ,43,FALSE)</f>
        <v>6000</v>
      </c>
      <c r="AI468" s="10"/>
    </row>
    <row r="469" spans="1:35" ht="15" x14ac:dyDescent="0.2">
      <c r="A469" t="s">
        <v>74</v>
      </c>
      <c r="B469" t="s">
        <v>108</v>
      </c>
      <c r="C469" t="s">
        <v>109</v>
      </c>
      <c r="D469" t="s">
        <v>549</v>
      </c>
      <c r="E469" t="s">
        <v>111</v>
      </c>
      <c r="F469" t="s">
        <v>64</v>
      </c>
      <c r="G469" t="s">
        <v>741</v>
      </c>
      <c r="H469" t="s">
        <v>74</v>
      </c>
      <c r="J469" t="s">
        <v>742</v>
      </c>
      <c r="K469">
        <v>0.25</v>
      </c>
      <c r="L469">
        <v>0.25</v>
      </c>
      <c r="M469">
        <v>0.25</v>
      </c>
      <c r="N469">
        <v>0.25</v>
      </c>
      <c r="O469" t="s">
        <v>107</v>
      </c>
      <c r="P469" s="10">
        <v>715672</v>
      </c>
      <c r="Q469" s="10">
        <v>701640</v>
      </c>
      <c r="R469" s="10">
        <v>14032.8</v>
      </c>
      <c r="S469" s="10">
        <v>715672.8</v>
      </c>
      <c r="T469" t="s">
        <v>57</v>
      </c>
      <c r="U469" t="s">
        <v>58</v>
      </c>
      <c r="V469">
        <v>80</v>
      </c>
      <c r="W469">
        <v>80</v>
      </c>
      <c r="X469">
        <v>80</v>
      </c>
      <c r="Y469" t="s">
        <v>68</v>
      </c>
      <c r="Z469">
        <v>0</v>
      </c>
      <c r="AA469">
        <v>100</v>
      </c>
      <c r="AB469">
        <v>178918</v>
      </c>
      <c r="AC469">
        <v>178918</v>
      </c>
      <c r="AD469">
        <v>178918</v>
      </c>
      <c r="AE469">
        <v>178918</v>
      </c>
      <c r="AF469" t="s">
        <v>59</v>
      </c>
      <c r="AG469" t="str">
        <f>VLOOKUP(G469,'CapRev-Output-All'!A:AQ,43,FALSE)</f>
        <v>0</v>
      </c>
      <c r="AI469" s="10"/>
    </row>
    <row r="470" spans="1:35" ht="15" x14ac:dyDescent="0.2">
      <c r="A470" t="s">
        <v>74</v>
      </c>
      <c r="B470" t="s">
        <v>219</v>
      </c>
      <c r="C470" t="s">
        <v>276</v>
      </c>
      <c r="D470" t="s">
        <v>517</v>
      </c>
      <c r="E470" t="s">
        <v>277</v>
      </c>
      <c r="F470" t="s">
        <v>64</v>
      </c>
      <c r="G470" t="s">
        <v>830</v>
      </c>
      <c r="H470" t="s">
        <v>74</v>
      </c>
      <c r="J470" t="s">
        <v>831</v>
      </c>
      <c r="K470">
        <v>1</v>
      </c>
      <c r="L470">
        <v>0</v>
      </c>
      <c r="M470">
        <v>0</v>
      </c>
      <c r="N470">
        <v>0</v>
      </c>
      <c r="O470" t="s">
        <v>67</v>
      </c>
      <c r="P470" s="10">
        <v>505000</v>
      </c>
      <c r="Q470" s="10">
        <v>490294</v>
      </c>
      <c r="R470" s="10">
        <v>9805</v>
      </c>
      <c r="S470" s="10">
        <v>500099</v>
      </c>
      <c r="T470" t="s">
        <v>59</v>
      </c>
      <c r="U470" t="s">
        <v>58</v>
      </c>
      <c r="V470">
        <v>84</v>
      </c>
      <c r="W470">
        <v>76</v>
      </c>
      <c r="X470">
        <v>80</v>
      </c>
      <c r="Y470" t="s">
        <v>254</v>
      </c>
      <c r="Z470">
        <v>100</v>
      </c>
      <c r="AA470">
        <v>0</v>
      </c>
      <c r="AB470">
        <v>505000</v>
      </c>
      <c r="AC470">
        <v>0</v>
      </c>
      <c r="AD470">
        <v>0</v>
      </c>
      <c r="AE470">
        <v>0</v>
      </c>
      <c r="AF470" t="s">
        <v>59</v>
      </c>
      <c r="AG470" t="str">
        <f>VLOOKUP(G470,'CapRev-Output-All'!A:AQ,43,FALSE)</f>
        <v>0</v>
      </c>
      <c r="AI470" s="10"/>
    </row>
    <row r="471" spans="1:35" ht="15" x14ac:dyDescent="0.2">
      <c r="A471" t="s">
        <v>74</v>
      </c>
      <c r="B471" t="s">
        <v>108</v>
      </c>
      <c r="C471" t="s">
        <v>109</v>
      </c>
      <c r="D471" t="s">
        <v>549</v>
      </c>
      <c r="E471" t="s">
        <v>111</v>
      </c>
      <c r="F471" t="s">
        <v>64</v>
      </c>
      <c r="G471" t="s">
        <v>745</v>
      </c>
      <c r="H471" t="s">
        <v>74</v>
      </c>
      <c r="J471" t="s">
        <v>746</v>
      </c>
      <c r="K471">
        <v>0</v>
      </c>
      <c r="L471">
        <v>0</v>
      </c>
      <c r="M471">
        <v>0</v>
      </c>
      <c r="N471">
        <v>1</v>
      </c>
      <c r="O471" t="s">
        <v>114</v>
      </c>
      <c r="P471" s="10">
        <v>616423</v>
      </c>
      <c r="Q471" s="10">
        <v>600974</v>
      </c>
      <c r="R471" s="10">
        <v>12019.44</v>
      </c>
      <c r="S471" s="10">
        <v>612993.43999999994</v>
      </c>
      <c r="T471" t="s">
        <v>57</v>
      </c>
      <c r="U471" t="s">
        <v>58</v>
      </c>
      <c r="V471">
        <v>80</v>
      </c>
      <c r="W471">
        <v>80</v>
      </c>
      <c r="X471">
        <v>80</v>
      </c>
      <c r="Y471" t="s">
        <v>68</v>
      </c>
      <c r="Z471">
        <v>0</v>
      </c>
      <c r="AA471">
        <v>100</v>
      </c>
      <c r="AB471">
        <v>0</v>
      </c>
      <c r="AC471">
        <v>0</v>
      </c>
      <c r="AD471">
        <v>0</v>
      </c>
      <c r="AE471">
        <v>616423</v>
      </c>
      <c r="AF471" t="s">
        <v>59</v>
      </c>
      <c r="AG471" t="str">
        <f>VLOOKUP(G471,'CapRev-Output-All'!A:AQ,43,FALSE)</f>
        <v>3000</v>
      </c>
      <c r="AI471" s="10"/>
    </row>
    <row r="472" spans="1:35" ht="15" x14ac:dyDescent="0.2">
      <c r="A472" t="s">
        <v>74</v>
      </c>
      <c r="B472" t="s">
        <v>157</v>
      </c>
      <c r="C472" t="s">
        <v>209</v>
      </c>
      <c r="D472" t="s">
        <v>374</v>
      </c>
      <c r="E472" t="s">
        <v>210</v>
      </c>
      <c r="F472" t="s">
        <v>64</v>
      </c>
      <c r="G472" t="s">
        <v>610</v>
      </c>
      <c r="H472" t="s">
        <v>74</v>
      </c>
      <c r="J472" t="s">
        <v>611</v>
      </c>
      <c r="K472">
        <v>0</v>
      </c>
      <c r="L472">
        <v>0</v>
      </c>
      <c r="M472">
        <v>0</v>
      </c>
      <c r="N472">
        <v>1</v>
      </c>
      <c r="O472" t="s">
        <v>114</v>
      </c>
      <c r="P472" s="10">
        <v>539399</v>
      </c>
      <c r="Q472" s="10">
        <v>523399</v>
      </c>
      <c r="R472" s="10">
        <v>10467.98</v>
      </c>
      <c r="S472" s="10">
        <v>533866.98</v>
      </c>
      <c r="T472" t="s">
        <v>57</v>
      </c>
      <c r="U472" t="s">
        <v>58</v>
      </c>
      <c r="V472">
        <v>84</v>
      </c>
      <c r="W472">
        <v>80</v>
      </c>
      <c r="X472">
        <v>82</v>
      </c>
      <c r="Y472" t="s">
        <v>68</v>
      </c>
      <c r="Z472">
        <v>0</v>
      </c>
      <c r="AA472">
        <v>100</v>
      </c>
      <c r="AB472">
        <v>0</v>
      </c>
      <c r="AC472">
        <v>0</v>
      </c>
      <c r="AD472">
        <v>0</v>
      </c>
      <c r="AE472">
        <v>539399</v>
      </c>
      <c r="AF472" t="s">
        <v>59</v>
      </c>
      <c r="AG472" t="str">
        <f>VLOOKUP(G472,'CapRev-Output-All'!A:AQ,43,FALSE)</f>
        <v>0</v>
      </c>
      <c r="AI472" s="10"/>
    </row>
    <row r="473" spans="1:35" ht="15" x14ac:dyDescent="0.2">
      <c r="A473" t="s">
        <v>60</v>
      </c>
      <c r="B473" t="s">
        <v>60</v>
      </c>
      <c r="C473" t="s">
        <v>135</v>
      </c>
      <c r="D473" t="s">
        <v>116</v>
      </c>
      <c r="E473" t="s">
        <v>136</v>
      </c>
      <c r="F473" t="s">
        <v>64</v>
      </c>
      <c r="G473" t="s">
        <v>137</v>
      </c>
      <c r="H473" t="s">
        <v>60</v>
      </c>
      <c r="J473" t="s">
        <v>138</v>
      </c>
      <c r="K473">
        <v>0.32</v>
      </c>
      <c r="L473">
        <v>0.03</v>
      </c>
      <c r="M473">
        <v>0.03</v>
      </c>
      <c r="N473">
        <v>0.62</v>
      </c>
      <c r="O473" t="s">
        <v>114</v>
      </c>
      <c r="P473" s="10">
        <v>874988</v>
      </c>
      <c r="Q473" s="10">
        <v>857831</v>
      </c>
      <c r="R473" s="10">
        <v>17157</v>
      </c>
      <c r="S473" s="10">
        <v>874988</v>
      </c>
      <c r="T473" t="s">
        <v>59</v>
      </c>
      <c r="U473" t="s">
        <v>58</v>
      </c>
      <c r="V473">
        <v>88</v>
      </c>
      <c r="W473">
        <v>100</v>
      </c>
      <c r="X473">
        <v>94</v>
      </c>
      <c r="Y473" t="s">
        <v>84</v>
      </c>
      <c r="Z473">
        <v>90</v>
      </c>
      <c r="AA473">
        <v>10</v>
      </c>
      <c r="AB473">
        <v>279996.15999999997</v>
      </c>
      <c r="AC473">
        <v>26249.64</v>
      </c>
      <c r="AD473">
        <v>26249.64</v>
      </c>
      <c r="AE473">
        <v>542492.56000000006</v>
      </c>
      <c r="AF473" t="s">
        <v>59</v>
      </c>
      <c r="AG473" t="str">
        <f>VLOOKUP(G473,'CapRev-Output-All'!A:AQ,43,FALSE)</f>
        <v>64650</v>
      </c>
      <c r="AI473" s="10"/>
    </row>
    <row r="474" spans="1:35" ht="15" x14ac:dyDescent="0.2">
      <c r="A474" t="s">
        <v>60</v>
      </c>
      <c r="B474" t="s">
        <v>60</v>
      </c>
      <c r="C474" t="s">
        <v>121</v>
      </c>
      <c r="D474" t="s">
        <v>122</v>
      </c>
      <c r="E474" t="s">
        <v>123</v>
      </c>
      <c r="F474" t="s">
        <v>64</v>
      </c>
      <c r="G474" t="s">
        <v>124</v>
      </c>
      <c r="H474" t="s">
        <v>60</v>
      </c>
      <c r="J474" t="s">
        <v>125</v>
      </c>
      <c r="K474">
        <v>0.35</v>
      </c>
      <c r="L474">
        <v>0.05</v>
      </c>
      <c r="M474">
        <v>0.15</v>
      </c>
      <c r="N474">
        <v>0.45</v>
      </c>
      <c r="O474" t="s">
        <v>114</v>
      </c>
      <c r="P474" s="10">
        <v>737383</v>
      </c>
      <c r="Q474" s="10">
        <v>718668</v>
      </c>
      <c r="R474" s="10">
        <v>14373</v>
      </c>
      <c r="S474" s="10">
        <v>733041</v>
      </c>
      <c r="T474" t="s">
        <v>57</v>
      </c>
      <c r="U474" t="s">
        <v>58</v>
      </c>
      <c r="V474">
        <v>88</v>
      </c>
      <c r="W474">
        <v>100</v>
      </c>
      <c r="X474">
        <v>94</v>
      </c>
      <c r="Y474" t="s">
        <v>68</v>
      </c>
      <c r="Z474">
        <v>0</v>
      </c>
      <c r="AA474">
        <v>100</v>
      </c>
      <c r="AB474">
        <v>258084.05</v>
      </c>
      <c r="AC474">
        <v>36869.15</v>
      </c>
      <c r="AD474">
        <v>110607.45</v>
      </c>
      <c r="AE474">
        <v>331822.34999999998</v>
      </c>
      <c r="AF474" t="s">
        <v>59</v>
      </c>
      <c r="AG474">
        <f>VLOOKUP(G474,'CapRev-Output-All'!A:AQ,43,FALSE)</f>
        <v>63400</v>
      </c>
      <c r="AI474" s="10"/>
    </row>
    <row r="475" spans="1:35" ht="15" x14ac:dyDescent="0.2">
      <c r="A475" t="s">
        <v>74</v>
      </c>
      <c r="B475" t="s">
        <v>219</v>
      </c>
      <c r="C475" t="s">
        <v>220</v>
      </c>
      <c r="D475" t="s">
        <v>504</v>
      </c>
      <c r="E475" t="s">
        <v>221</v>
      </c>
      <c r="F475" t="s">
        <v>64</v>
      </c>
      <c r="G475" t="s">
        <v>505</v>
      </c>
      <c r="H475" t="s">
        <v>74</v>
      </c>
      <c r="J475" t="s">
        <v>506</v>
      </c>
      <c r="K475">
        <v>0.35</v>
      </c>
      <c r="L475">
        <v>0</v>
      </c>
      <c r="M475">
        <v>0.1</v>
      </c>
      <c r="N475">
        <v>0.55000000000000004</v>
      </c>
      <c r="O475" t="s">
        <v>114</v>
      </c>
      <c r="P475" s="10">
        <v>993480</v>
      </c>
      <c r="Q475" s="10">
        <v>974000</v>
      </c>
      <c r="R475" s="10">
        <v>19480</v>
      </c>
      <c r="S475" s="10">
        <v>993480</v>
      </c>
      <c r="T475" t="s">
        <v>59</v>
      </c>
      <c r="U475" t="s">
        <v>58</v>
      </c>
      <c r="V475">
        <v>88</v>
      </c>
      <c r="W475">
        <v>80</v>
      </c>
      <c r="X475">
        <v>84</v>
      </c>
      <c r="Y475" t="s">
        <v>84</v>
      </c>
      <c r="Z475">
        <v>100</v>
      </c>
      <c r="AA475">
        <v>0</v>
      </c>
      <c r="AB475">
        <v>347718</v>
      </c>
      <c r="AC475">
        <v>0</v>
      </c>
      <c r="AD475">
        <v>99348</v>
      </c>
      <c r="AE475">
        <v>546414</v>
      </c>
      <c r="AF475" t="s">
        <v>59</v>
      </c>
      <c r="AG475" t="str">
        <f>VLOOKUP(G475,'CapRev-Output-All'!A:AQ,43,FALSE)</f>
        <v>0</v>
      </c>
      <c r="AI475" s="10"/>
    </row>
    <row r="476" spans="1:35" ht="15" x14ac:dyDescent="0.2">
      <c r="A476" t="s">
        <v>74</v>
      </c>
      <c r="B476" t="s">
        <v>108</v>
      </c>
      <c r="C476" t="s">
        <v>109</v>
      </c>
      <c r="D476" t="s">
        <v>110</v>
      </c>
      <c r="E476" t="s">
        <v>111</v>
      </c>
      <c r="F476" t="s">
        <v>64</v>
      </c>
      <c r="G476" t="s">
        <v>112</v>
      </c>
      <c r="H476" t="s">
        <v>74</v>
      </c>
      <c r="J476" t="s">
        <v>113</v>
      </c>
      <c r="K476">
        <v>0.2</v>
      </c>
      <c r="L476">
        <v>0</v>
      </c>
      <c r="M476">
        <v>0.13</v>
      </c>
      <c r="N476">
        <v>0.67</v>
      </c>
      <c r="O476" t="s">
        <v>114</v>
      </c>
      <c r="P476" s="10">
        <v>847831.07</v>
      </c>
      <c r="Q476" s="10">
        <v>828230</v>
      </c>
      <c r="R476" s="10">
        <v>16564.580000000002</v>
      </c>
      <c r="S476" s="10">
        <v>844794.58</v>
      </c>
      <c r="T476" t="s">
        <v>57</v>
      </c>
      <c r="U476" t="s">
        <v>58</v>
      </c>
      <c r="V476">
        <v>96</v>
      </c>
      <c r="W476">
        <v>92</v>
      </c>
      <c r="X476">
        <v>94</v>
      </c>
      <c r="Y476" t="s">
        <v>68</v>
      </c>
      <c r="Z476">
        <v>0</v>
      </c>
      <c r="AA476">
        <v>100</v>
      </c>
      <c r="AB476">
        <v>169566.21400000001</v>
      </c>
      <c r="AC476">
        <v>0</v>
      </c>
      <c r="AD476">
        <v>110218.03909999999</v>
      </c>
      <c r="AE476">
        <v>568046.81689999998</v>
      </c>
      <c r="AF476" t="s">
        <v>59</v>
      </c>
      <c r="AG476">
        <f>VLOOKUP(G476,'CapRev-Output-All'!A:AQ,43,FALSE)</f>
        <v>0</v>
      </c>
      <c r="AI476" s="10"/>
    </row>
    <row r="477" spans="1:35" ht="15" x14ac:dyDescent="0.2">
      <c r="A477" t="s">
        <v>74</v>
      </c>
      <c r="B477" t="s">
        <v>139</v>
      </c>
      <c r="C477" t="s">
        <v>295</v>
      </c>
      <c r="D477" t="s">
        <v>473</v>
      </c>
      <c r="E477" t="s">
        <v>296</v>
      </c>
      <c r="F477" t="s">
        <v>64</v>
      </c>
      <c r="G477" t="s">
        <v>751</v>
      </c>
      <c r="H477" t="s">
        <v>74</v>
      </c>
      <c r="J477" t="s">
        <v>752</v>
      </c>
      <c r="K477">
        <v>0</v>
      </c>
      <c r="L477">
        <v>0.2</v>
      </c>
      <c r="M477">
        <v>0.8</v>
      </c>
      <c r="N477">
        <v>0</v>
      </c>
      <c r="O477" t="s">
        <v>120</v>
      </c>
      <c r="P477" s="10">
        <v>640274.4</v>
      </c>
      <c r="Q477" s="10">
        <v>610276</v>
      </c>
      <c r="R477" s="10">
        <v>12206</v>
      </c>
      <c r="S477" s="10">
        <v>622482</v>
      </c>
      <c r="T477" t="s">
        <v>59</v>
      </c>
      <c r="U477" t="s">
        <v>58</v>
      </c>
      <c r="V477">
        <v>80</v>
      </c>
      <c r="W477">
        <v>80</v>
      </c>
      <c r="X477">
        <v>80</v>
      </c>
      <c r="Y477" t="s">
        <v>84</v>
      </c>
      <c r="Z477">
        <v>100</v>
      </c>
      <c r="AA477">
        <v>0</v>
      </c>
      <c r="AB477">
        <v>0</v>
      </c>
      <c r="AC477">
        <v>128054.88</v>
      </c>
      <c r="AD477">
        <v>512219.52</v>
      </c>
      <c r="AE477">
        <v>0</v>
      </c>
      <c r="AF477" t="s">
        <v>59</v>
      </c>
      <c r="AG477">
        <f>VLOOKUP(G477,'CapRev-Output-All'!A:AQ,43,FALSE)</f>
        <v>0</v>
      </c>
      <c r="AI477" s="10"/>
    </row>
    <row r="478" spans="1:35" ht="15" x14ac:dyDescent="0.2">
      <c r="A478" t="s">
        <v>74</v>
      </c>
      <c r="B478" t="s">
        <v>139</v>
      </c>
      <c r="C478" t="s">
        <v>295</v>
      </c>
      <c r="D478" t="s">
        <v>70</v>
      </c>
      <c r="E478" t="s">
        <v>296</v>
      </c>
      <c r="F478" t="s">
        <v>52</v>
      </c>
      <c r="G478" t="s">
        <v>297</v>
      </c>
      <c r="H478" t="s">
        <v>74</v>
      </c>
      <c r="J478" t="s">
        <v>298</v>
      </c>
      <c r="K478">
        <v>0</v>
      </c>
      <c r="L478">
        <v>1</v>
      </c>
      <c r="M478">
        <v>0</v>
      </c>
      <c r="N478">
        <v>0</v>
      </c>
      <c r="O478" t="s">
        <v>56</v>
      </c>
      <c r="P478" s="10">
        <v>765980</v>
      </c>
      <c r="Q478" s="10">
        <v>730093</v>
      </c>
      <c r="R478" s="10">
        <v>14602</v>
      </c>
      <c r="S478" s="10">
        <v>744695</v>
      </c>
      <c r="T478" t="s">
        <v>59</v>
      </c>
      <c r="U478" t="s">
        <v>58</v>
      </c>
      <c r="V478">
        <v>85</v>
      </c>
      <c r="W478">
        <v>88</v>
      </c>
      <c r="X478">
        <v>86.5</v>
      </c>
      <c r="Y478" t="s">
        <v>84</v>
      </c>
      <c r="Z478">
        <v>100</v>
      </c>
      <c r="AA478">
        <v>0</v>
      </c>
      <c r="AB478">
        <v>0</v>
      </c>
      <c r="AC478">
        <v>765980</v>
      </c>
      <c r="AD478">
        <v>0</v>
      </c>
      <c r="AE478">
        <v>0</v>
      </c>
      <c r="AF478" t="s">
        <v>59</v>
      </c>
      <c r="AG478">
        <f>VLOOKUP(G478,'CapRev-Output-All'!A:AQ,43,FALSE)</f>
        <v>0</v>
      </c>
      <c r="AI478" s="10"/>
    </row>
    <row r="479" spans="1:35" ht="15" x14ac:dyDescent="0.2">
      <c r="A479" t="s">
        <v>148</v>
      </c>
      <c r="B479" t="s">
        <v>148</v>
      </c>
      <c r="C479" t="s">
        <v>282</v>
      </c>
      <c r="D479" t="s">
        <v>542</v>
      </c>
      <c r="E479" t="s">
        <v>283</v>
      </c>
      <c r="F479" t="s">
        <v>64</v>
      </c>
      <c r="G479" t="s">
        <v>2152</v>
      </c>
      <c r="H479" t="s">
        <v>148</v>
      </c>
      <c r="J479" t="s">
        <v>2153</v>
      </c>
      <c r="K479">
        <v>0.1</v>
      </c>
      <c r="L479">
        <v>0.1</v>
      </c>
      <c r="M479">
        <v>0.4</v>
      </c>
      <c r="N479">
        <v>0.4</v>
      </c>
      <c r="O479" t="s">
        <v>107</v>
      </c>
      <c r="P479" s="10">
        <v>347500</v>
      </c>
      <c r="Q479" s="10">
        <v>310000</v>
      </c>
      <c r="R479" s="10">
        <v>6950</v>
      </c>
      <c r="S479" s="10">
        <v>316950</v>
      </c>
      <c r="T479" t="s">
        <v>59</v>
      </c>
      <c r="U479" t="s">
        <v>58</v>
      </c>
      <c r="V479">
        <v>64</v>
      </c>
      <c r="W479">
        <v>52</v>
      </c>
      <c r="X479">
        <v>58</v>
      </c>
      <c r="Y479" t="s">
        <v>254</v>
      </c>
      <c r="Z479">
        <v>100</v>
      </c>
      <c r="AA479">
        <v>0</v>
      </c>
      <c r="AB479">
        <v>34750</v>
      </c>
      <c r="AC479">
        <v>34750</v>
      </c>
      <c r="AD479">
        <v>139000</v>
      </c>
      <c r="AE479">
        <v>139000</v>
      </c>
      <c r="AF479" t="s">
        <v>59</v>
      </c>
      <c r="AG479" t="str">
        <f>VLOOKUP(G479,'CapRev-Output-All'!A:AQ,43,FALSE)</f>
        <v>33707.50</v>
      </c>
      <c r="AI479" s="10"/>
    </row>
    <row r="480" spans="1:35" ht="15" x14ac:dyDescent="0.2">
      <c r="A480" t="s">
        <v>148</v>
      </c>
      <c r="B480" t="s">
        <v>148</v>
      </c>
      <c r="C480" t="s">
        <v>671</v>
      </c>
      <c r="D480" t="s">
        <v>672</v>
      </c>
      <c r="E480" t="s">
        <v>673</v>
      </c>
      <c r="F480" t="s">
        <v>64</v>
      </c>
      <c r="G480" t="s">
        <v>1143</v>
      </c>
      <c r="H480" t="s">
        <v>148</v>
      </c>
      <c r="J480" t="s">
        <v>1144</v>
      </c>
      <c r="K480">
        <v>1</v>
      </c>
      <c r="L480">
        <v>0</v>
      </c>
      <c r="M480">
        <v>0</v>
      </c>
      <c r="N480">
        <v>0</v>
      </c>
      <c r="O480" t="s">
        <v>67</v>
      </c>
      <c r="P480" s="10">
        <v>483103</v>
      </c>
      <c r="Q480" s="10">
        <v>438103</v>
      </c>
      <c r="R480" s="10">
        <v>8762.06</v>
      </c>
      <c r="S480" s="10">
        <v>446865.06</v>
      </c>
      <c r="T480" t="s">
        <v>59</v>
      </c>
      <c r="U480" t="s">
        <v>58</v>
      </c>
      <c r="V480">
        <v>76</v>
      </c>
      <c r="W480">
        <v>76</v>
      </c>
      <c r="X480">
        <v>76</v>
      </c>
      <c r="Y480" t="s">
        <v>254</v>
      </c>
      <c r="Z480">
        <v>100</v>
      </c>
      <c r="AA480">
        <v>0</v>
      </c>
      <c r="AB480">
        <v>483103</v>
      </c>
      <c r="AC480">
        <v>0</v>
      </c>
      <c r="AD480">
        <v>0</v>
      </c>
      <c r="AE480">
        <v>0</v>
      </c>
      <c r="AF480" t="s">
        <v>59</v>
      </c>
      <c r="AG480" t="str">
        <f>VLOOKUP(G480,'CapRev-Output-All'!A:AQ,43,FALSE)</f>
        <v>0</v>
      </c>
      <c r="AI480" s="10"/>
    </row>
    <row r="481" spans="1:35" ht="15" x14ac:dyDescent="0.2">
      <c r="A481" t="s">
        <v>74</v>
      </c>
      <c r="B481" t="s">
        <v>93</v>
      </c>
      <c r="C481" t="s">
        <v>424</v>
      </c>
      <c r="D481" t="s">
        <v>425</v>
      </c>
      <c r="E481" t="s">
        <v>426</v>
      </c>
      <c r="F481" t="s">
        <v>64</v>
      </c>
      <c r="G481" t="s">
        <v>427</v>
      </c>
      <c r="H481" t="s">
        <v>74</v>
      </c>
      <c r="J481" t="s">
        <v>428</v>
      </c>
      <c r="K481">
        <v>0.15</v>
      </c>
      <c r="L481">
        <v>0.21</v>
      </c>
      <c r="M481">
        <v>0.08</v>
      </c>
      <c r="N481">
        <v>0.56000000000000005</v>
      </c>
      <c r="O481" t="s">
        <v>114</v>
      </c>
      <c r="P481" s="10">
        <v>1524917</v>
      </c>
      <c r="Q481" s="10">
        <v>1475493</v>
      </c>
      <c r="R481" s="10">
        <v>14000</v>
      </c>
      <c r="S481" s="10">
        <v>1489493</v>
      </c>
      <c r="T481" t="s">
        <v>59</v>
      </c>
      <c r="U481" t="s">
        <v>58</v>
      </c>
      <c r="V481">
        <v>88</v>
      </c>
      <c r="W481">
        <v>80</v>
      </c>
      <c r="X481">
        <v>84</v>
      </c>
      <c r="Y481" t="s">
        <v>84</v>
      </c>
      <c r="Z481">
        <v>100</v>
      </c>
      <c r="AA481">
        <v>0</v>
      </c>
      <c r="AB481">
        <v>228737.55</v>
      </c>
      <c r="AC481">
        <v>320232.57</v>
      </c>
      <c r="AD481">
        <v>121993.36</v>
      </c>
      <c r="AE481">
        <v>853953.52</v>
      </c>
      <c r="AF481" t="s">
        <v>59</v>
      </c>
      <c r="AG481" t="str">
        <f>VLOOKUP(G481,'CapRev-Output-All'!A:AQ,43,FALSE)</f>
        <v>0</v>
      </c>
      <c r="AI481" s="10"/>
    </row>
    <row r="482" spans="1:35" ht="15" x14ac:dyDescent="0.2">
      <c r="A482" t="s">
        <v>74</v>
      </c>
      <c r="B482" t="s">
        <v>102</v>
      </c>
      <c r="C482" t="s">
        <v>924</v>
      </c>
      <c r="D482" t="s">
        <v>925</v>
      </c>
      <c r="E482" t="s">
        <v>926</v>
      </c>
      <c r="F482" t="s">
        <v>64</v>
      </c>
      <c r="G482" t="s">
        <v>927</v>
      </c>
      <c r="H482" t="s">
        <v>74</v>
      </c>
      <c r="J482" t="s">
        <v>928</v>
      </c>
      <c r="K482">
        <v>0.15</v>
      </c>
      <c r="L482">
        <v>0</v>
      </c>
      <c r="M482">
        <v>0.35</v>
      </c>
      <c r="N482">
        <v>0.4</v>
      </c>
      <c r="O482" t="s">
        <v>114</v>
      </c>
      <c r="P482" s="10">
        <v>530078.38</v>
      </c>
      <c r="Q482" s="10">
        <v>455078</v>
      </c>
      <c r="R482" s="10">
        <v>10602</v>
      </c>
      <c r="S482" s="10">
        <v>465680</v>
      </c>
      <c r="T482" t="s">
        <v>59</v>
      </c>
      <c r="U482" t="s">
        <v>58</v>
      </c>
      <c r="V482">
        <v>80</v>
      </c>
      <c r="W482">
        <v>76</v>
      </c>
      <c r="X482">
        <v>78</v>
      </c>
      <c r="Y482" t="s">
        <v>254</v>
      </c>
      <c r="Z482">
        <v>100</v>
      </c>
      <c r="AA482">
        <v>0</v>
      </c>
      <c r="AB482">
        <v>79511.756999999998</v>
      </c>
      <c r="AC482">
        <v>0</v>
      </c>
      <c r="AD482">
        <v>185527.43299999999</v>
      </c>
      <c r="AE482">
        <v>212031.35200000001</v>
      </c>
      <c r="AF482" t="s">
        <v>59</v>
      </c>
      <c r="AG482" t="str">
        <f>VLOOKUP(G482,'CapRev-Output-All'!A:AQ,43,FALSE)</f>
        <v>7500</v>
      </c>
      <c r="AI482" s="10"/>
    </row>
    <row r="483" spans="1:35" ht="15" x14ac:dyDescent="0.2">
      <c r="A483" t="s">
        <v>60</v>
      </c>
      <c r="B483" t="s">
        <v>60</v>
      </c>
      <c r="C483" t="s">
        <v>255</v>
      </c>
      <c r="D483" t="s">
        <v>520</v>
      </c>
      <c r="E483" t="s">
        <v>256</v>
      </c>
      <c r="F483" t="s">
        <v>64</v>
      </c>
      <c r="G483" t="s">
        <v>1001</v>
      </c>
      <c r="H483" t="s">
        <v>60</v>
      </c>
      <c r="J483" t="s">
        <v>1002</v>
      </c>
      <c r="K483">
        <v>0</v>
      </c>
      <c r="L483">
        <v>0</v>
      </c>
      <c r="M483">
        <v>1</v>
      </c>
      <c r="N483">
        <v>0</v>
      </c>
      <c r="O483" t="s">
        <v>120</v>
      </c>
      <c r="P483" s="10">
        <v>100000</v>
      </c>
      <c r="Q483" s="10">
        <v>10000</v>
      </c>
      <c r="R483" s="10">
        <v>2000</v>
      </c>
      <c r="S483" s="10">
        <v>12000</v>
      </c>
      <c r="T483" t="s">
        <v>59</v>
      </c>
      <c r="U483" t="s">
        <v>58</v>
      </c>
      <c r="V483">
        <v>76</v>
      </c>
      <c r="W483">
        <v>80</v>
      </c>
      <c r="X483">
        <v>78</v>
      </c>
      <c r="Y483" t="s">
        <v>254</v>
      </c>
      <c r="Z483">
        <v>100</v>
      </c>
      <c r="AA483">
        <v>0</v>
      </c>
      <c r="AB483">
        <v>0</v>
      </c>
      <c r="AC483">
        <v>0</v>
      </c>
      <c r="AD483">
        <v>100000</v>
      </c>
      <c r="AE483">
        <v>0</v>
      </c>
      <c r="AF483" t="s">
        <v>59</v>
      </c>
      <c r="AG483">
        <f>VLOOKUP(G483,'CapRev-Output-All'!A:AQ,43,FALSE)</f>
        <v>11900</v>
      </c>
      <c r="AI483" s="10"/>
    </row>
    <row r="484" spans="1:35" ht="15" x14ac:dyDescent="0.2">
      <c r="A484" t="s">
        <v>74</v>
      </c>
      <c r="B484" t="s">
        <v>85</v>
      </c>
      <c r="C484" t="s">
        <v>605</v>
      </c>
      <c r="D484" t="s">
        <v>606</v>
      </c>
      <c r="E484" t="s">
        <v>607</v>
      </c>
      <c r="F484" t="s">
        <v>64</v>
      </c>
      <c r="G484" t="s">
        <v>801</v>
      </c>
      <c r="H484" t="s">
        <v>74</v>
      </c>
      <c r="J484" t="s">
        <v>802</v>
      </c>
      <c r="K484">
        <v>0</v>
      </c>
      <c r="L484">
        <v>8.3799999999999999E-2</v>
      </c>
      <c r="M484">
        <v>0.79359999999999997</v>
      </c>
      <c r="N484">
        <v>0.1226</v>
      </c>
      <c r="O484" t="s">
        <v>120</v>
      </c>
      <c r="P484" s="10">
        <v>835721</v>
      </c>
      <c r="Q484" s="10">
        <v>736824</v>
      </c>
      <c r="R484" s="10">
        <v>14736</v>
      </c>
      <c r="S484" s="10">
        <v>751560</v>
      </c>
      <c r="T484" t="s">
        <v>59</v>
      </c>
      <c r="U484" t="s">
        <v>58</v>
      </c>
      <c r="V484">
        <v>80</v>
      </c>
      <c r="W484">
        <v>80</v>
      </c>
      <c r="X484">
        <v>80</v>
      </c>
      <c r="Y484" t="s">
        <v>84</v>
      </c>
      <c r="Z484">
        <v>51</v>
      </c>
      <c r="AA484">
        <v>49</v>
      </c>
      <c r="AB484">
        <v>0</v>
      </c>
      <c r="AC484">
        <v>70033.419800000003</v>
      </c>
      <c r="AD484">
        <v>663228.18559999997</v>
      </c>
      <c r="AE484">
        <v>102459.3946</v>
      </c>
      <c r="AF484" t="s">
        <v>59</v>
      </c>
      <c r="AG484">
        <f>VLOOKUP(G484,'CapRev-Output-All'!A:AQ,43,FALSE)</f>
        <v>0</v>
      </c>
      <c r="AI484" s="10"/>
    </row>
    <row r="485" spans="1:35" ht="15" x14ac:dyDescent="0.2">
      <c r="A485" t="s">
        <v>74</v>
      </c>
      <c r="B485" t="s">
        <v>139</v>
      </c>
      <c r="C485" t="s">
        <v>295</v>
      </c>
      <c r="D485" t="s">
        <v>473</v>
      </c>
      <c r="E485" t="s">
        <v>296</v>
      </c>
      <c r="F485" t="s">
        <v>64</v>
      </c>
      <c r="G485" t="s">
        <v>586</v>
      </c>
      <c r="H485" t="s">
        <v>74</v>
      </c>
      <c r="J485" t="s">
        <v>587</v>
      </c>
      <c r="K485">
        <v>0</v>
      </c>
      <c r="L485">
        <v>0</v>
      </c>
      <c r="M485">
        <v>1</v>
      </c>
      <c r="N485">
        <v>0</v>
      </c>
      <c r="O485" t="s">
        <v>120</v>
      </c>
      <c r="P485" s="10">
        <v>719719</v>
      </c>
      <c r="Q485" s="10">
        <v>617399</v>
      </c>
      <c r="R485" s="10">
        <v>12348</v>
      </c>
      <c r="S485" s="10">
        <v>629747</v>
      </c>
      <c r="T485" t="s">
        <v>59</v>
      </c>
      <c r="U485" t="s">
        <v>58</v>
      </c>
      <c r="V485">
        <v>84</v>
      </c>
      <c r="W485">
        <v>80</v>
      </c>
      <c r="X485">
        <v>82</v>
      </c>
      <c r="Y485" t="s">
        <v>84</v>
      </c>
      <c r="Z485">
        <v>100</v>
      </c>
      <c r="AA485">
        <v>0</v>
      </c>
      <c r="AB485">
        <v>0</v>
      </c>
      <c r="AC485">
        <v>0</v>
      </c>
      <c r="AD485">
        <v>719719</v>
      </c>
      <c r="AE485">
        <v>0</v>
      </c>
      <c r="AF485" t="s">
        <v>59</v>
      </c>
      <c r="AG485" t="str">
        <f>VLOOKUP(G485,'CapRev-Output-All'!A:AQ,43,FALSE)</f>
        <v>57,500</v>
      </c>
      <c r="AI485" s="10"/>
    </row>
    <row r="486" spans="1:35" ht="15" x14ac:dyDescent="0.2">
      <c r="A486" t="s">
        <v>74</v>
      </c>
      <c r="B486" t="s">
        <v>108</v>
      </c>
      <c r="C486" t="s">
        <v>144</v>
      </c>
      <c r="D486" t="s">
        <v>127</v>
      </c>
      <c r="E486" t="s">
        <v>145</v>
      </c>
      <c r="F486" t="s">
        <v>52</v>
      </c>
      <c r="G486" t="s">
        <v>146</v>
      </c>
      <c r="H486" t="s">
        <v>74</v>
      </c>
      <c r="J486" t="s">
        <v>147</v>
      </c>
      <c r="K486">
        <v>0</v>
      </c>
      <c r="L486">
        <v>0.7</v>
      </c>
      <c r="M486">
        <v>0.2</v>
      </c>
      <c r="N486">
        <v>0.1</v>
      </c>
      <c r="O486" t="s">
        <v>56</v>
      </c>
      <c r="P486" s="10">
        <v>523300</v>
      </c>
      <c r="Q486" s="10">
        <v>404126</v>
      </c>
      <c r="R486" s="10">
        <v>8082.52</v>
      </c>
      <c r="S486" s="10">
        <v>412208.52</v>
      </c>
      <c r="T486" t="s">
        <v>57</v>
      </c>
      <c r="U486" t="s">
        <v>58</v>
      </c>
      <c r="V486">
        <v>95</v>
      </c>
      <c r="W486">
        <v>92</v>
      </c>
      <c r="X486">
        <v>93.5</v>
      </c>
      <c r="Y486" t="s">
        <v>68</v>
      </c>
      <c r="Z486">
        <v>0</v>
      </c>
      <c r="AA486">
        <v>100</v>
      </c>
      <c r="AB486">
        <v>0</v>
      </c>
      <c r="AC486">
        <v>366310</v>
      </c>
      <c r="AD486">
        <v>104660</v>
      </c>
      <c r="AE486">
        <v>52330</v>
      </c>
      <c r="AF486" t="s">
        <v>59</v>
      </c>
      <c r="AG486" t="str">
        <f>VLOOKUP(G486,'CapRev-Output-All'!A:AQ,43,FALSE)</f>
        <v>0</v>
      </c>
      <c r="AI486" s="10"/>
    </row>
    <row r="487" spans="1:35" ht="15" x14ac:dyDescent="0.2">
      <c r="A487" t="s">
        <v>74</v>
      </c>
      <c r="B487" t="s">
        <v>139</v>
      </c>
      <c r="C487" t="s">
        <v>295</v>
      </c>
      <c r="D487" t="s">
        <v>473</v>
      </c>
      <c r="E487" t="s">
        <v>296</v>
      </c>
      <c r="F487" t="s">
        <v>64</v>
      </c>
      <c r="G487" t="s">
        <v>474</v>
      </c>
      <c r="H487" t="s">
        <v>74</v>
      </c>
      <c r="J487" t="s">
        <v>475</v>
      </c>
      <c r="K487">
        <v>0</v>
      </c>
      <c r="L487">
        <v>0.4</v>
      </c>
      <c r="M487">
        <v>0.6</v>
      </c>
      <c r="N487">
        <v>0</v>
      </c>
      <c r="O487" t="s">
        <v>120</v>
      </c>
      <c r="P487" s="10">
        <v>2000000</v>
      </c>
      <c r="Q487" s="10">
        <v>300000</v>
      </c>
      <c r="R487" s="10">
        <v>6000</v>
      </c>
      <c r="S487" s="10">
        <v>306000</v>
      </c>
      <c r="T487" t="s">
        <v>57</v>
      </c>
      <c r="U487" t="s">
        <v>58</v>
      </c>
      <c r="V487">
        <v>88</v>
      </c>
      <c r="W487">
        <v>80</v>
      </c>
      <c r="X487">
        <v>84</v>
      </c>
      <c r="Y487" t="s">
        <v>68</v>
      </c>
      <c r="Z487">
        <v>25</v>
      </c>
      <c r="AA487">
        <v>75</v>
      </c>
      <c r="AB487">
        <v>0</v>
      </c>
      <c r="AC487">
        <v>800000</v>
      </c>
      <c r="AD487">
        <v>1200000</v>
      </c>
      <c r="AE487">
        <v>0</v>
      </c>
      <c r="AF487" t="s">
        <v>59</v>
      </c>
      <c r="AG487" t="str">
        <f>VLOOKUP(G487,'CapRev-Output-All'!A:AQ,43,FALSE)</f>
        <v>0</v>
      </c>
      <c r="AI487" s="10"/>
    </row>
    <row r="488" spans="1:35" ht="15" x14ac:dyDescent="0.2">
      <c r="A488" t="s">
        <v>48</v>
      </c>
      <c r="B488" t="s">
        <v>48</v>
      </c>
      <c r="C488" t="s">
        <v>1342</v>
      </c>
      <c r="D488" t="s">
        <v>70</v>
      </c>
      <c r="E488" t="s">
        <v>170</v>
      </c>
      <c r="F488" t="s">
        <v>52</v>
      </c>
      <c r="G488" t="s">
        <v>1343</v>
      </c>
      <c r="H488" t="s">
        <v>48</v>
      </c>
      <c r="I488" t="s">
        <v>54</v>
      </c>
      <c r="J488" t="s">
        <v>990</v>
      </c>
      <c r="K488">
        <v>0</v>
      </c>
      <c r="L488">
        <v>1</v>
      </c>
      <c r="M488">
        <v>0</v>
      </c>
      <c r="N488">
        <v>0</v>
      </c>
      <c r="O488" t="s">
        <v>56</v>
      </c>
      <c r="P488" s="10">
        <v>3114432</v>
      </c>
      <c r="Q488" s="11">
        <v>311432</v>
      </c>
      <c r="R488" s="10">
        <v>0</v>
      </c>
      <c r="S488" s="10">
        <v>311432</v>
      </c>
      <c r="T488" t="s">
        <v>57</v>
      </c>
      <c r="U488" t="s">
        <v>58</v>
      </c>
      <c r="V488">
        <v>80</v>
      </c>
      <c r="W488">
        <v>64</v>
      </c>
      <c r="X488">
        <v>72</v>
      </c>
      <c r="Y488" t="s">
        <v>48</v>
      </c>
      <c r="Z488">
        <v>0</v>
      </c>
      <c r="AA488">
        <v>0</v>
      </c>
      <c r="AB488">
        <v>0</v>
      </c>
      <c r="AC488">
        <v>3114432</v>
      </c>
      <c r="AD488">
        <v>0</v>
      </c>
      <c r="AE488">
        <v>0</v>
      </c>
      <c r="AF488" t="s">
        <v>59</v>
      </c>
      <c r="AG488" t="str">
        <f>VLOOKUP(G488,'CapRev-Output-All'!A:AQ,43,FALSE)</f>
        <v>311443.20</v>
      </c>
      <c r="AI488" s="10"/>
    </row>
    <row r="489" spans="1:35" ht="15" x14ac:dyDescent="0.2">
      <c r="Q489" s="10"/>
      <c r="AH489" s="15"/>
    </row>
    <row r="490" spans="1:35" ht="15" x14ac:dyDescent="0.2">
      <c r="Q490" s="10"/>
    </row>
    <row r="491" spans="1:35" ht="15" x14ac:dyDescent="0.2">
      <c r="Q491" s="10"/>
    </row>
    <row r="492" spans="1:35" ht="15" x14ac:dyDescent="0.2">
      <c r="Q492" s="10"/>
    </row>
    <row r="493" spans="1:35" ht="15" x14ac:dyDescent="0.2">
      <c r="Q493" s="10"/>
    </row>
    <row r="494" spans="1:35" ht="15" x14ac:dyDescent="0.2">
      <c r="Q494" s="10"/>
    </row>
    <row r="495" spans="1:35" ht="15" x14ac:dyDescent="0.2">
      <c r="Q495" s="10"/>
    </row>
    <row r="496" spans="1:35" ht="15" x14ac:dyDescent="0.2">
      <c r="Q496" s="10"/>
    </row>
    <row r="497" spans="17:17" ht="15" x14ac:dyDescent="0.2">
      <c r="Q497" s="10"/>
    </row>
    <row r="498" spans="17:17" ht="15" x14ac:dyDescent="0.2">
      <c r="Q498" s="10"/>
    </row>
    <row r="499" spans="17:17" ht="15" x14ac:dyDescent="0.2">
      <c r="Q499" s="10"/>
    </row>
    <row r="500" spans="17:17" ht="15" x14ac:dyDescent="0.2">
      <c r="Q500" s="10"/>
    </row>
    <row r="501" spans="17:17" ht="15" x14ac:dyDescent="0.2">
      <c r="Q501" s="10"/>
    </row>
    <row r="502" spans="17:17" ht="15" x14ac:dyDescent="0.2">
      <c r="Q502" s="10"/>
    </row>
    <row r="503" spans="17:17" ht="15" x14ac:dyDescent="0.2">
      <c r="Q503" s="10"/>
    </row>
    <row r="504" spans="17:17" ht="15" x14ac:dyDescent="0.2">
      <c r="Q504" s="10"/>
    </row>
    <row r="505" spans="17:17" ht="15" x14ac:dyDescent="0.2">
      <c r="Q505" s="10"/>
    </row>
    <row r="506" spans="17:17" ht="15" x14ac:dyDescent="0.2">
      <c r="Q506" s="10"/>
    </row>
    <row r="507" spans="17:17" ht="15" x14ac:dyDescent="0.2">
      <c r="Q507" s="10"/>
    </row>
    <row r="508" spans="17:17" ht="15" x14ac:dyDescent="0.2">
      <c r="Q508" s="10"/>
    </row>
    <row r="509" spans="17:17" ht="15" x14ac:dyDescent="0.2">
      <c r="Q509" s="10"/>
    </row>
    <row r="510" spans="17:17" ht="15" x14ac:dyDescent="0.2">
      <c r="Q510" s="10"/>
    </row>
    <row r="511" spans="17:17" ht="15" x14ac:dyDescent="0.2">
      <c r="Q511" s="10"/>
    </row>
    <row r="512" spans="17:17" ht="15" x14ac:dyDescent="0.2">
      <c r="Q512" s="10"/>
    </row>
    <row r="513" spans="17:17" ht="15" x14ac:dyDescent="0.2">
      <c r="Q513" s="10"/>
    </row>
    <row r="514" spans="17:17" ht="15" x14ac:dyDescent="0.2">
      <c r="Q514" s="10"/>
    </row>
    <row r="515" spans="17:17" ht="15" x14ac:dyDescent="0.2">
      <c r="Q515" s="10"/>
    </row>
    <row r="516" spans="17:17" ht="15" x14ac:dyDescent="0.2">
      <c r="Q516" s="10"/>
    </row>
    <row r="517" spans="17:17" ht="15" x14ac:dyDescent="0.2">
      <c r="Q517" s="10"/>
    </row>
    <row r="518" spans="17:17" ht="15" x14ac:dyDescent="0.2">
      <c r="Q518" s="10"/>
    </row>
    <row r="519" spans="17:17" ht="15" x14ac:dyDescent="0.2">
      <c r="Q519" s="10"/>
    </row>
    <row r="520" spans="17:17" ht="15" x14ac:dyDescent="0.2">
      <c r="Q520" s="10"/>
    </row>
    <row r="521" spans="17:17" ht="15" x14ac:dyDescent="0.2">
      <c r="Q521" s="10"/>
    </row>
    <row r="522" spans="17:17" ht="15" x14ac:dyDescent="0.2">
      <c r="Q522" s="10"/>
    </row>
    <row r="523" spans="17:17" ht="15" x14ac:dyDescent="0.2">
      <c r="Q523" s="10"/>
    </row>
    <row r="524" spans="17:17" ht="15" x14ac:dyDescent="0.2">
      <c r="Q524" s="10"/>
    </row>
    <row r="525" spans="17:17" ht="15" x14ac:dyDescent="0.2">
      <c r="Q525" s="10"/>
    </row>
    <row r="526" spans="17:17" ht="15" x14ac:dyDescent="0.2">
      <c r="Q526" s="10"/>
    </row>
    <row r="527" spans="17:17" ht="15" x14ac:dyDescent="0.2">
      <c r="Q527" s="10"/>
    </row>
    <row r="528" spans="17:17" ht="15" x14ac:dyDescent="0.2">
      <c r="Q528" s="10"/>
    </row>
    <row r="529" spans="17:17" ht="15" x14ac:dyDescent="0.2">
      <c r="Q529" s="10"/>
    </row>
    <row r="530" spans="17:17" ht="15" x14ac:dyDescent="0.2">
      <c r="Q530" s="10"/>
    </row>
    <row r="531" spans="17:17" ht="15" x14ac:dyDescent="0.2">
      <c r="Q531" s="10"/>
    </row>
    <row r="532" spans="17:17" ht="15" x14ac:dyDescent="0.2">
      <c r="Q532" s="10"/>
    </row>
    <row r="533" spans="17:17" ht="15" x14ac:dyDescent="0.2">
      <c r="Q533" s="10"/>
    </row>
    <row r="534" spans="17:17" ht="15" x14ac:dyDescent="0.2">
      <c r="Q534" s="10"/>
    </row>
    <row r="535" spans="17:17" ht="15" x14ac:dyDescent="0.2">
      <c r="Q535" s="10"/>
    </row>
    <row r="536" spans="17:17" ht="15" x14ac:dyDescent="0.2">
      <c r="Q536" s="10"/>
    </row>
    <row r="537" spans="17:17" ht="15" x14ac:dyDescent="0.2">
      <c r="Q537" s="10"/>
    </row>
    <row r="538" spans="17:17" ht="15" x14ac:dyDescent="0.2">
      <c r="Q538" s="10"/>
    </row>
    <row r="539" spans="17:17" ht="15" x14ac:dyDescent="0.2">
      <c r="Q539" s="10"/>
    </row>
    <row r="540" spans="17:17" ht="15" x14ac:dyDescent="0.2">
      <c r="Q540" s="10"/>
    </row>
    <row r="541" spans="17:17" ht="15" x14ac:dyDescent="0.2">
      <c r="Q541" s="10"/>
    </row>
    <row r="542" spans="17:17" ht="15" x14ac:dyDescent="0.2">
      <c r="Q542" s="10"/>
    </row>
    <row r="543" spans="17:17" ht="15" x14ac:dyDescent="0.2">
      <c r="Q543" s="10"/>
    </row>
    <row r="544" spans="17:17" ht="15" x14ac:dyDescent="0.2">
      <c r="Q544" s="10"/>
    </row>
    <row r="545" spans="17:17" ht="15" x14ac:dyDescent="0.2">
      <c r="Q545" s="10"/>
    </row>
    <row r="546" spans="17:17" ht="15" x14ac:dyDescent="0.2">
      <c r="Q546" s="10"/>
    </row>
    <row r="547" spans="17:17" ht="15" x14ac:dyDescent="0.2">
      <c r="Q547" s="10"/>
    </row>
    <row r="548" spans="17:17" ht="15" x14ac:dyDescent="0.2">
      <c r="Q548" s="10"/>
    </row>
    <row r="549" spans="17:17" ht="15" x14ac:dyDescent="0.2">
      <c r="Q549" s="10"/>
    </row>
    <row r="550" spans="17:17" ht="15" x14ac:dyDescent="0.2">
      <c r="Q550" s="10"/>
    </row>
    <row r="551" spans="17:17" ht="15" x14ac:dyDescent="0.2">
      <c r="Q551" s="10"/>
    </row>
    <row r="552" spans="17:17" ht="15" x14ac:dyDescent="0.2">
      <c r="Q552" s="10"/>
    </row>
    <row r="553" spans="17:17" ht="15" x14ac:dyDescent="0.2">
      <c r="Q553" s="10"/>
    </row>
    <row r="554" spans="17:17" ht="15" x14ac:dyDescent="0.2">
      <c r="Q554" s="10"/>
    </row>
    <row r="555" spans="17:17" ht="15" x14ac:dyDescent="0.2">
      <c r="Q555" s="10"/>
    </row>
    <row r="556" spans="17:17" ht="15" x14ac:dyDescent="0.2">
      <c r="Q556" s="10"/>
    </row>
    <row r="557" spans="17:17" ht="15" x14ac:dyDescent="0.2">
      <c r="Q557" s="10"/>
    </row>
    <row r="558" spans="17:17" ht="15" x14ac:dyDescent="0.2">
      <c r="Q558" s="10"/>
    </row>
    <row r="559" spans="17:17" ht="15" x14ac:dyDescent="0.2">
      <c r="Q559" s="10"/>
    </row>
    <row r="560" spans="17:17" ht="15" x14ac:dyDescent="0.2">
      <c r="Q560" s="10"/>
    </row>
    <row r="561" spans="17:17" ht="15" x14ac:dyDescent="0.2">
      <c r="Q561" s="10"/>
    </row>
    <row r="562" spans="17:17" ht="15" x14ac:dyDescent="0.2">
      <c r="Q562" s="10"/>
    </row>
    <row r="563" spans="17:17" ht="15" x14ac:dyDescent="0.2">
      <c r="Q563" s="10"/>
    </row>
    <row r="564" spans="17:17" ht="15" x14ac:dyDescent="0.2">
      <c r="Q564" s="10"/>
    </row>
    <row r="565" spans="17:17" ht="15" x14ac:dyDescent="0.2">
      <c r="Q565" s="10"/>
    </row>
    <row r="566" spans="17:17" ht="15" x14ac:dyDescent="0.2">
      <c r="Q566" s="10"/>
    </row>
    <row r="567" spans="17:17" ht="15" x14ac:dyDescent="0.2">
      <c r="Q567" s="10"/>
    </row>
    <row r="568" spans="17:17" ht="15" x14ac:dyDescent="0.2">
      <c r="Q568" s="10"/>
    </row>
    <row r="569" spans="17:17" ht="15" x14ac:dyDescent="0.2">
      <c r="Q569" s="10"/>
    </row>
    <row r="570" spans="17:17" ht="15" x14ac:dyDescent="0.2">
      <c r="Q570" s="10"/>
    </row>
    <row r="571" spans="17:17" ht="15" x14ac:dyDescent="0.2">
      <c r="Q571" s="10"/>
    </row>
    <row r="572" spans="17:17" ht="15" x14ac:dyDescent="0.2">
      <c r="Q572" s="10"/>
    </row>
    <row r="573" spans="17:17" ht="15" x14ac:dyDescent="0.2">
      <c r="Q573" s="10"/>
    </row>
    <row r="574" spans="17:17" ht="15" x14ac:dyDescent="0.2">
      <c r="Q574" s="10"/>
    </row>
    <row r="575" spans="17:17" ht="15" x14ac:dyDescent="0.2">
      <c r="Q575" s="10"/>
    </row>
    <row r="576" spans="17:17" ht="15" x14ac:dyDescent="0.2">
      <c r="Q576" s="10"/>
    </row>
    <row r="577" spans="17:17" ht="15" x14ac:dyDescent="0.2">
      <c r="Q577" s="10"/>
    </row>
    <row r="578" spans="17:17" ht="15" x14ac:dyDescent="0.2">
      <c r="Q578" s="10"/>
    </row>
    <row r="579" spans="17:17" ht="15" x14ac:dyDescent="0.2">
      <c r="Q579" s="10"/>
    </row>
    <row r="580" spans="17:17" ht="15" x14ac:dyDescent="0.2">
      <c r="Q580" s="10"/>
    </row>
    <row r="581" spans="17:17" ht="15" x14ac:dyDescent="0.2">
      <c r="Q581" s="10"/>
    </row>
    <row r="582" spans="17:17" ht="15" x14ac:dyDescent="0.2">
      <c r="Q582" s="10"/>
    </row>
    <row r="583" spans="17:17" ht="15" x14ac:dyDescent="0.2">
      <c r="Q583" s="10"/>
    </row>
    <row r="584" spans="17:17" ht="15" x14ac:dyDescent="0.2">
      <c r="Q584" s="10"/>
    </row>
    <row r="585" spans="17:17" ht="15" x14ac:dyDescent="0.2">
      <c r="Q585" s="10"/>
    </row>
    <row r="586" spans="17:17" ht="15" x14ac:dyDescent="0.2">
      <c r="Q586" s="10"/>
    </row>
    <row r="587" spans="17:17" ht="15" x14ac:dyDescent="0.2">
      <c r="Q587" s="10"/>
    </row>
    <row r="588" spans="17:17" ht="15" x14ac:dyDescent="0.2">
      <c r="Q588" s="10"/>
    </row>
    <row r="589" spans="17:17" ht="15" x14ac:dyDescent="0.2">
      <c r="Q589" s="10"/>
    </row>
    <row r="590" spans="17:17" ht="15" x14ac:dyDescent="0.2">
      <c r="Q590" s="10"/>
    </row>
    <row r="591" spans="17:17" ht="15" x14ac:dyDescent="0.2">
      <c r="Q591" s="10"/>
    </row>
    <row r="592" spans="17:17" ht="15" x14ac:dyDescent="0.2">
      <c r="Q592" s="10"/>
    </row>
    <row r="593" spans="17:17" ht="15" x14ac:dyDescent="0.2">
      <c r="Q593" s="10"/>
    </row>
    <row r="594" spans="17:17" ht="15" x14ac:dyDescent="0.2">
      <c r="Q594" s="10"/>
    </row>
    <row r="595" spans="17:17" ht="15" x14ac:dyDescent="0.2">
      <c r="Q595" s="10"/>
    </row>
    <row r="596" spans="17:17" ht="15" x14ac:dyDescent="0.2">
      <c r="Q596" s="10"/>
    </row>
    <row r="597" spans="17:17" ht="15" x14ac:dyDescent="0.2">
      <c r="Q597" s="10"/>
    </row>
    <row r="598" spans="17:17" ht="15" x14ac:dyDescent="0.2">
      <c r="Q598" s="10"/>
    </row>
    <row r="599" spans="17:17" ht="15" x14ac:dyDescent="0.2">
      <c r="Q599" s="10"/>
    </row>
    <row r="600" spans="17:17" ht="15" x14ac:dyDescent="0.2">
      <c r="Q600" s="10"/>
    </row>
    <row r="601" spans="17:17" ht="15" x14ac:dyDescent="0.2">
      <c r="Q601" s="10"/>
    </row>
    <row r="602" spans="17:17" ht="15" x14ac:dyDescent="0.2">
      <c r="Q602" s="10"/>
    </row>
    <row r="603" spans="17:17" ht="15" x14ac:dyDescent="0.2">
      <c r="Q603" s="10"/>
    </row>
    <row r="604" spans="17:17" ht="15" x14ac:dyDescent="0.2">
      <c r="Q604" s="10"/>
    </row>
    <row r="605" spans="17:17" ht="15" x14ac:dyDescent="0.2">
      <c r="Q605" s="10"/>
    </row>
    <row r="606" spans="17:17" ht="15" x14ac:dyDescent="0.2">
      <c r="Q606" s="10"/>
    </row>
    <row r="607" spans="17:17" ht="15" x14ac:dyDescent="0.2">
      <c r="Q607" s="10"/>
    </row>
    <row r="608" spans="17:17" ht="15" x14ac:dyDescent="0.2">
      <c r="Q608" s="10"/>
    </row>
    <row r="609" spans="17:17" ht="15" x14ac:dyDescent="0.2">
      <c r="Q609" s="10"/>
    </row>
    <row r="610" spans="17:17" ht="15" x14ac:dyDescent="0.2">
      <c r="Q610" s="10"/>
    </row>
    <row r="611" spans="17:17" ht="15" x14ac:dyDescent="0.2">
      <c r="Q611" s="10"/>
    </row>
    <row r="612" spans="17:17" ht="15" x14ac:dyDescent="0.2">
      <c r="Q612" s="10"/>
    </row>
    <row r="613" spans="17:17" ht="15" x14ac:dyDescent="0.2">
      <c r="Q613" s="10"/>
    </row>
    <row r="614" spans="17:17" ht="15" x14ac:dyDescent="0.2">
      <c r="Q614" s="10"/>
    </row>
    <row r="615" spans="17:17" ht="15" x14ac:dyDescent="0.2">
      <c r="Q615" s="10"/>
    </row>
    <row r="616" spans="17:17" ht="15" x14ac:dyDescent="0.2">
      <c r="Q616" s="10"/>
    </row>
    <row r="617" spans="17:17" ht="15" x14ac:dyDescent="0.2">
      <c r="Q617" s="10"/>
    </row>
    <row r="618" spans="17:17" ht="15" x14ac:dyDescent="0.2">
      <c r="Q618" s="10"/>
    </row>
    <row r="619" spans="17:17" ht="15" x14ac:dyDescent="0.2">
      <c r="Q619" s="10"/>
    </row>
    <row r="620" spans="17:17" ht="15" x14ac:dyDescent="0.2">
      <c r="Q620" s="10"/>
    </row>
    <row r="621" spans="17:17" ht="15" x14ac:dyDescent="0.2">
      <c r="Q621" s="10"/>
    </row>
    <row r="622" spans="17:17" ht="15" x14ac:dyDescent="0.2">
      <c r="Q622" s="10"/>
    </row>
    <row r="623" spans="17:17" ht="15" x14ac:dyDescent="0.2">
      <c r="Q623" s="10"/>
    </row>
    <row r="624" spans="17:17" ht="15" x14ac:dyDescent="0.2">
      <c r="Q624" s="10"/>
    </row>
    <row r="625" spans="17:17" ht="15" x14ac:dyDescent="0.2">
      <c r="Q625" s="10"/>
    </row>
    <row r="626" spans="17:17" ht="15" x14ac:dyDescent="0.2">
      <c r="Q626" s="10"/>
    </row>
    <row r="627" spans="17:17" ht="15" x14ac:dyDescent="0.2">
      <c r="Q627" s="10"/>
    </row>
    <row r="628" spans="17:17" ht="15" x14ac:dyDescent="0.2">
      <c r="Q628" s="10"/>
    </row>
    <row r="629" spans="17:17" ht="15" x14ac:dyDescent="0.2">
      <c r="Q629" s="10"/>
    </row>
    <row r="630" spans="17:17" ht="15" x14ac:dyDescent="0.2">
      <c r="Q630" s="10"/>
    </row>
    <row r="631" spans="17:17" ht="15" x14ac:dyDescent="0.2">
      <c r="Q631" s="10"/>
    </row>
    <row r="632" spans="17:17" ht="15" x14ac:dyDescent="0.2">
      <c r="Q632" s="10"/>
    </row>
    <row r="633" spans="17:17" ht="15" x14ac:dyDescent="0.2">
      <c r="Q633" s="10"/>
    </row>
    <row r="634" spans="17:17" ht="15" x14ac:dyDescent="0.2">
      <c r="Q634" s="10"/>
    </row>
    <row r="635" spans="17:17" ht="15" x14ac:dyDescent="0.2">
      <c r="Q635" s="10"/>
    </row>
    <row r="636" spans="17:17" ht="15" x14ac:dyDescent="0.2">
      <c r="Q636" s="10"/>
    </row>
    <row r="637" spans="17:17" ht="15" x14ac:dyDescent="0.2">
      <c r="Q637" s="10"/>
    </row>
    <row r="638" spans="17:17" ht="15" x14ac:dyDescent="0.2">
      <c r="Q638" s="10"/>
    </row>
    <row r="639" spans="17:17" ht="15" x14ac:dyDescent="0.2">
      <c r="Q639" s="10"/>
    </row>
    <row r="640" spans="17:17" ht="15" x14ac:dyDescent="0.2">
      <c r="Q640" s="10"/>
    </row>
    <row r="641" spans="17:17" ht="15" x14ac:dyDescent="0.2">
      <c r="Q641" s="10"/>
    </row>
    <row r="642" spans="17:17" ht="15" x14ac:dyDescent="0.2">
      <c r="Q642" s="10"/>
    </row>
    <row r="643" spans="17:17" ht="15" x14ac:dyDescent="0.2">
      <c r="Q643" s="10"/>
    </row>
    <row r="644" spans="17:17" ht="15" x14ac:dyDescent="0.2">
      <c r="Q644" s="10"/>
    </row>
    <row r="645" spans="17:17" ht="15" x14ac:dyDescent="0.2">
      <c r="Q645" s="10"/>
    </row>
    <row r="646" spans="17:17" ht="15" x14ac:dyDescent="0.2">
      <c r="Q646" s="10"/>
    </row>
    <row r="647" spans="17:17" ht="15" x14ac:dyDescent="0.2">
      <c r="Q647" s="10"/>
    </row>
    <row r="648" spans="17:17" ht="15" x14ac:dyDescent="0.2">
      <c r="Q648" s="10"/>
    </row>
    <row r="649" spans="17:17" ht="15" x14ac:dyDescent="0.2">
      <c r="Q649" s="10"/>
    </row>
    <row r="650" spans="17:17" ht="15" x14ac:dyDescent="0.2">
      <c r="Q650" s="10"/>
    </row>
    <row r="651" spans="17:17" ht="15" x14ac:dyDescent="0.2">
      <c r="Q651" s="10"/>
    </row>
    <row r="652" spans="17:17" ht="15" x14ac:dyDescent="0.2">
      <c r="Q652" s="10"/>
    </row>
    <row r="653" spans="17:17" ht="15" x14ac:dyDescent="0.2">
      <c r="Q653" s="10"/>
    </row>
    <row r="654" spans="17:17" ht="15" x14ac:dyDescent="0.2">
      <c r="Q654" s="10"/>
    </row>
    <row r="655" spans="17:17" ht="15" x14ac:dyDescent="0.2">
      <c r="Q655" s="10"/>
    </row>
    <row r="656" spans="17:17" ht="15" x14ac:dyDescent="0.2">
      <c r="Q656" s="10"/>
    </row>
    <row r="657" spans="17:17" ht="15" x14ac:dyDescent="0.2">
      <c r="Q657" s="10"/>
    </row>
    <row r="658" spans="17:17" ht="15" x14ac:dyDescent="0.2">
      <c r="Q658" s="10"/>
    </row>
    <row r="659" spans="17:17" ht="15" x14ac:dyDescent="0.2">
      <c r="Q659" s="10"/>
    </row>
    <row r="660" spans="17:17" ht="15" x14ac:dyDescent="0.2">
      <c r="Q660" s="10"/>
    </row>
    <row r="661" spans="17:17" ht="15" x14ac:dyDescent="0.2">
      <c r="Q661" s="10"/>
    </row>
    <row r="662" spans="17:17" ht="15" x14ac:dyDescent="0.2">
      <c r="Q662" s="10"/>
    </row>
    <row r="663" spans="17:17" ht="15" x14ac:dyDescent="0.2">
      <c r="Q663" s="10"/>
    </row>
    <row r="664" spans="17:17" ht="15" x14ac:dyDescent="0.2">
      <c r="Q664" s="10"/>
    </row>
    <row r="665" spans="17:17" ht="15" x14ac:dyDescent="0.2">
      <c r="Q665" s="10"/>
    </row>
    <row r="666" spans="17:17" ht="15" x14ac:dyDescent="0.2">
      <c r="Q666" s="10"/>
    </row>
    <row r="667" spans="17:17" ht="15" x14ac:dyDescent="0.2">
      <c r="Q667" s="10"/>
    </row>
    <row r="668" spans="17:17" ht="15" x14ac:dyDescent="0.2">
      <c r="Q668" s="10"/>
    </row>
    <row r="669" spans="17:17" ht="15" x14ac:dyDescent="0.2">
      <c r="Q669" s="10"/>
    </row>
    <row r="670" spans="17:17" ht="15" x14ac:dyDescent="0.2">
      <c r="Q670" s="10"/>
    </row>
    <row r="671" spans="17:17" ht="15" x14ac:dyDescent="0.2">
      <c r="Q671" s="10"/>
    </row>
    <row r="672" spans="17:17" ht="15" x14ac:dyDescent="0.2">
      <c r="Q672" s="10"/>
    </row>
    <row r="673" spans="17:17" ht="15" x14ac:dyDescent="0.2">
      <c r="Q673" s="10"/>
    </row>
    <row r="674" spans="17:17" ht="15" x14ac:dyDescent="0.2">
      <c r="Q674" s="10"/>
    </row>
    <row r="675" spans="17:17" ht="15" x14ac:dyDescent="0.2">
      <c r="Q675" s="10"/>
    </row>
    <row r="676" spans="17:17" ht="15" x14ac:dyDescent="0.2">
      <c r="Q676" s="10"/>
    </row>
    <row r="677" spans="17:17" ht="15" x14ac:dyDescent="0.2">
      <c r="Q677" s="10"/>
    </row>
    <row r="678" spans="17:17" ht="15" x14ac:dyDescent="0.2">
      <c r="Q678" s="10"/>
    </row>
    <row r="679" spans="17:17" ht="15" x14ac:dyDescent="0.2">
      <c r="Q679" s="10"/>
    </row>
    <row r="680" spans="17:17" ht="15" x14ac:dyDescent="0.2">
      <c r="Q680" s="10"/>
    </row>
    <row r="681" spans="17:17" ht="15" x14ac:dyDescent="0.2">
      <c r="Q681" s="10"/>
    </row>
    <row r="682" spans="17:17" ht="15" x14ac:dyDescent="0.2">
      <c r="Q682" s="10"/>
    </row>
    <row r="683" spans="17:17" ht="15" x14ac:dyDescent="0.2">
      <c r="Q683" s="10"/>
    </row>
    <row r="684" spans="17:17" ht="15" x14ac:dyDescent="0.2">
      <c r="Q684" s="10"/>
    </row>
    <row r="685" spans="17:17" ht="15" x14ac:dyDescent="0.2">
      <c r="Q685" s="10"/>
    </row>
    <row r="686" spans="17:17" ht="15" x14ac:dyDescent="0.2">
      <c r="Q686" s="10"/>
    </row>
    <row r="687" spans="17:17" ht="15" x14ac:dyDescent="0.2">
      <c r="Q687" s="10"/>
    </row>
    <row r="688" spans="17:17" ht="15" x14ac:dyDescent="0.2">
      <c r="Q688" s="10"/>
    </row>
    <row r="689" spans="17:17" ht="15" x14ac:dyDescent="0.2">
      <c r="Q689" s="10"/>
    </row>
    <row r="690" spans="17:17" ht="15" x14ac:dyDescent="0.2">
      <c r="Q690" s="10"/>
    </row>
    <row r="691" spans="17:17" ht="15" x14ac:dyDescent="0.2">
      <c r="Q691" s="10"/>
    </row>
    <row r="692" spans="17:17" ht="15" x14ac:dyDescent="0.2">
      <c r="Q692" s="10"/>
    </row>
    <row r="693" spans="17:17" ht="15" x14ac:dyDescent="0.2">
      <c r="Q693" s="10"/>
    </row>
    <row r="694" spans="17:17" ht="15" x14ac:dyDescent="0.2">
      <c r="Q694" s="10"/>
    </row>
    <row r="695" spans="17:17" ht="15" x14ac:dyDescent="0.2">
      <c r="Q695" s="10"/>
    </row>
    <row r="696" spans="17:17" ht="15" x14ac:dyDescent="0.2">
      <c r="Q696" s="10"/>
    </row>
    <row r="697" spans="17:17" ht="15" x14ac:dyDescent="0.2">
      <c r="Q697" s="10"/>
    </row>
    <row r="698" spans="17:17" ht="15" x14ac:dyDescent="0.2">
      <c r="Q698" s="10"/>
    </row>
    <row r="699" spans="17:17" ht="15" x14ac:dyDescent="0.2">
      <c r="Q699" s="10"/>
    </row>
    <row r="700" spans="17:17" ht="15" x14ac:dyDescent="0.2">
      <c r="Q700" s="10"/>
    </row>
    <row r="701" spans="17:17" ht="15" x14ac:dyDescent="0.2">
      <c r="Q701" s="10"/>
    </row>
    <row r="702" spans="17:17" ht="15" x14ac:dyDescent="0.2">
      <c r="Q702" s="10"/>
    </row>
    <row r="703" spans="17:17" ht="15" x14ac:dyDescent="0.2">
      <c r="Q703" s="10"/>
    </row>
    <row r="704" spans="17:17" ht="15" x14ac:dyDescent="0.2">
      <c r="Q704" s="10"/>
    </row>
    <row r="705" spans="17:17" ht="15" x14ac:dyDescent="0.2">
      <c r="Q705" s="10"/>
    </row>
    <row r="706" spans="17:17" ht="15" x14ac:dyDescent="0.2">
      <c r="Q706" s="10"/>
    </row>
    <row r="707" spans="17:17" ht="15" x14ac:dyDescent="0.2">
      <c r="Q707" s="10"/>
    </row>
    <row r="708" spans="17:17" ht="15" x14ac:dyDescent="0.2">
      <c r="Q708" s="10"/>
    </row>
    <row r="709" spans="17:17" ht="15" x14ac:dyDescent="0.2">
      <c r="Q709" s="10"/>
    </row>
    <row r="710" spans="17:17" ht="15" x14ac:dyDescent="0.2">
      <c r="Q710" s="10"/>
    </row>
    <row r="711" spans="17:17" ht="15" x14ac:dyDescent="0.2">
      <c r="Q711" s="10"/>
    </row>
    <row r="712" spans="17:17" ht="15" x14ac:dyDescent="0.2">
      <c r="Q712" s="10"/>
    </row>
    <row r="713" spans="17:17" ht="15" x14ac:dyDescent="0.2">
      <c r="Q713" s="10"/>
    </row>
    <row r="714" spans="17:17" ht="15" x14ac:dyDescent="0.2">
      <c r="Q714" s="10"/>
    </row>
    <row r="715" spans="17:17" ht="15" x14ac:dyDescent="0.2">
      <c r="Q715" s="10"/>
    </row>
    <row r="716" spans="17:17" ht="15" x14ac:dyDescent="0.2">
      <c r="Q716" s="10"/>
    </row>
    <row r="717" spans="17:17" ht="15" x14ac:dyDescent="0.2">
      <c r="Q717" s="10"/>
    </row>
    <row r="718" spans="17:17" ht="15" x14ac:dyDescent="0.2">
      <c r="Q718" s="10"/>
    </row>
    <row r="719" spans="17:17" ht="15" x14ac:dyDescent="0.2">
      <c r="Q719" s="10"/>
    </row>
    <row r="720" spans="17:17" ht="15" x14ac:dyDescent="0.2">
      <c r="Q720" s="10"/>
    </row>
    <row r="721" spans="17:17" ht="15" x14ac:dyDescent="0.2">
      <c r="Q721" s="10"/>
    </row>
    <row r="722" spans="17:17" ht="15" x14ac:dyDescent="0.2">
      <c r="Q722" s="10"/>
    </row>
    <row r="723" spans="17:17" ht="15" x14ac:dyDescent="0.2">
      <c r="Q723" s="10"/>
    </row>
    <row r="724" spans="17:17" ht="15" x14ac:dyDescent="0.2">
      <c r="Q724" s="10"/>
    </row>
    <row r="725" spans="17:17" ht="15" x14ac:dyDescent="0.2">
      <c r="Q725" s="10"/>
    </row>
    <row r="726" spans="17:17" ht="15" x14ac:dyDescent="0.2">
      <c r="Q726" s="10"/>
    </row>
    <row r="727" spans="17:17" ht="15" x14ac:dyDescent="0.2">
      <c r="Q727" s="10"/>
    </row>
    <row r="728" spans="17:17" ht="15" x14ac:dyDescent="0.2">
      <c r="Q728" s="10"/>
    </row>
    <row r="729" spans="17:17" ht="15" x14ac:dyDescent="0.2">
      <c r="Q729" s="10"/>
    </row>
    <row r="730" spans="17:17" ht="15" x14ac:dyDescent="0.2">
      <c r="Q730" s="10"/>
    </row>
    <row r="731" spans="17:17" ht="15" x14ac:dyDescent="0.2">
      <c r="Q731" s="10"/>
    </row>
    <row r="732" spans="17:17" ht="15" x14ac:dyDescent="0.2">
      <c r="Q732" s="10"/>
    </row>
    <row r="733" spans="17:17" ht="15" x14ac:dyDescent="0.2">
      <c r="Q733" s="10"/>
    </row>
    <row r="734" spans="17:17" ht="15" x14ac:dyDescent="0.2">
      <c r="Q734" s="10"/>
    </row>
    <row r="735" spans="17:17" ht="15" x14ac:dyDescent="0.2">
      <c r="Q735" s="10"/>
    </row>
    <row r="736" spans="17:17" ht="15" x14ac:dyDescent="0.2">
      <c r="Q736" s="10"/>
    </row>
    <row r="737" spans="17:17" ht="15" x14ac:dyDescent="0.2">
      <c r="Q737" s="10"/>
    </row>
    <row r="738" spans="17:17" ht="15" x14ac:dyDescent="0.2">
      <c r="Q738" s="10"/>
    </row>
    <row r="739" spans="17:17" ht="15" x14ac:dyDescent="0.2">
      <c r="Q739" s="10"/>
    </row>
    <row r="740" spans="17:17" ht="15" x14ac:dyDescent="0.2">
      <c r="Q740" s="10"/>
    </row>
    <row r="741" spans="17:17" ht="15" x14ac:dyDescent="0.2">
      <c r="Q741" s="10"/>
    </row>
    <row r="742" spans="17:17" ht="15" x14ac:dyDescent="0.2">
      <c r="Q742" s="10"/>
    </row>
    <row r="743" spans="17:17" ht="15" x14ac:dyDescent="0.2">
      <c r="Q743" s="10"/>
    </row>
    <row r="744" spans="17:17" ht="15" x14ac:dyDescent="0.2">
      <c r="Q744" s="10"/>
    </row>
    <row r="745" spans="17:17" ht="15" x14ac:dyDescent="0.2">
      <c r="Q745" s="10"/>
    </row>
    <row r="746" spans="17:17" ht="15" x14ac:dyDescent="0.2">
      <c r="Q746" s="10"/>
    </row>
    <row r="747" spans="17:17" ht="15" x14ac:dyDescent="0.2">
      <c r="Q747" s="10"/>
    </row>
    <row r="748" spans="17:17" ht="15" x14ac:dyDescent="0.2">
      <c r="Q748" s="10"/>
    </row>
    <row r="749" spans="17:17" ht="15" x14ac:dyDescent="0.2">
      <c r="Q749" s="10"/>
    </row>
    <row r="750" spans="17:17" ht="15" x14ac:dyDescent="0.2">
      <c r="Q750" s="10"/>
    </row>
    <row r="751" spans="17:17" ht="15" x14ac:dyDescent="0.2">
      <c r="Q751" s="10"/>
    </row>
    <row r="752" spans="17:17" ht="15" x14ac:dyDescent="0.2">
      <c r="Q752" s="10"/>
    </row>
    <row r="753" spans="17:17" ht="15" x14ac:dyDescent="0.2">
      <c r="Q753" s="10"/>
    </row>
    <row r="754" spans="17:17" ht="15" x14ac:dyDescent="0.2">
      <c r="Q754" s="10"/>
    </row>
    <row r="755" spans="17:17" ht="15" x14ac:dyDescent="0.2">
      <c r="Q755" s="10"/>
    </row>
    <row r="756" spans="17:17" ht="15" x14ac:dyDescent="0.2">
      <c r="Q756" s="10"/>
    </row>
    <row r="757" spans="17:17" ht="15" x14ac:dyDescent="0.2">
      <c r="Q757" s="10"/>
    </row>
    <row r="758" spans="17:17" ht="15" x14ac:dyDescent="0.2">
      <c r="Q758" s="10"/>
    </row>
    <row r="759" spans="17:17" ht="15" x14ac:dyDescent="0.2">
      <c r="Q759" s="10"/>
    </row>
    <row r="760" spans="17:17" ht="15" x14ac:dyDescent="0.2">
      <c r="Q760" s="10"/>
    </row>
    <row r="761" spans="17:17" ht="15" x14ac:dyDescent="0.2">
      <c r="Q761" s="10"/>
    </row>
    <row r="762" spans="17:17" ht="15" x14ac:dyDescent="0.2">
      <c r="Q762" s="10"/>
    </row>
    <row r="763" spans="17:17" ht="15" x14ac:dyDescent="0.2">
      <c r="Q763" s="10"/>
    </row>
    <row r="764" spans="17:17" ht="15" x14ac:dyDescent="0.2">
      <c r="Q764" s="10"/>
    </row>
    <row r="765" spans="17:17" ht="15" x14ac:dyDescent="0.2">
      <c r="Q765" s="10"/>
    </row>
    <row r="766" spans="17:17" ht="15" x14ac:dyDescent="0.2">
      <c r="Q766" s="10"/>
    </row>
    <row r="767" spans="17:17" ht="15" x14ac:dyDescent="0.2">
      <c r="Q767" s="10"/>
    </row>
    <row r="768" spans="17:17" ht="15" x14ac:dyDescent="0.2">
      <c r="Q768" s="10"/>
    </row>
    <row r="769" spans="17:17" ht="15" x14ac:dyDescent="0.2">
      <c r="Q769" s="10"/>
    </row>
    <row r="770" spans="17:17" ht="15" x14ac:dyDescent="0.2">
      <c r="Q770" s="10"/>
    </row>
    <row r="771" spans="17:17" ht="15" x14ac:dyDescent="0.2">
      <c r="Q771" s="10"/>
    </row>
    <row r="772" spans="17:17" ht="15" x14ac:dyDescent="0.2">
      <c r="Q772" s="10"/>
    </row>
    <row r="773" spans="17:17" ht="15" x14ac:dyDescent="0.2">
      <c r="Q773" s="10"/>
    </row>
    <row r="774" spans="17:17" ht="15" x14ac:dyDescent="0.2">
      <c r="Q774" s="10"/>
    </row>
    <row r="775" spans="17:17" ht="15" x14ac:dyDescent="0.2">
      <c r="Q775" s="10"/>
    </row>
    <row r="776" spans="17:17" ht="15" x14ac:dyDescent="0.2">
      <c r="Q776" s="10"/>
    </row>
    <row r="777" spans="17:17" ht="15" x14ac:dyDescent="0.2">
      <c r="Q777" s="10"/>
    </row>
    <row r="778" spans="17:17" ht="15" x14ac:dyDescent="0.2">
      <c r="Q778" s="10"/>
    </row>
    <row r="779" spans="17:17" ht="15" x14ac:dyDescent="0.2">
      <c r="Q779" s="10"/>
    </row>
    <row r="780" spans="17:17" ht="15" x14ac:dyDescent="0.2">
      <c r="Q780" s="10"/>
    </row>
    <row r="781" spans="17:17" ht="15" x14ac:dyDescent="0.2">
      <c r="Q781" s="10"/>
    </row>
    <row r="782" spans="17:17" ht="15" x14ac:dyDescent="0.2">
      <c r="Q782" s="10"/>
    </row>
    <row r="783" spans="17:17" ht="15" x14ac:dyDescent="0.2">
      <c r="Q783" s="10"/>
    </row>
    <row r="784" spans="17:17" ht="15" x14ac:dyDescent="0.2">
      <c r="Q784" s="10"/>
    </row>
    <row r="785" spans="17:17" ht="15" x14ac:dyDescent="0.2">
      <c r="Q785" s="10"/>
    </row>
    <row r="786" spans="17:17" ht="15" x14ac:dyDescent="0.2">
      <c r="Q786" s="10"/>
    </row>
    <row r="787" spans="17:17" ht="15" x14ac:dyDescent="0.2">
      <c r="Q787" s="10"/>
    </row>
    <row r="788" spans="17:17" ht="15" x14ac:dyDescent="0.2">
      <c r="Q788" s="10"/>
    </row>
    <row r="789" spans="17:17" ht="15" x14ac:dyDescent="0.2">
      <c r="Q789" s="10"/>
    </row>
    <row r="790" spans="17:17" ht="15" x14ac:dyDescent="0.2">
      <c r="Q790" s="10"/>
    </row>
    <row r="791" spans="17:17" ht="15" x14ac:dyDescent="0.2">
      <c r="Q791" s="10"/>
    </row>
    <row r="792" spans="17:17" ht="15" x14ac:dyDescent="0.2">
      <c r="Q792" s="10"/>
    </row>
    <row r="793" spans="17:17" ht="15" x14ac:dyDescent="0.2">
      <c r="Q793" s="10"/>
    </row>
    <row r="794" spans="17:17" ht="15" x14ac:dyDescent="0.2">
      <c r="Q794" s="10"/>
    </row>
    <row r="795" spans="17:17" ht="15" x14ac:dyDescent="0.2">
      <c r="Q795" s="10"/>
    </row>
    <row r="796" spans="17:17" ht="15" x14ac:dyDescent="0.2">
      <c r="Q796" s="10"/>
    </row>
    <row r="797" spans="17:17" ht="15" x14ac:dyDescent="0.2">
      <c r="Q797" s="10"/>
    </row>
    <row r="798" spans="17:17" ht="15" x14ac:dyDescent="0.2">
      <c r="Q798" s="10"/>
    </row>
    <row r="799" spans="17:17" ht="15" x14ac:dyDescent="0.2">
      <c r="Q799" s="10"/>
    </row>
    <row r="800" spans="17:17" ht="15" x14ac:dyDescent="0.2">
      <c r="Q800" s="10"/>
    </row>
    <row r="801" spans="17:17" ht="15" x14ac:dyDescent="0.2">
      <c r="Q801" s="10"/>
    </row>
    <row r="802" spans="17:17" ht="15" x14ac:dyDescent="0.2">
      <c r="Q802" s="10"/>
    </row>
    <row r="803" spans="17:17" ht="15" x14ac:dyDescent="0.2">
      <c r="Q803" s="10"/>
    </row>
    <row r="804" spans="17:17" ht="15" x14ac:dyDescent="0.2">
      <c r="Q804" s="10"/>
    </row>
    <row r="805" spans="17:17" ht="15" x14ac:dyDescent="0.2">
      <c r="Q805" s="10"/>
    </row>
    <row r="806" spans="17:17" ht="15" x14ac:dyDescent="0.2">
      <c r="Q806" s="10"/>
    </row>
    <row r="807" spans="17:17" ht="15" x14ac:dyDescent="0.2">
      <c r="Q807" s="10"/>
    </row>
    <row r="808" spans="17:17" ht="15" x14ac:dyDescent="0.2">
      <c r="Q808" s="10"/>
    </row>
    <row r="809" spans="17:17" ht="15" x14ac:dyDescent="0.2">
      <c r="Q809" s="10"/>
    </row>
    <row r="810" spans="17:17" ht="15" x14ac:dyDescent="0.2">
      <c r="Q810" s="10"/>
    </row>
    <row r="811" spans="17:17" ht="15" x14ac:dyDescent="0.2">
      <c r="Q811" s="10"/>
    </row>
    <row r="812" spans="17:17" ht="15" x14ac:dyDescent="0.2">
      <c r="Q812" s="10"/>
    </row>
    <row r="813" spans="17:17" ht="15" x14ac:dyDescent="0.2">
      <c r="Q813" s="10"/>
    </row>
    <row r="814" spans="17:17" ht="15" x14ac:dyDescent="0.2">
      <c r="Q814" s="10"/>
    </row>
    <row r="815" spans="17:17" ht="15" x14ac:dyDescent="0.2">
      <c r="Q815" s="10"/>
    </row>
    <row r="816" spans="17:17" ht="15" x14ac:dyDescent="0.2">
      <c r="Q816" s="10"/>
    </row>
    <row r="817" spans="17:17" ht="15" x14ac:dyDescent="0.2">
      <c r="Q817" s="10"/>
    </row>
    <row r="818" spans="17:17" ht="15" x14ac:dyDescent="0.2">
      <c r="Q818" s="10"/>
    </row>
    <row r="819" spans="17:17" ht="15" x14ac:dyDescent="0.2">
      <c r="Q819" s="10"/>
    </row>
    <row r="820" spans="17:17" ht="15" x14ac:dyDescent="0.2">
      <c r="Q820" s="10"/>
    </row>
    <row r="821" spans="17:17" ht="15" x14ac:dyDescent="0.2">
      <c r="Q821" s="10"/>
    </row>
    <row r="822" spans="17:17" ht="15" x14ac:dyDescent="0.2">
      <c r="Q822" s="10"/>
    </row>
    <row r="823" spans="17:17" ht="15" x14ac:dyDescent="0.2">
      <c r="Q823" s="10"/>
    </row>
    <row r="824" spans="17:17" ht="15" x14ac:dyDescent="0.2">
      <c r="Q824" s="10"/>
    </row>
    <row r="825" spans="17:17" ht="15" x14ac:dyDescent="0.2">
      <c r="Q825" s="10"/>
    </row>
    <row r="826" spans="17:17" ht="15" x14ac:dyDescent="0.2">
      <c r="Q826" s="10"/>
    </row>
    <row r="827" spans="17:17" ht="15" x14ac:dyDescent="0.2">
      <c r="Q827" s="10"/>
    </row>
    <row r="828" spans="17:17" ht="15" x14ac:dyDescent="0.2">
      <c r="Q828" s="10"/>
    </row>
    <row r="829" spans="17:17" ht="15" x14ac:dyDescent="0.2">
      <c r="Q829" s="10"/>
    </row>
    <row r="830" spans="17:17" ht="15" x14ac:dyDescent="0.2">
      <c r="Q830" s="10"/>
    </row>
    <row r="831" spans="17:17" ht="15" x14ac:dyDescent="0.2">
      <c r="Q831" s="10"/>
    </row>
    <row r="832" spans="17:17" ht="15" x14ac:dyDescent="0.2">
      <c r="Q832" s="10"/>
    </row>
    <row r="833" spans="17:17" ht="15" x14ac:dyDescent="0.2">
      <c r="Q833" s="10"/>
    </row>
    <row r="834" spans="17:17" ht="15" x14ac:dyDescent="0.2">
      <c r="Q834" s="10"/>
    </row>
    <row r="835" spans="17:17" ht="15" x14ac:dyDescent="0.2">
      <c r="Q835" s="10"/>
    </row>
    <row r="836" spans="17:17" ht="15" x14ac:dyDescent="0.2">
      <c r="Q836" s="10"/>
    </row>
    <row r="837" spans="17:17" ht="15" x14ac:dyDescent="0.2">
      <c r="Q837" s="10"/>
    </row>
    <row r="838" spans="17:17" ht="15" x14ac:dyDescent="0.2">
      <c r="Q838" s="10"/>
    </row>
    <row r="842" spans="17:17" ht="15" x14ac:dyDescent="0.2">
      <c r="Q842" s="10"/>
    </row>
    <row r="843" spans="17:17" ht="15" x14ac:dyDescent="0.2">
      <c r="Q843" s="10"/>
    </row>
    <row r="844" spans="17:17" ht="15" x14ac:dyDescent="0.2">
      <c r="Q844" s="10"/>
    </row>
    <row r="845" spans="17:17" ht="15" x14ac:dyDescent="0.2">
      <c r="Q845" s="10"/>
    </row>
    <row r="846" spans="17:17" ht="15" x14ac:dyDescent="0.2">
      <c r="Q846" s="10"/>
    </row>
    <row r="847" spans="17:17" ht="15" x14ac:dyDescent="0.2">
      <c r="Q847" s="10"/>
    </row>
    <row r="848" spans="17:17" ht="15" x14ac:dyDescent="0.2">
      <c r="Q848" s="10"/>
    </row>
    <row r="849" spans="17:17" ht="15" x14ac:dyDescent="0.2">
      <c r="Q849" s="10"/>
    </row>
    <row r="850" spans="17:17" ht="15" x14ac:dyDescent="0.2">
      <c r="Q850" s="10"/>
    </row>
    <row r="851" spans="17:17" ht="15" x14ac:dyDescent="0.2">
      <c r="Q851" s="10"/>
    </row>
    <row r="852" spans="17:17" ht="15" x14ac:dyDescent="0.2">
      <c r="Q852" s="10"/>
    </row>
    <row r="853" spans="17:17" ht="15" x14ac:dyDescent="0.2">
      <c r="Q853" s="10"/>
    </row>
    <row r="854" spans="17:17" ht="15" x14ac:dyDescent="0.2">
      <c r="Q854" s="10"/>
    </row>
    <row r="855" spans="17:17" ht="15" x14ac:dyDescent="0.2">
      <c r="Q855" s="10"/>
    </row>
    <row r="856" spans="17:17" ht="15" x14ac:dyDescent="0.2">
      <c r="Q856" s="10"/>
    </row>
    <row r="857" spans="17:17" ht="15" x14ac:dyDescent="0.2">
      <c r="Q857" s="10"/>
    </row>
    <row r="858" spans="17:17" ht="15" x14ac:dyDescent="0.2">
      <c r="Q858" s="10"/>
    </row>
    <row r="859" spans="17:17" ht="15" x14ac:dyDescent="0.2">
      <c r="Q859" s="10"/>
    </row>
    <row r="860" spans="17:17" ht="15" x14ac:dyDescent="0.2">
      <c r="Q860" s="10"/>
    </row>
    <row r="861" spans="17:17" ht="15" x14ac:dyDescent="0.2">
      <c r="Q861" s="10"/>
    </row>
    <row r="862" spans="17:17" ht="15" x14ac:dyDescent="0.2">
      <c r="Q862" s="10"/>
    </row>
    <row r="863" spans="17:17" ht="15" x14ac:dyDescent="0.2">
      <c r="Q863" s="10"/>
    </row>
    <row r="864" spans="17:17" ht="15" x14ac:dyDescent="0.2">
      <c r="Q864" s="10"/>
    </row>
    <row r="865" spans="17:17" ht="15" x14ac:dyDescent="0.2">
      <c r="Q865" s="10"/>
    </row>
    <row r="866" spans="17:17" ht="15" x14ac:dyDescent="0.2">
      <c r="Q866" s="10"/>
    </row>
    <row r="867" spans="17:17" ht="15" x14ac:dyDescent="0.2">
      <c r="Q867" s="10"/>
    </row>
    <row r="868" spans="17:17" ht="15" x14ac:dyDescent="0.2">
      <c r="Q868" s="10"/>
    </row>
    <row r="869" spans="17:17" ht="15" x14ac:dyDescent="0.2">
      <c r="Q869" s="10"/>
    </row>
    <row r="870" spans="17:17" ht="15" x14ac:dyDescent="0.2">
      <c r="Q870" s="10"/>
    </row>
    <row r="871" spans="17:17" ht="15" x14ac:dyDescent="0.2">
      <c r="Q871" s="10"/>
    </row>
    <row r="874" spans="17:17" ht="15" x14ac:dyDescent="0.2">
      <c r="Q874" s="10"/>
    </row>
    <row r="875" spans="17:17" ht="15" x14ac:dyDescent="0.2">
      <c r="Q875" s="10"/>
    </row>
    <row r="876" spans="17:17" ht="15" x14ac:dyDescent="0.2">
      <c r="Q876" s="10"/>
    </row>
    <row r="877" spans="17:17" ht="15" x14ac:dyDescent="0.2">
      <c r="Q877" s="10"/>
    </row>
    <row r="878" spans="17:17" ht="15" x14ac:dyDescent="0.2">
      <c r="Q878" s="10"/>
    </row>
    <row r="879" spans="17:17" ht="15" x14ac:dyDescent="0.2">
      <c r="Q879" s="10"/>
    </row>
    <row r="880" spans="17:17" ht="15" x14ac:dyDescent="0.2">
      <c r="Q880" s="10"/>
    </row>
    <row r="881" spans="17:17" ht="15" x14ac:dyDescent="0.2">
      <c r="Q881" s="10"/>
    </row>
    <row r="882" spans="17:17" ht="15" x14ac:dyDescent="0.2">
      <c r="Q882" s="10"/>
    </row>
    <row r="883" spans="17:17" ht="15" x14ac:dyDescent="0.2">
      <c r="Q883" s="10"/>
    </row>
    <row r="884" spans="17:17" ht="15" x14ac:dyDescent="0.2">
      <c r="Q884" s="10"/>
    </row>
    <row r="885" spans="17:17" ht="15" x14ac:dyDescent="0.2">
      <c r="Q885" s="10"/>
    </row>
    <row r="887" spans="17:17" ht="15" x14ac:dyDescent="0.2">
      <c r="Q887" s="10"/>
    </row>
    <row r="888" spans="17:17" ht="15" x14ac:dyDescent="0.2">
      <c r="Q888" s="10"/>
    </row>
    <row r="889" spans="17:17" ht="15" x14ac:dyDescent="0.2">
      <c r="Q889" s="10"/>
    </row>
    <row r="890" spans="17:17" ht="15" x14ac:dyDescent="0.2">
      <c r="Q890" s="10"/>
    </row>
    <row r="891" spans="17:17" ht="15" x14ac:dyDescent="0.2">
      <c r="Q891" s="10"/>
    </row>
    <row r="892" spans="17:17" ht="15" x14ac:dyDescent="0.2">
      <c r="Q892" s="10"/>
    </row>
    <row r="893" spans="17:17" ht="15" x14ac:dyDescent="0.2">
      <c r="Q893" s="10"/>
    </row>
    <row r="894" spans="17:17" ht="15" x14ac:dyDescent="0.2">
      <c r="Q894" s="10"/>
    </row>
    <row r="895" spans="17:17" ht="15" x14ac:dyDescent="0.2">
      <c r="Q895" s="10"/>
    </row>
    <row r="896" spans="17:17" ht="15" x14ac:dyDescent="0.2">
      <c r="Q896" s="10"/>
    </row>
    <row r="897" spans="17:17" ht="15" x14ac:dyDescent="0.2">
      <c r="Q897" s="10"/>
    </row>
    <row r="898" spans="17:17" ht="15" x14ac:dyDescent="0.2">
      <c r="Q898" s="10"/>
    </row>
    <row r="902" spans="17:17" ht="15" x14ac:dyDescent="0.2">
      <c r="Q902" s="10"/>
    </row>
    <row r="903" spans="17:17" ht="15" x14ac:dyDescent="0.2">
      <c r="Q903" s="10"/>
    </row>
    <row r="904" spans="17:17" ht="15" x14ac:dyDescent="0.2">
      <c r="Q904" s="10"/>
    </row>
    <row r="905" spans="17:17" ht="15" x14ac:dyDescent="0.2">
      <c r="Q905" s="10"/>
    </row>
    <row r="906" spans="17:17" ht="15" x14ac:dyDescent="0.2">
      <c r="Q906" s="10"/>
    </row>
    <row r="907" spans="17:17" ht="15" x14ac:dyDescent="0.2">
      <c r="Q907" s="10"/>
    </row>
    <row r="908" spans="17:17" ht="15" x14ac:dyDescent="0.2">
      <c r="Q908" s="10"/>
    </row>
    <row r="910" spans="17:17" ht="15" x14ac:dyDescent="0.2">
      <c r="Q910" s="10"/>
    </row>
    <row r="911" spans="17:17" ht="15" x14ac:dyDescent="0.2">
      <c r="Q911" s="10"/>
    </row>
    <row r="912" spans="17:17" ht="15" x14ac:dyDescent="0.2">
      <c r="Q912" s="10"/>
    </row>
    <row r="913" spans="17:17" ht="15" x14ac:dyDescent="0.2">
      <c r="Q913" s="10"/>
    </row>
    <row r="914" spans="17:17" ht="15" x14ac:dyDescent="0.2">
      <c r="Q914" s="10"/>
    </row>
    <row r="915" spans="17:17" ht="15" x14ac:dyDescent="0.2">
      <c r="Q915" s="10"/>
    </row>
    <row r="916" spans="17:17" ht="15" x14ac:dyDescent="0.2">
      <c r="Q916" s="10"/>
    </row>
    <row r="917" spans="17:17" ht="15" x14ac:dyDescent="0.2">
      <c r="Q917" s="10"/>
    </row>
    <row r="918" spans="17:17" ht="15" x14ac:dyDescent="0.2">
      <c r="Q918" s="10"/>
    </row>
    <row r="919" spans="17:17" ht="15" x14ac:dyDescent="0.2">
      <c r="Q919" s="10"/>
    </row>
    <row r="920" spans="17:17" ht="15" x14ac:dyDescent="0.2">
      <c r="Q920" s="10"/>
    </row>
    <row r="921" spans="17:17" ht="15" x14ac:dyDescent="0.2">
      <c r="Q921" s="10"/>
    </row>
    <row r="922" spans="17:17" ht="15" x14ac:dyDescent="0.2">
      <c r="Q922" s="10"/>
    </row>
    <row r="923" spans="17:17" ht="15" x14ac:dyDescent="0.2">
      <c r="Q923" s="10"/>
    </row>
    <row r="924" spans="17:17" ht="15" x14ac:dyDescent="0.2">
      <c r="Q924" s="10"/>
    </row>
    <row r="925" spans="17:17" ht="15" x14ac:dyDescent="0.2">
      <c r="Q925" s="10"/>
    </row>
    <row r="926" spans="17:17" ht="15" x14ac:dyDescent="0.2">
      <c r="Q926" s="10"/>
    </row>
    <row r="927" spans="17:17" ht="15" x14ac:dyDescent="0.2">
      <c r="Q927" s="10"/>
    </row>
    <row r="928" spans="17:17" ht="15" x14ac:dyDescent="0.2">
      <c r="Q928" s="10"/>
    </row>
    <row r="930" spans="17:17" ht="15" x14ac:dyDescent="0.2">
      <c r="Q930" s="10"/>
    </row>
    <row r="931" spans="17:17" ht="15" x14ac:dyDescent="0.2">
      <c r="Q931" s="10"/>
    </row>
    <row r="932" spans="17:17" ht="15" x14ac:dyDescent="0.2">
      <c r="Q932" s="10"/>
    </row>
    <row r="933" spans="17:17" ht="15" x14ac:dyDescent="0.2">
      <c r="Q933" s="10"/>
    </row>
    <row r="934" spans="17:17" ht="15" x14ac:dyDescent="0.2">
      <c r="Q934" s="10"/>
    </row>
    <row r="935" spans="17:17" ht="15" x14ac:dyDescent="0.2">
      <c r="Q935" s="10"/>
    </row>
    <row r="936" spans="17:17" ht="15" x14ac:dyDescent="0.2">
      <c r="Q936" s="10"/>
    </row>
    <row r="937" spans="17:17" ht="15" x14ac:dyDescent="0.2">
      <c r="Q937" s="10"/>
    </row>
    <row r="939" spans="17:17" ht="15" x14ac:dyDescent="0.2">
      <c r="Q939" s="10"/>
    </row>
    <row r="940" spans="17:17" ht="15" x14ac:dyDescent="0.2">
      <c r="Q940" s="10"/>
    </row>
    <row r="941" spans="17:17" ht="15" x14ac:dyDescent="0.2">
      <c r="Q941" s="10"/>
    </row>
    <row r="942" spans="17:17" ht="15" x14ac:dyDescent="0.2">
      <c r="Q942" s="10"/>
    </row>
    <row r="943" spans="17:17" ht="15" x14ac:dyDescent="0.2">
      <c r="Q943" s="10"/>
    </row>
    <row r="944" spans="17:17" ht="15" x14ac:dyDescent="0.2">
      <c r="Q944" s="10"/>
    </row>
    <row r="945" spans="17:17" ht="15" x14ac:dyDescent="0.2">
      <c r="Q945" s="10"/>
    </row>
    <row r="946" spans="17:17" ht="15" x14ac:dyDescent="0.2">
      <c r="Q946" s="10"/>
    </row>
    <row r="947" spans="17:17" ht="15" x14ac:dyDescent="0.2">
      <c r="Q947" s="10"/>
    </row>
    <row r="948" spans="17:17" ht="15" x14ac:dyDescent="0.2">
      <c r="Q948" s="10"/>
    </row>
    <row r="949" spans="17:17" ht="15" x14ac:dyDescent="0.2">
      <c r="Q949" s="10"/>
    </row>
    <row r="952" spans="17:17" ht="15" x14ac:dyDescent="0.2">
      <c r="Q952" s="10"/>
    </row>
    <row r="954" spans="17:17" ht="15" x14ac:dyDescent="0.2">
      <c r="Q954" s="10"/>
    </row>
    <row r="955" spans="17:17" ht="15" x14ac:dyDescent="0.2">
      <c r="Q955" s="10"/>
    </row>
    <row r="956" spans="17:17" ht="15" x14ac:dyDescent="0.2">
      <c r="Q956" s="10"/>
    </row>
    <row r="958" spans="17:17" ht="15" x14ac:dyDescent="0.2">
      <c r="Q958" s="10"/>
    </row>
    <row r="959" spans="17:17" ht="15" x14ac:dyDescent="0.2">
      <c r="Q959" s="10"/>
    </row>
    <row r="960" spans="17:17" ht="15" x14ac:dyDescent="0.2">
      <c r="Q960" s="10"/>
    </row>
    <row r="961" spans="17:17" ht="15" x14ac:dyDescent="0.2">
      <c r="Q961" s="10"/>
    </row>
    <row r="962" spans="17:17" ht="15" x14ac:dyDescent="0.2">
      <c r="Q962" s="10"/>
    </row>
    <row r="963" spans="17:17" ht="15" x14ac:dyDescent="0.2">
      <c r="Q963" s="10"/>
    </row>
    <row r="964" spans="17:17" ht="15" x14ac:dyDescent="0.2">
      <c r="Q964" s="10"/>
    </row>
    <row r="965" spans="17:17" ht="15" x14ac:dyDescent="0.2">
      <c r="Q965" s="10"/>
    </row>
    <row r="966" spans="17:17" ht="15" x14ac:dyDescent="0.2">
      <c r="Q966" s="10"/>
    </row>
    <row r="967" spans="17:17" ht="15" x14ac:dyDescent="0.2">
      <c r="Q967" s="10"/>
    </row>
    <row r="969" spans="17:17" ht="15" x14ac:dyDescent="0.2">
      <c r="Q969" s="10"/>
    </row>
    <row r="970" spans="17:17" ht="15" x14ac:dyDescent="0.2">
      <c r="Q970" s="10"/>
    </row>
    <row r="971" spans="17:17" ht="15" x14ac:dyDescent="0.2">
      <c r="Q971" s="10"/>
    </row>
    <row r="972" spans="17:17" ht="15" x14ac:dyDescent="0.2">
      <c r="Q972" s="10"/>
    </row>
    <row r="973" spans="17:17" ht="15" x14ac:dyDescent="0.2">
      <c r="Q973" s="10"/>
    </row>
    <row r="974" spans="17:17" ht="15" x14ac:dyDescent="0.2">
      <c r="Q974" s="10"/>
    </row>
    <row r="975" spans="17:17" ht="15" x14ac:dyDescent="0.2">
      <c r="Q975" s="10"/>
    </row>
    <row r="977" spans="17:17" ht="15" x14ac:dyDescent="0.2">
      <c r="Q977" s="10"/>
    </row>
    <row r="978" spans="17:17" ht="15" x14ac:dyDescent="0.2">
      <c r="Q978" s="10"/>
    </row>
    <row r="979" spans="17:17" ht="15" x14ac:dyDescent="0.2">
      <c r="Q979" s="10"/>
    </row>
    <row r="980" spans="17:17" ht="15" x14ac:dyDescent="0.2">
      <c r="Q980" s="10"/>
    </row>
    <row r="981" spans="17:17" ht="15" x14ac:dyDescent="0.2">
      <c r="Q981" s="10"/>
    </row>
    <row r="982" spans="17:17" ht="15" x14ac:dyDescent="0.2">
      <c r="Q982" s="10"/>
    </row>
    <row r="987" spans="17:17" ht="15" x14ac:dyDescent="0.2">
      <c r="Q987" s="10"/>
    </row>
    <row r="988" spans="17:17" ht="15" x14ac:dyDescent="0.2">
      <c r="Q988" s="10"/>
    </row>
    <row r="989" spans="17:17" ht="15" x14ac:dyDescent="0.2">
      <c r="Q989" s="10"/>
    </row>
    <row r="990" spans="17:17" ht="15" x14ac:dyDescent="0.2">
      <c r="Q990" s="10"/>
    </row>
    <row r="991" spans="17:17" ht="15" x14ac:dyDescent="0.2">
      <c r="Q991" s="10"/>
    </row>
    <row r="992" spans="17:17" ht="15" x14ac:dyDescent="0.2">
      <c r="Q992" s="10"/>
    </row>
    <row r="993" spans="17:17" ht="15" x14ac:dyDescent="0.2">
      <c r="Q993" s="10"/>
    </row>
    <row r="994" spans="17:17" ht="15" x14ac:dyDescent="0.2">
      <c r="Q994" s="10"/>
    </row>
    <row r="995" spans="17:17" ht="15" x14ac:dyDescent="0.2">
      <c r="Q995" s="10"/>
    </row>
    <row r="996" spans="17:17" ht="15" x14ac:dyDescent="0.2">
      <c r="Q996" s="10"/>
    </row>
    <row r="997" spans="17:17" ht="15" x14ac:dyDescent="0.2">
      <c r="Q997" s="10"/>
    </row>
    <row r="998" spans="17:17" ht="15" x14ac:dyDescent="0.2">
      <c r="Q998" s="10"/>
    </row>
    <row r="999" spans="17:17" ht="15" x14ac:dyDescent="0.2">
      <c r="Q999" s="10"/>
    </row>
    <row r="1000" spans="17:17" ht="15" x14ac:dyDescent="0.2">
      <c r="Q1000" s="10"/>
    </row>
    <row r="1001" spans="17:17" ht="15" x14ac:dyDescent="0.2">
      <c r="Q1001" s="10"/>
    </row>
    <row r="1002" spans="17:17" ht="15" x14ac:dyDescent="0.2">
      <c r="Q1002" s="10"/>
    </row>
    <row r="1004" spans="17:17" ht="15" x14ac:dyDescent="0.2">
      <c r="Q1004" s="10"/>
    </row>
    <row r="1007" spans="17:17" ht="15" x14ac:dyDescent="0.2">
      <c r="Q1007" s="10"/>
    </row>
    <row r="1008" spans="17:17" ht="15" x14ac:dyDescent="0.2">
      <c r="Q1008" s="10"/>
    </row>
    <row r="1009" spans="17:17" ht="15" x14ac:dyDescent="0.2">
      <c r="Q1009" s="10"/>
    </row>
    <row r="1010" spans="17:17" ht="15" x14ac:dyDescent="0.2">
      <c r="Q1010" s="10"/>
    </row>
    <row r="1011" spans="17:17" ht="15" x14ac:dyDescent="0.2">
      <c r="Q1011" s="10"/>
    </row>
    <row r="1012" spans="17:17" ht="15" x14ac:dyDescent="0.2">
      <c r="Q1012" s="10"/>
    </row>
    <row r="1013" spans="17:17" ht="15" x14ac:dyDescent="0.2">
      <c r="Q1013" s="10"/>
    </row>
    <row r="1014" spans="17:17" ht="15" x14ac:dyDescent="0.2">
      <c r="Q1014" s="10"/>
    </row>
    <row r="1015" spans="17:17" ht="15" x14ac:dyDescent="0.2">
      <c r="Q1015" s="10"/>
    </row>
    <row r="1016" spans="17:17" ht="15" x14ac:dyDescent="0.2">
      <c r="Q1016" s="10"/>
    </row>
    <row r="1017" spans="17:17" ht="15" x14ac:dyDescent="0.2">
      <c r="Q1017" s="10"/>
    </row>
    <row r="1018" spans="17:17" ht="15" x14ac:dyDescent="0.2">
      <c r="Q1018" s="10"/>
    </row>
    <row r="1019" spans="17:17" ht="15" x14ac:dyDescent="0.2">
      <c r="Q1019" s="10"/>
    </row>
    <row r="1020" spans="17:17" ht="15" x14ac:dyDescent="0.2">
      <c r="Q1020" s="10"/>
    </row>
    <row r="1021" spans="17:17" ht="15" x14ac:dyDescent="0.2">
      <c r="Q1021" s="10"/>
    </row>
    <row r="1022" spans="17:17" ht="15" x14ac:dyDescent="0.2">
      <c r="Q1022" s="10"/>
    </row>
    <row r="1023" spans="17:17" ht="15" x14ac:dyDescent="0.2">
      <c r="Q1023" s="10"/>
    </row>
    <row r="1024" spans="17:17" ht="15" x14ac:dyDescent="0.2">
      <c r="Q1024" s="10"/>
    </row>
    <row r="1025" spans="17:17" ht="15" x14ac:dyDescent="0.2">
      <c r="Q1025" s="10"/>
    </row>
    <row r="1026" spans="17:17" ht="15" x14ac:dyDescent="0.2">
      <c r="Q1026" s="10"/>
    </row>
    <row r="1028" spans="17:17" ht="15" x14ac:dyDescent="0.2">
      <c r="Q1028" s="10"/>
    </row>
    <row r="1029" spans="17:17" ht="15" x14ac:dyDescent="0.2">
      <c r="Q1029" s="10"/>
    </row>
    <row r="1030" spans="17:17" ht="15" x14ac:dyDescent="0.2">
      <c r="Q1030" s="10"/>
    </row>
    <row r="1031" spans="17:17" ht="15" x14ac:dyDescent="0.2">
      <c r="Q1031" s="10"/>
    </row>
    <row r="1032" spans="17:17" ht="15" x14ac:dyDescent="0.2">
      <c r="Q1032" s="10"/>
    </row>
    <row r="1033" spans="17:17" ht="15" x14ac:dyDescent="0.2">
      <c r="Q1033" s="10"/>
    </row>
    <row r="1034" spans="17:17" ht="15" x14ac:dyDescent="0.2">
      <c r="Q1034" s="10"/>
    </row>
    <row r="1035" spans="17:17" ht="15" x14ac:dyDescent="0.2">
      <c r="Q1035" s="10"/>
    </row>
    <row r="1036" spans="17:17" ht="15" x14ac:dyDescent="0.2">
      <c r="Q1036" s="10"/>
    </row>
    <row r="1039" spans="17:17" ht="15" x14ac:dyDescent="0.2">
      <c r="Q1039" s="10"/>
    </row>
    <row r="1040" spans="17:17" ht="15" x14ac:dyDescent="0.2">
      <c r="Q1040" s="10"/>
    </row>
    <row r="1041" spans="17:17" ht="15" x14ac:dyDescent="0.2">
      <c r="Q1041" s="10"/>
    </row>
    <row r="1042" spans="17:17" ht="15" x14ac:dyDescent="0.2">
      <c r="Q1042" s="10"/>
    </row>
    <row r="1043" spans="17:17" ht="15" x14ac:dyDescent="0.2">
      <c r="Q1043" s="10"/>
    </row>
    <row r="1044" spans="17:17" ht="15" x14ac:dyDescent="0.2">
      <c r="Q1044" s="10"/>
    </row>
    <row r="1045" spans="17:17" ht="15" x14ac:dyDescent="0.2">
      <c r="Q1045" s="10"/>
    </row>
    <row r="1047" spans="17:17" ht="15" x14ac:dyDescent="0.2">
      <c r="Q1047" s="10"/>
    </row>
  </sheetData>
  <sortState xmlns:xlrd2="http://schemas.microsoft.com/office/spreadsheetml/2017/richdata2" ref="A2:AI1047">
    <sortCondition descending="1" ref="AI2:AI1047"/>
  </sortState>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77"/>
  <sheetViews>
    <sheetView workbookViewId="0"/>
  </sheetViews>
  <sheetFormatPr baseColWidth="10" defaultColWidth="10.6640625" defaultRowHeight="14.5" x14ac:dyDescent="0.2"/>
  <cols>
    <col min="1" max="1" width="12.1640625" bestFit="1" customWidth="1"/>
    <col min="2" max="2" width="41.83203125" bestFit="1" customWidth="1"/>
    <col min="3" max="3" width="58.1640625" bestFit="1" customWidth="1"/>
    <col min="4" max="4" width="58.6640625" bestFit="1" customWidth="1"/>
    <col min="5" max="8" width="98.6640625" bestFit="1" customWidth="1"/>
    <col min="9" max="9" width="23.5" bestFit="1" customWidth="1"/>
    <col min="10" max="10" width="98.6640625" bestFit="1" customWidth="1"/>
    <col min="11" max="11" width="20.1640625" bestFit="1" customWidth="1"/>
    <col min="12" max="12" width="31.83203125" bestFit="1" customWidth="1"/>
    <col min="13" max="13" width="34.5" bestFit="1" customWidth="1"/>
    <col min="14" max="14" width="40" bestFit="1" customWidth="1"/>
    <col min="15" max="15" width="28.1640625" bestFit="1" customWidth="1"/>
    <col min="16" max="16" width="19.5" bestFit="1" customWidth="1"/>
    <col min="17" max="17" width="24.5" bestFit="1" customWidth="1"/>
    <col min="18" max="18" width="41.83203125" bestFit="1" customWidth="1"/>
    <col min="19" max="19" width="53.1640625" bestFit="1" customWidth="1"/>
    <col min="20" max="20" width="52.83203125" bestFit="1" customWidth="1"/>
    <col min="21" max="21" width="55.83203125" bestFit="1" customWidth="1"/>
    <col min="22" max="22" width="74.83203125" bestFit="1" customWidth="1"/>
    <col min="23" max="23" width="65.33203125" bestFit="1" customWidth="1"/>
    <col min="24" max="24" width="88.33203125" bestFit="1" customWidth="1"/>
    <col min="25" max="25" width="80.1640625" bestFit="1" customWidth="1"/>
    <col min="26" max="26" width="76.83203125" bestFit="1" customWidth="1"/>
    <col min="27" max="27" width="74.33203125" bestFit="1" customWidth="1"/>
    <col min="28" max="28" width="44.33203125" bestFit="1" customWidth="1"/>
    <col min="29" max="29" width="62.83203125" bestFit="1" customWidth="1"/>
    <col min="30" max="30" width="71.5" bestFit="1" customWidth="1"/>
    <col min="31" max="31" width="77.6640625" bestFit="1" customWidth="1"/>
    <col min="32" max="32" width="86.1640625" bestFit="1" customWidth="1"/>
    <col min="33" max="33" width="48.6640625" bestFit="1" customWidth="1"/>
    <col min="34" max="34" width="55.33203125" bestFit="1" customWidth="1"/>
    <col min="35" max="35" width="61.1640625" bestFit="1" customWidth="1"/>
    <col min="36" max="36" width="98.6640625" bestFit="1" customWidth="1"/>
    <col min="37" max="37" width="45.83203125" bestFit="1" customWidth="1"/>
    <col min="38" max="38" width="54.5" bestFit="1" customWidth="1"/>
    <col min="39" max="39" width="60.83203125" bestFit="1" customWidth="1"/>
    <col min="40" max="40" width="56.1640625" bestFit="1" customWidth="1"/>
    <col min="41" max="41" width="20.5" bestFit="1" customWidth="1"/>
    <col min="42" max="42" width="98.6640625" bestFit="1" customWidth="1"/>
    <col min="43" max="43" width="31.83203125" style="17" bestFit="1" customWidth="1"/>
    <col min="44" max="44" width="71.83203125" bestFit="1" customWidth="1"/>
    <col min="45" max="45" width="26.83203125" bestFit="1" customWidth="1"/>
    <col min="46" max="46" width="10.6640625" customWidth="1"/>
  </cols>
  <sheetData>
    <row r="1" spans="1:45" ht="15" x14ac:dyDescent="0.2">
      <c r="A1" t="s">
        <v>2671</v>
      </c>
      <c r="B1" t="s">
        <v>18</v>
      </c>
      <c r="C1" t="s">
        <v>2672</v>
      </c>
      <c r="D1" t="s">
        <v>2673</v>
      </c>
      <c r="E1" t="s">
        <v>2674</v>
      </c>
      <c r="F1" t="s">
        <v>2675</v>
      </c>
      <c r="G1" t="s">
        <v>2676</v>
      </c>
      <c r="H1" t="s">
        <v>2677</v>
      </c>
      <c r="I1" t="s">
        <v>2678</v>
      </c>
      <c r="J1" t="s">
        <v>2679</v>
      </c>
      <c r="K1" t="s">
        <v>2680</v>
      </c>
      <c r="L1" t="s">
        <v>2681</v>
      </c>
      <c r="M1" t="s">
        <v>25</v>
      </c>
      <c r="N1" t="s">
        <v>2682</v>
      </c>
      <c r="O1" t="s">
        <v>29</v>
      </c>
      <c r="P1" t="s">
        <v>2683</v>
      </c>
      <c r="Q1" t="s">
        <v>2684</v>
      </c>
      <c r="R1" t="s">
        <v>2685</v>
      </c>
      <c r="S1" t="s">
        <v>2686</v>
      </c>
      <c r="T1" t="s">
        <v>2687</v>
      </c>
      <c r="U1" t="s">
        <v>2688</v>
      </c>
      <c r="V1" t="s">
        <v>2689</v>
      </c>
      <c r="W1" t="s">
        <v>2690</v>
      </c>
      <c r="X1" t="s">
        <v>2691</v>
      </c>
      <c r="Y1" t="s">
        <v>2692</v>
      </c>
      <c r="Z1" t="s">
        <v>2693</v>
      </c>
      <c r="AA1" t="s">
        <v>2694</v>
      </c>
      <c r="AB1" t="s">
        <v>2695</v>
      </c>
      <c r="AC1" t="s">
        <v>2696</v>
      </c>
      <c r="AD1" t="s">
        <v>2697</v>
      </c>
      <c r="AE1" t="s">
        <v>2698</v>
      </c>
      <c r="AF1" t="s">
        <v>2699</v>
      </c>
      <c r="AG1" t="s">
        <v>2700</v>
      </c>
      <c r="AH1" t="s">
        <v>2701</v>
      </c>
      <c r="AI1" t="s">
        <v>2702</v>
      </c>
      <c r="AJ1" t="s">
        <v>2703</v>
      </c>
      <c r="AK1" t="s">
        <v>2704</v>
      </c>
      <c r="AL1" t="s">
        <v>2705</v>
      </c>
      <c r="AM1" t="s">
        <v>2706</v>
      </c>
      <c r="AN1" t="s">
        <v>2707</v>
      </c>
      <c r="AO1" t="s">
        <v>30</v>
      </c>
      <c r="AP1" t="s">
        <v>2708</v>
      </c>
      <c r="AQ1" s="17" t="s">
        <v>2709</v>
      </c>
      <c r="AR1" t="s">
        <v>2710</v>
      </c>
      <c r="AS1" t="s">
        <v>2711</v>
      </c>
    </row>
    <row r="2" spans="1:45" ht="16" x14ac:dyDescent="0.2">
      <c r="A2" s="18" t="s">
        <v>1587</v>
      </c>
      <c r="B2" s="18" t="s">
        <v>255</v>
      </c>
      <c r="C2" s="18" t="s">
        <v>2712</v>
      </c>
      <c r="D2" s="18" t="s">
        <v>60</v>
      </c>
      <c r="E2" s="5" t="s">
        <v>2712</v>
      </c>
      <c r="F2" s="5" t="s">
        <v>2713</v>
      </c>
      <c r="G2" s="5" t="s">
        <v>2714</v>
      </c>
      <c r="H2" s="5" t="s">
        <v>2715</v>
      </c>
      <c r="I2" s="5" t="s">
        <v>2716</v>
      </c>
      <c r="J2" s="5" t="s">
        <v>1588</v>
      </c>
      <c r="K2" s="5" t="s">
        <v>2551</v>
      </c>
      <c r="L2" s="5" t="s">
        <v>2717</v>
      </c>
      <c r="M2" s="5" t="s">
        <v>2551</v>
      </c>
      <c r="N2" s="5" t="s">
        <v>2551</v>
      </c>
      <c r="O2" s="18" t="s">
        <v>114</v>
      </c>
      <c r="P2">
        <v>100</v>
      </c>
      <c r="R2" s="5"/>
      <c r="Z2">
        <v>5</v>
      </c>
      <c r="AC2">
        <v>10</v>
      </c>
      <c r="AO2" s="5" t="s">
        <v>2718</v>
      </c>
      <c r="AP2" s="5" t="s">
        <v>2719</v>
      </c>
      <c r="AQ2" s="19" t="s">
        <v>2551</v>
      </c>
      <c r="AR2" s="5" t="s">
        <v>2551</v>
      </c>
    </row>
    <row r="3" spans="1:45" ht="16" x14ac:dyDescent="0.2">
      <c r="A3" s="18" t="s">
        <v>1001</v>
      </c>
      <c r="B3" s="18" t="s">
        <v>255</v>
      </c>
      <c r="C3" s="18" t="s">
        <v>2712</v>
      </c>
      <c r="D3" s="18" t="s">
        <v>60</v>
      </c>
      <c r="E3" s="5" t="s">
        <v>2720</v>
      </c>
      <c r="F3" s="5" t="s">
        <v>2721</v>
      </c>
      <c r="G3" s="5" t="s">
        <v>2722</v>
      </c>
      <c r="H3" s="5" t="s">
        <v>2723</v>
      </c>
      <c r="I3" s="5" t="s">
        <v>2716</v>
      </c>
      <c r="J3" s="5" t="s">
        <v>1002</v>
      </c>
      <c r="K3" s="5" t="s">
        <v>2717</v>
      </c>
      <c r="L3" s="5" t="s">
        <v>2551</v>
      </c>
      <c r="M3" s="5" t="s">
        <v>2551</v>
      </c>
      <c r="N3" s="5" t="s">
        <v>2551</v>
      </c>
      <c r="O3" s="18" t="s">
        <v>120</v>
      </c>
      <c r="P3">
        <v>100</v>
      </c>
      <c r="R3" s="5"/>
      <c r="AH3">
        <v>1</v>
      </c>
      <c r="AO3" s="5" t="s">
        <v>2724</v>
      </c>
      <c r="AP3" s="5" t="s">
        <v>2725</v>
      </c>
      <c r="AQ3" s="19">
        <v>11900</v>
      </c>
      <c r="AR3" s="5" t="s">
        <v>2726</v>
      </c>
    </row>
    <row r="4" spans="1:45" ht="16" x14ac:dyDescent="0.2">
      <c r="A4" s="18" t="s">
        <v>999</v>
      </c>
      <c r="B4" s="18" t="s">
        <v>255</v>
      </c>
      <c r="C4" s="18" t="s">
        <v>2712</v>
      </c>
      <c r="D4" s="18" t="s">
        <v>60</v>
      </c>
      <c r="E4" s="5" t="s">
        <v>2727</v>
      </c>
      <c r="F4" s="5" t="s">
        <v>2728</v>
      </c>
      <c r="G4" s="5" t="s">
        <v>2729</v>
      </c>
      <c r="H4" s="5" t="s">
        <v>2723</v>
      </c>
      <c r="I4" s="5" t="s">
        <v>2716</v>
      </c>
      <c r="J4" s="5" t="s">
        <v>1000</v>
      </c>
      <c r="K4" s="5" t="s">
        <v>2730</v>
      </c>
      <c r="L4" s="5" t="s">
        <v>2551</v>
      </c>
      <c r="M4" s="5" t="s">
        <v>2551</v>
      </c>
      <c r="N4" s="5" t="s">
        <v>2731</v>
      </c>
      <c r="O4" s="18" t="s">
        <v>120</v>
      </c>
      <c r="P4">
        <v>100</v>
      </c>
      <c r="R4" s="5"/>
      <c r="T4">
        <v>60</v>
      </c>
      <c r="V4">
        <v>40</v>
      </c>
      <c r="AH4">
        <v>4</v>
      </c>
      <c r="AO4" s="5" t="s">
        <v>2732</v>
      </c>
      <c r="AP4" s="5" t="s">
        <v>2733</v>
      </c>
      <c r="AQ4" s="19">
        <v>750</v>
      </c>
      <c r="AR4" s="5" t="s">
        <v>2734</v>
      </c>
    </row>
    <row r="5" spans="1:45" ht="16" x14ac:dyDescent="0.2">
      <c r="A5" s="18" t="s">
        <v>667</v>
      </c>
      <c r="B5" s="18" t="s">
        <v>255</v>
      </c>
      <c r="C5" s="18" t="s">
        <v>2712</v>
      </c>
      <c r="D5" s="18" t="s">
        <v>60</v>
      </c>
      <c r="E5" s="5" t="s">
        <v>2735</v>
      </c>
      <c r="F5" s="5" t="s">
        <v>2736</v>
      </c>
      <c r="G5" s="5" t="s">
        <v>2737</v>
      </c>
      <c r="H5" s="5" t="s">
        <v>2723</v>
      </c>
      <c r="I5" s="5" t="s">
        <v>2716</v>
      </c>
      <c r="J5" s="5" t="s">
        <v>668</v>
      </c>
      <c r="K5" s="5" t="s">
        <v>2738</v>
      </c>
      <c r="L5" s="5" t="s">
        <v>2739</v>
      </c>
      <c r="M5" s="5" t="s">
        <v>2739</v>
      </c>
      <c r="N5" s="5" t="s">
        <v>2551</v>
      </c>
      <c r="O5" s="18" t="s">
        <v>107</v>
      </c>
      <c r="P5">
        <v>100</v>
      </c>
      <c r="R5" s="5"/>
      <c r="AE5">
        <v>4</v>
      </c>
      <c r="AN5">
        <v>1</v>
      </c>
      <c r="AO5" s="5" t="s">
        <v>2740</v>
      </c>
      <c r="AP5" s="5" t="s">
        <v>2741</v>
      </c>
      <c r="AQ5" s="19" t="s">
        <v>2551</v>
      </c>
      <c r="AR5" s="5" t="s">
        <v>2551</v>
      </c>
    </row>
    <row r="6" spans="1:45" ht="16" x14ac:dyDescent="0.2">
      <c r="A6" s="18" t="s">
        <v>257</v>
      </c>
      <c r="B6" s="18" t="s">
        <v>255</v>
      </c>
      <c r="C6" s="18" t="s">
        <v>2712</v>
      </c>
      <c r="D6" s="18" t="s">
        <v>60</v>
      </c>
      <c r="E6" s="5" t="s">
        <v>2742</v>
      </c>
      <c r="F6" s="5" t="s">
        <v>2743</v>
      </c>
      <c r="G6" s="5" t="s">
        <v>2744</v>
      </c>
      <c r="H6" s="5"/>
      <c r="I6" s="5" t="s">
        <v>2716</v>
      </c>
      <c r="J6" s="5" t="s">
        <v>258</v>
      </c>
      <c r="K6" s="5" t="s">
        <v>2745</v>
      </c>
      <c r="L6" s="5" t="s">
        <v>2745</v>
      </c>
      <c r="M6" s="5" t="s">
        <v>2745</v>
      </c>
      <c r="N6" s="5" t="s">
        <v>2551</v>
      </c>
      <c r="O6" s="18" t="s">
        <v>107</v>
      </c>
      <c r="P6">
        <v>100</v>
      </c>
      <c r="R6" s="5"/>
      <c r="S6">
        <v>10</v>
      </c>
      <c r="Y6">
        <v>3</v>
      </c>
      <c r="Z6">
        <v>3</v>
      </c>
      <c r="AE6">
        <v>30</v>
      </c>
      <c r="AJ6">
        <v>50000</v>
      </c>
      <c r="AO6" s="5" t="s">
        <v>2746</v>
      </c>
      <c r="AP6" s="5" t="s">
        <v>2747</v>
      </c>
      <c r="AQ6" s="19">
        <v>25000</v>
      </c>
      <c r="AR6" s="5" t="s">
        <v>2748</v>
      </c>
    </row>
    <row r="7" spans="1:45" ht="16" x14ac:dyDescent="0.2">
      <c r="A7" s="18" t="s">
        <v>1731</v>
      </c>
      <c r="B7" s="18" t="s">
        <v>1043</v>
      </c>
      <c r="C7" s="18" t="s">
        <v>2749</v>
      </c>
      <c r="D7" s="18" t="s">
        <v>148</v>
      </c>
      <c r="E7" s="5" t="s">
        <v>2750</v>
      </c>
      <c r="F7" s="5" t="s">
        <v>2751</v>
      </c>
      <c r="G7" s="5" t="s">
        <v>2752</v>
      </c>
      <c r="H7" s="5" t="s">
        <v>2723</v>
      </c>
      <c r="I7" s="5"/>
      <c r="J7" s="5" t="s">
        <v>1732</v>
      </c>
      <c r="K7" s="5" t="s">
        <v>2753</v>
      </c>
      <c r="L7" s="5" t="s">
        <v>2753</v>
      </c>
      <c r="M7" s="5" t="s">
        <v>2753</v>
      </c>
      <c r="N7" s="5" t="s">
        <v>2753</v>
      </c>
      <c r="O7" s="18" t="s">
        <v>107</v>
      </c>
      <c r="P7">
        <v>100</v>
      </c>
      <c r="R7" s="5"/>
      <c r="S7">
        <v>15</v>
      </c>
      <c r="T7">
        <v>15</v>
      </c>
      <c r="U7">
        <v>20</v>
      </c>
      <c r="V7">
        <v>10</v>
      </c>
      <c r="W7">
        <v>40</v>
      </c>
      <c r="Y7">
        <v>1</v>
      </c>
      <c r="AA7">
        <v>5</v>
      </c>
      <c r="AB7">
        <v>1.5</v>
      </c>
      <c r="AK7">
        <v>1200</v>
      </c>
      <c r="AL7">
        <v>300</v>
      </c>
      <c r="AO7" s="5" t="s">
        <v>2754</v>
      </c>
      <c r="AP7" s="5" t="s">
        <v>2755</v>
      </c>
      <c r="AQ7" s="19">
        <v>12000</v>
      </c>
      <c r="AR7" s="5" t="s">
        <v>2756</v>
      </c>
    </row>
    <row r="8" spans="1:45" ht="16" x14ac:dyDescent="0.2">
      <c r="A8" s="18" t="s">
        <v>1614</v>
      </c>
      <c r="B8" s="18" t="s">
        <v>332</v>
      </c>
      <c r="C8" s="18" t="s">
        <v>2757</v>
      </c>
      <c r="D8" s="18" t="s">
        <v>148</v>
      </c>
      <c r="E8" s="5" t="s">
        <v>2757</v>
      </c>
      <c r="F8" s="5" t="s">
        <v>2758</v>
      </c>
      <c r="G8" s="5" t="s">
        <v>2759</v>
      </c>
      <c r="H8" s="5" t="s">
        <v>2760</v>
      </c>
      <c r="I8" s="5" t="s">
        <v>2716</v>
      </c>
      <c r="J8" s="5" t="s">
        <v>1615</v>
      </c>
      <c r="K8" s="5" t="s">
        <v>2551</v>
      </c>
      <c r="L8" s="5" t="s">
        <v>2761</v>
      </c>
      <c r="M8" s="5" t="s">
        <v>2761</v>
      </c>
      <c r="N8" s="5" t="s">
        <v>2551</v>
      </c>
      <c r="O8" s="18" t="s">
        <v>107</v>
      </c>
      <c r="Q8">
        <v>100</v>
      </c>
      <c r="R8" s="5"/>
      <c r="Z8">
        <v>2</v>
      </c>
      <c r="AB8">
        <v>8</v>
      </c>
      <c r="AC8">
        <v>5</v>
      </c>
      <c r="AK8">
        <v>0.05</v>
      </c>
      <c r="AM8">
        <v>10</v>
      </c>
      <c r="AO8" s="5" t="s">
        <v>2762</v>
      </c>
      <c r="AP8" s="5" t="s">
        <v>2763</v>
      </c>
      <c r="AQ8" s="19">
        <v>12000</v>
      </c>
      <c r="AR8" s="5" t="s">
        <v>2764</v>
      </c>
    </row>
    <row r="9" spans="1:45" ht="16" x14ac:dyDescent="0.2">
      <c r="A9" s="18" t="s">
        <v>2428</v>
      </c>
      <c r="B9" s="18" t="s">
        <v>1543</v>
      </c>
      <c r="C9" s="18" t="s">
        <v>2765</v>
      </c>
      <c r="D9" s="18" t="s">
        <v>139</v>
      </c>
      <c r="E9" s="5" t="s">
        <v>2766</v>
      </c>
      <c r="F9" s="5" t="s">
        <v>2767</v>
      </c>
      <c r="G9" s="5" t="s">
        <v>2768</v>
      </c>
      <c r="H9" s="5" t="s">
        <v>2723</v>
      </c>
      <c r="I9" s="5" t="s">
        <v>2716</v>
      </c>
      <c r="J9" s="5" t="s">
        <v>2429</v>
      </c>
      <c r="K9" s="5" t="s">
        <v>2769</v>
      </c>
      <c r="L9" s="5" t="s">
        <v>2551</v>
      </c>
      <c r="M9" s="5" t="s">
        <v>2770</v>
      </c>
      <c r="N9" s="5" t="s">
        <v>2551</v>
      </c>
      <c r="O9" s="18" t="s">
        <v>67</v>
      </c>
      <c r="Q9">
        <v>100</v>
      </c>
      <c r="R9" s="5"/>
      <c r="AE9">
        <v>43</v>
      </c>
      <c r="AH9">
        <v>2</v>
      </c>
      <c r="AK9">
        <v>0.05</v>
      </c>
      <c r="AL9">
        <v>0.2</v>
      </c>
      <c r="AN9">
        <v>12</v>
      </c>
      <c r="AO9" s="5" t="s">
        <v>2771</v>
      </c>
      <c r="AP9" s="5" t="s">
        <v>2772</v>
      </c>
      <c r="AQ9" s="19">
        <v>31200</v>
      </c>
      <c r="AR9" s="5" t="s">
        <v>2773</v>
      </c>
    </row>
    <row r="10" spans="1:45" ht="16" x14ac:dyDescent="0.2">
      <c r="A10" s="18" t="s">
        <v>129</v>
      </c>
      <c r="B10" s="18" t="s">
        <v>126</v>
      </c>
      <c r="C10" s="18" t="s">
        <v>2774</v>
      </c>
      <c r="D10" s="18" t="s">
        <v>60</v>
      </c>
      <c r="E10" s="5" t="s">
        <v>2775</v>
      </c>
      <c r="F10" s="5" t="s">
        <v>2776</v>
      </c>
      <c r="G10" s="5" t="s">
        <v>2777</v>
      </c>
      <c r="H10" s="5" t="s">
        <v>2723</v>
      </c>
      <c r="I10" s="5" t="s">
        <v>2716</v>
      </c>
      <c r="J10" s="5" t="s">
        <v>2778</v>
      </c>
      <c r="K10" s="5" t="s">
        <v>2551</v>
      </c>
      <c r="L10" s="5" t="s">
        <v>2551</v>
      </c>
      <c r="M10" s="5" t="s">
        <v>2551</v>
      </c>
      <c r="N10" s="5" t="s">
        <v>2717</v>
      </c>
      <c r="O10" s="18" t="s">
        <v>56</v>
      </c>
      <c r="Q10">
        <v>100</v>
      </c>
      <c r="R10" s="5"/>
      <c r="S10">
        <v>27</v>
      </c>
      <c r="T10">
        <v>170</v>
      </c>
      <c r="U10">
        <v>13</v>
      </c>
      <c r="V10">
        <v>13</v>
      </c>
      <c r="W10">
        <v>47</v>
      </c>
      <c r="X10">
        <v>41</v>
      </c>
      <c r="AO10" s="5" t="s">
        <v>2779</v>
      </c>
      <c r="AP10" s="5" t="s">
        <v>2780</v>
      </c>
      <c r="AQ10" s="19">
        <v>1500</v>
      </c>
      <c r="AR10" s="5" t="s">
        <v>2781</v>
      </c>
    </row>
    <row r="11" spans="1:45" ht="16" x14ac:dyDescent="0.2">
      <c r="A11" s="18" t="s">
        <v>1274</v>
      </c>
      <c r="B11" s="18" t="s">
        <v>1271</v>
      </c>
      <c r="C11" s="18" t="s">
        <v>2782</v>
      </c>
      <c r="D11" s="18" t="s">
        <v>139</v>
      </c>
      <c r="E11" s="5" t="s">
        <v>2783</v>
      </c>
      <c r="F11" s="5" t="s">
        <v>2784</v>
      </c>
      <c r="G11" s="5" t="s">
        <v>2785</v>
      </c>
      <c r="H11" s="5" t="s">
        <v>2723</v>
      </c>
      <c r="I11" s="5" t="s">
        <v>2716</v>
      </c>
      <c r="J11" s="5" t="s">
        <v>1275</v>
      </c>
      <c r="K11" s="5" t="s">
        <v>2551</v>
      </c>
      <c r="L11" s="5" t="s">
        <v>2551</v>
      </c>
      <c r="M11" s="5" t="s">
        <v>2551</v>
      </c>
      <c r="N11" s="5" t="s">
        <v>2717</v>
      </c>
      <c r="O11" s="18" t="s">
        <v>56</v>
      </c>
      <c r="Q11">
        <v>100</v>
      </c>
      <c r="R11" s="5"/>
      <c r="S11">
        <v>192</v>
      </c>
      <c r="U11">
        <v>50</v>
      </c>
      <c r="V11">
        <v>238</v>
      </c>
      <c r="W11">
        <v>480</v>
      </c>
      <c r="X11">
        <v>50</v>
      </c>
      <c r="AO11" s="5" t="s">
        <v>2786</v>
      </c>
      <c r="AP11" s="5" t="s">
        <v>2787</v>
      </c>
      <c r="AQ11" s="19">
        <v>2700</v>
      </c>
      <c r="AR11" s="5" t="s">
        <v>2788</v>
      </c>
    </row>
    <row r="12" spans="1:45" ht="16" x14ac:dyDescent="0.2">
      <c r="A12" s="18" t="s">
        <v>1758</v>
      </c>
      <c r="B12" s="18" t="s">
        <v>1271</v>
      </c>
      <c r="C12" s="18" t="s">
        <v>2782</v>
      </c>
      <c r="D12" s="18" t="s">
        <v>139</v>
      </c>
      <c r="E12" s="5" t="s">
        <v>2789</v>
      </c>
      <c r="F12" s="5" t="s">
        <v>2790</v>
      </c>
      <c r="G12" s="5" t="s">
        <v>2791</v>
      </c>
      <c r="H12" s="5" t="s">
        <v>2723</v>
      </c>
      <c r="I12" s="5" t="s">
        <v>2716</v>
      </c>
      <c r="J12" s="5" t="s">
        <v>1759</v>
      </c>
      <c r="K12" s="5" t="s">
        <v>2792</v>
      </c>
      <c r="L12" s="5" t="s">
        <v>2793</v>
      </c>
      <c r="M12" s="5" t="s">
        <v>2794</v>
      </c>
      <c r="N12" s="5" t="s">
        <v>2795</v>
      </c>
      <c r="O12" s="18" t="s">
        <v>67</v>
      </c>
      <c r="Q12">
        <v>100</v>
      </c>
      <c r="R12" s="5"/>
      <c r="S12">
        <v>15</v>
      </c>
      <c r="T12">
        <v>10</v>
      </c>
      <c r="U12">
        <v>40</v>
      </c>
      <c r="V12">
        <v>15</v>
      </c>
      <c r="W12">
        <v>11773</v>
      </c>
      <c r="X12">
        <v>50</v>
      </c>
      <c r="Z12">
        <v>5</v>
      </c>
      <c r="AB12">
        <v>22</v>
      </c>
      <c r="AE12">
        <v>53</v>
      </c>
      <c r="AH12">
        <v>1</v>
      </c>
      <c r="AI12">
        <v>2</v>
      </c>
      <c r="AK12">
        <v>17593</v>
      </c>
      <c r="AN12">
        <v>2</v>
      </c>
      <c r="AO12" s="5" t="s">
        <v>2796</v>
      </c>
      <c r="AP12" s="5" t="s">
        <v>2797</v>
      </c>
      <c r="AQ12" s="19">
        <v>20000</v>
      </c>
      <c r="AR12" s="5" t="s">
        <v>2798</v>
      </c>
    </row>
    <row r="13" spans="1:45" ht="16" x14ac:dyDescent="0.2">
      <c r="A13" s="18" t="s">
        <v>1623</v>
      </c>
      <c r="B13" s="18" t="s">
        <v>286</v>
      </c>
      <c r="C13" s="18" t="s">
        <v>2799</v>
      </c>
      <c r="D13" s="18" t="s">
        <v>148</v>
      </c>
      <c r="E13" s="5" t="s">
        <v>2800</v>
      </c>
      <c r="F13" s="5" t="s">
        <v>2801</v>
      </c>
      <c r="G13" s="5" t="s">
        <v>2802</v>
      </c>
      <c r="H13" s="5" t="s">
        <v>2723</v>
      </c>
      <c r="I13" s="5" t="s">
        <v>2716</v>
      </c>
      <c r="J13" s="5" t="s">
        <v>1624</v>
      </c>
      <c r="K13" s="5" t="s">
        <v>2551</v>
      </c>
      <c r="L13" s="5" t="s">
        <v>2551</v>
      </c>
      <c r="M13" s="5" t="s">
        <v>2551</v>
      </c>
      <c r="N13" s="5" t="s">
        <v>2717</v>
      </c>
      <c r="O13" s="18" t="s">
        <v>56</v>
      </c>
      <c r="P13">
        <v>100</v>
      </c>
      <c r="R13" s="5"/>
      <c r="S13">
        <v>8</v>
      </c>
      <c r="T13">
        <v>3</v>
      </c>
      <c r="U13">
        <v>12</v>
      </c>
      <c r="V13">
        <v>5</v>
      </c>
      <c r="W13">
        <v>15</v>
      </c>
      <c r="AO13" s="5" t="s">
        <v>2803</v>
      </c>
      <c r="AP13" s="5" t="s">
        <v>2804</v>
      </c>
      <c r="AQ13" s="19" t="s">
        <v>2551</v>
      </c>
      <c r="AR13" s="5" t="s">
        <v>2551</v>
      </c>
    </row>
    <row r="14" spans="1:45" ht="16" x14ac:dyDescent="0.2">
      <c r="A14" s="18" t="s">
        <v>2146</v>
      </c>
      <c r="B14" s="18" t="s">
        <v>286</v>
      </c>
      <c r="C14" s="18" t="s">
        <v>2799</v>
      </c>
      <c r="D14" s="18" t="s">
        <v>148</v>
      </c>
      <c r="E14" s="5" t="s">
        <v>2805</v>
      </c>
      <c r="F14" s="5" t="s">
        <v>2806</v>
      </c>
      <c r="G14" s="5" t="s">
        <v>2807</v>
      </c>
      <c r="H14" s="5" t="s">
        <v>2723</v>
      </c>
      <c r="I14" s="5" t="s">
        <v>2716</v>
      </c>
      <c r="J14" s="5" t="s">
        <v>2147</v>
      </c>
      <c r="K14" s="5" t="s">
        <v>2551</v>
      </c>
      <c r="L14" s="5" t="s">
        <v>2551</v>
      </c>
      <c r="M14" s="5" t="s">
        <v>2551</v>
      </c>
      <c r="N14" s="5" t="s">
        <v>2717</v>
      </c>
      <c r="O14" s="18" t="s">
        <v>56</v>
      </c>
      <c r="P14">
        <v>100</v>
      </c>
      <c r="R14" s="5"/>
      <c r="U14">
        <v>100</v>
      </c>
      <c r="W14">
        <v>100</v>
      </c>
      <c r="AO14" s="5" t="s">
        <v>2592</v>
      </c>
      <c r="AP14" s="5" t="s">
        <v>2808</v>
      </c>
      <c r="AQ14" s="19" t="s">
        <v>2551</v>
      </c>
      <c r="AR14" s="5" t="s">
        <v>2551</v>
      </c>
    </row>
    <row r="15" spans="1:45" ht="16" x14ac:dyDescent="0.2">
      <c r="A15" s="18" t="s">
        <v>2528</v>
      </c>
      <c r="B15" s="18" t="s">
        <v>286</v>
      </c>
      <c r="C15" s="18" t="s">
        <v>2799</v>
      </c>
      <c r="D15" s="18" t="s">
        <v>148</v>
      </c>
      <c r="E15" s="5" t="s">
        <v>2809</v>
      </c>
      <c r="F15" s="5" t="s">
        <v>2810</v>
      </c>
      <c r="G15" s="5" t="s">
        <v>2811</v>
      </c>
      <c r="H15" s="5" t="s">
        <v>2760</v>
      </c>
      <c r="I15" s="5" t="s">
        <v>2716</v>
      </c>
      <c r="J15" s="5" t="s">
        <v>2812</v>
      </c>
      <c r="K15" s="5" t="s">
        <v>2738</v>
      </c>
      <c r="L15" s="5" t="s">
        <v>2738</v>
      </c>
      <c r="M15" s="5" t="s">
        <v>2813</v>
      </c>
      <c r="N15" s="5" t="s">
        <v>2813</v>
      </c>
      <c r="O15" s="18" t="s">
        <v>107</v>
      </c>
      <c r="P15">
        <v>100</v>
      </c>
      <c r="R15" s="5"/>
      <c r="U15">
        <v>30</v>
      </c>
      <c r="W15">
        <v>200</v>
      </c>
      <c r="AE15">
        <v>100</v>
      </c>
      <c r="AH15">
        <v>1</v>
      </c>
      <c r="AN15">
        <v>1</v>
      </c>
      <c r="AO15" s="5" t="s">
        <v>2814</v>
      </c>
      <c r="AP15" s="5" t="s">
        <v>2815</v>
      </c>
      <c r="AQ15" s="19" t="s">
        <v>2551</v>
      </c>
      <c r="AR15" s="5" t="s">
        <v>2551</v>
      </c>
    </row>
    <row r="16" spans="1:45" ht="16" x14ac:dyDescent="0.2">
      <c r="A16" s="18" t="s">
        <v>1939</v>
      </c>
      <c r="B16" s="18" t="s">
        <v>632</v>
      </c>
      <c r="C16" s="18" t="s">
        <v>2816</v>
      </c>
      <c r="D16" s="18" t="s">
        <v>60</v>
      </c>
      <c r="E16" s="5" t="s">
        <v>2817</v>
      </c>
      <c r="F16" s="5" t="s">
        <v>2818</v>
      </c>
      <c r="G16" s="5" t="s">
        <v>2819</v>
      </c>
      <c r="H16" s="5" t="s">
        <v>2723</v>
      </c>
      <c r="I16" s="5" t="s">
        <v>2716</v>
      </c>
      <c r="J16" s="5" t="s">
        <v>1940</v>
      </c>
      <c r="K16" s="5" t="s">
        <v>2551</v>
      </c>
      <c r="L16" s="5" t="s">
        <v>2717</v>
      </c>
      <c r="M16" s="5" t="s">
        <v>2551</v>
      </c>
      <c r="N16" s="5" t="s">
        <v>2551</v>
      </c>
      <c r="O16" s="18" t="s">
        <v>114</v>
      </c>
      <c r="P16">
        <v>100</v>
      </c>
      <c r="R16" s="5"/>
      <c r="AE16">
        <v>90</v>
      </c>
      <c r="AG16">
        <v>60000</v>
      </c>
      <c r="AH16">
        <v>2</v>
      </c>
      <c r="AO16" s="5" t="s">
        <v>2820</v>
      </c>
      <c r="AP16" s="5" t="s">
        <v>2821</v>
      </c>
      <c r="AQ16" s="19">
        <v>1000</v>
      </c>
      <c r="AR16" s="5" t="s">
        <v>2822</v>
      </c>
    </row>
    <row r="17" spans="1:44" ht="16" x14ac:dyDescent="0.2">
      <c r="A17" s="18" t="s">
        <v>1453</v>
      </c>
      <c r="B17" s="18" t="s">
        <v>632</v>
      </c>
      <c r="C17" s="18" t="s">
        <v>2816</v>
      </c>
      <c r="D17" s="18" t="s">
        <v>60</v>
      </c>
      <c r="E17" s="5" t="s">
        <v>2823</v>
      </c>
      <c r="F17" s="5" t="s">
        <v>2824</v>
      </c>
      <c r="G17" s="5" t="s">
        <v>2825</v>
      </c>
      <c r="H17" s="5" t="s">
        <v>2723</v>
      </c>
      <c r="I17" s="5" t="s">
        <v>2716</v>
      </c>
      <c r="J17" s="5" t="s">
        <v>1454</v>
      </c>
      <c r="K17" s="5" t="s">
        <v>2826</v>
      </c>
      <c r="L17" s="5" t="s">
        <v>2551</v>
      </c>
      <c r="M17" s="5" t="s">
        <v>2827</v>
      </c>
      <c r="N17" s="5" t="s">
        <v>2551</v>
      </c>
      <c r="O17" s="18" t="s">
        <v>67</v>
      </c>
      <c r="P17">
        <v>100</v>
      </c>
      <c r="R17" s="5"/>
      <c r="W17">
        <v>5020</v>
      </c>
      <c r="AE17">
        <v>4</v>
      </c>
      <c r="AL17">
        <v>1000</v>
      </c>
      <c r="AN17">
        <v>1</v>
      </c>
      <c r="AO17" s="5" t="s">
        <v>2828</v>
      </c>
      <c r="AP17" s="5" t="s">
        <v>2829</v>
      </c>
      <c r="AQ17" s="19" t="s">
        <v>2551</v>
      </c>
      <c r="AR17" s="5" t="s">
        <v>2551</v>
      </c>
    </row>
    <row r="18" spans="1:44" ht="16" x14ac:dyDescent="0.2">
      <c r="A18" s="18" t="s">
        <v>1455</v>
      </c>
      <c r="B18" s="18" t="s">
        <v>523</v>
      </c>
      <c r="C18" s="18" t="s">
        <v>2830</v>
      </c>
      <c r="D18" s="18" t="s">
        <v>60</v>
      </c>
      <c r="E18" s="5" t="s">
        <v>2831</v>
      </c>
      <c r="F18" s="5" t="s">
        <v>2832</v>
      </c>
      <c r="G18" s="5" t="s">
        <v>2833</v>
      </c>
      <c r="H18" s="5" t="s">
        <v>2760</v>
      </c>
      <c r="I18" s="5" t="s">
        <v>2716</v>
      </c>
      <c r="J18" s="5" t="s">
        <v>1456</v>
      </c>
      <c r="K18" s="5" t="s">
        <v>2761</v>
      </c>
      <c r="L18" s="5" t="s">
        <v>2761</v>
      </c>
      <c r="M18" s="5" t="s">
        <v>2551</v>
      </c>
      <c r="N18" s="5" t="s">
        <v>2551</v>
      </c>
      <c r="O18" s="18" t="s">
        <v>107</v>
      </c>
      <c r="P18">
        <v>0</v>
      </c>
      <c r="Q18">
        <v>100</v>
      </c>
      <c r="R18" s="5"/>
      <c r="T18">
        <v>450</v>
      </c>
      <c r="AE18">
        <v>5</v>
      </c>
      <c r="AI18">
        <v>20</v>
      </c>
      <c r="AO18" s="5" t="s">
        <v>2834</v>
      </c>
      <c r="AP18" s="5" t="s">
        <v>2835</v>
      </c>
      <c r="AQ18" s="19" t="s">
        <v>2551</v>
      </c>
      <c r="AR18" s="5" t="s">
        <v>2551</v>
      </c>
    </row>
    <row r="19" spans="1:44" ht="16" x14ac:dyDescent="0.2">
      <c r="A19" s="18" t="s">
        <v>205</v>
      </c>
      <c r="B19" s="18" t="s">
        <v>203</v>
      </c>
      <c r="C19" s="18" t="s">
        <v>2836</v>
      </c>
      <c r="D19" s="18" t="s">
        <v>60</v>
      </c>
      <c r="E19" s="5" t="s">
        <v>2837</v>
      </c>
      <c r="F19" s="5" t="s">
        <v>2838</v>
      </c>
      <c r="G19" s="5" t="s">
        <v>2839</v>
      </c>
      <c r="H19" s="5" t="s">
        <v>2723</v>
      </c>
      <c r="I19" s="5" t="s">
        <v>2716</v>
      </c>
      <c r="J19" s="5" t="s">
        <v>206</v>
      </c>
      <c r="K19" s="5" t="s">
        <v>2769</v>
      </c>
      <c r="L19" s="5" t="s">
        <v>2840</v>
      </c>
      <c r="M19" s="5" t="s">
        <v>2840</v>
      </c>
      <c r="N19" s="5" t="s">
        <v>2551</v>
      </c>
      <c r="O19" s="18" t="s">
        <v>107</v>
      </c>
      <c r="Q19">
        <v>100</v>
      </c>
      <c r="R19" s="5"/>
      <c r="S19">
        <v>10</v>
      </c>
      <c r="AA19">
        <v>25</v>
      </c>
      <c r="AB19">
        <v>50</v>
      </c>
      <c r="AC19">
        <v>5</v>
      </c>
      <c r="AE19">
        <v>10</v>
      </c>
      <c r="AO19" s="5" t="s">
        <v>2841</v>
      </c>
      <c r="AP19" s="5" t="s">
        <v>2842</v>
      </c>
      <c r="AQ19" s="19" t="s">
        <v>2551</v>
      </c>
      <c r="AR19" s="5" t="s">
        <v>2551</v>
      </c>
    </row>
    <row r="20" spans="1:44" ht="16" x14ac:dyDescent="0.2">
      <c r="A20" s="18" t="s">
        <v>160</v>
      </c>
      <c r="B20" s="18" t="s">
        <v>158</v>
      </c>
      <c r="C20" s="18" t="s">
        <v>2843</v>
      </c>
      <c r="D20" s="18" t="s">
        <v>2844</v>
      </c>
      <c r="E20" s="5" t="s">
        <v>2843</v>
      </c>
      <c r="F20" s="5" t="s">
        <v>2845</v>
      </c>
      <c r="G20" s="5" t="s">
        <v>2846</v>
      </c>
      <c r="H20" s="5" t="s">
        <v>2723</v>
      </c>
      <c r="I20" s="5" t="s">
        <v>2716</v>
      </c>
      <c r="J20" s="5" t="s">
        <v>161</v>
      </c>
      <c r="K20" s="5" t="s">
        <v>2551</v>
      </c>
      <c r="L20" s="5" t="s">
        <v>2551</v>
      </c>
      <c r="M20" s="5" t="s">
        <v>2551</v>
      </c>
      <c r="N20" s="5" t="s">
        <v>2717</v>
      </c>
      <c r="O20" s="18" t="s">
        <v>56</v>
      </c>
      <c r="P20">
        <v>100</v>
      </c>
      <c r="R20" s="5"/>
      <c r="T20">
        <v>79</v>
      </c>
      <c r="U20">
        <v>94</v>
      </c>
      <c r="V20">
        <v>17</v>
      </c>
      <c r="W20">
        <v>916</v>
      </c>
      <c r="X20">
        <v>61</v>
      </c>
      <c r="AO20" s="5" t="s">
        <v>2847</v>
      </c>
      <c r="AP20" s="5" t="s">
        <v>2848</v>
      </c>
      <c r="AQ20" s="19" t="s">
        <v>2551</v>
      </c>
      <c r="AR20" s="5" t="s">
        <v>2551</v>
      </c>
    </row>
    <row r="21" spans="1:44" ht="16" x14ac:dyDescent="0.2">
      <c r="A21" s="18" t="s">
        <v>580</v>
      </c>
      <c r="B21" s="18" t="s">
        <v>140</v>
      </c>
      <c r="C21" s="18" t="s">
        <v>2849</v>
      </c>
      <c r="D21" s="18" t="s">
        <v>139</v>
      </c>
      <c r="E21" s="5" t="s">
        <v>2850</v>
      </c>
      <c r="F21" s="5" t="s">
        <v>2851</v>
      </c>
      <c r="G21" s="5" t="s">
        <v>2852</v>
      </c>
      <c r="H21" s="5" t="s">
        <v>2723</v>
      </c>
      <c r="I21" s="5" t="s">
        <v>2716</v>
      </c>
      <c r="J21" s="5" t="s">
        <v>581</v>
      </c>
      <c r="K21" s="5" t="s">
        <v>2853</v>
      </c>
      <c r="L21" s="5" t="s">
        <v>2854</v>
      </c>
      <c r="M21" s="5" t="s">
        <v>2855</v>
      </c>
      <c r="N21" s="5" t="s">
        <v>2856</v>
      </c>
      <c r="O21" s="18" t="s">
        <v>56</v>
      </c>
      <c r="P21">
        <v>100</v>
      </c>
      <c r="R21" s="5"/>
      <c r="S21">
        <v>64</v>
      </c>
      <c r="T21">
        <v>156</v>
      </c>
      <c r="Z21">
        <v>3</v>
      </c>
      <c r="AE21">
        <v>3</v>
      </c>
      <c r="AG21">
        <v>400000</v>
      </c>
      <c r="AH21">
        <v>3</v>
      </c>
      <c r="AJ21">
        <v>647497</v>
      </c>
      <c r="AL21">
        <v>5000</v>
      </c>
      <c r="AO21" s="5" t="s">
        <v>2857</v>
      </c>
      <c r="AP21" s="5" t="s">
        <v>2858</v>
      </c>
      <c r="AQ21" s="19">
        <v>42000</v>
      </c>
      <c r="AR21" s="5" t="s">
        <v>2859</v>
      </c>
    </row>
    <row r="22" spans="1:44" ht="16" x14ac:dyDescent="0.2">
      <c r="A22" s="18" t="s">
        <v>678</v>
      </c>
      <c r="B22" s="18" t="s">
        <v>140</v>
      </c>
      <c r="C22" s="18" t="s">
        <v>2849</v>
      </c>
      <c r="D22" s="18" t="s">
        <v>139</v>
      </c>
      <c r="E22" s="5" t="s">
        <v>2860</v>
      </c>
      <c r="F22" s="5" t="s">
        <v>2861</v>
      </c>
      <c r="G22" s="5" t="s">
        <v>2862</v>
      </c>
      <c r="H22" s="5" t="s">
        <v>2863</v>
      </c>
      <c r="I22" s="5" t="s">
        <v>2716</v>
      </c>
      <c r="J22" s="5" t="s">
        <v>679</v>
      </c>
      <c r="K22" s="5" t="s">
        <v>2551</v>
      </c>
      <c r="L22" s="5" t="s">
        <v>2551</v>
      </c>
      <c r="M22" s="5" t="s">
        <v>2551</v>
      </c>
      <c r="N22" s="5" t="s">
        <v>2717</v>
      </c>
      <c r="O22" s="18" t="s">
        <v>56</v>
      </c>
      <c r="Q22">
        <v>100</v>
      </c>
      <c r="R22" s="5"/>
      <c r="S22">
        <v>2000</v>
      </c>
      <c r="T22">
        <v>300</v>
      </c>
      <c r="U22">
        <v>2000</v>
      </c>
      <c r="V22">
        <v>497</v>
      </c>
      <c r="W22">
        <v>1700</v>
      </c>
      <c r="X22">
        <v>150</v>
      </c>
      <c r="AO22" s="5" t="s">
        <v>2864</v>
      </c>
      <c r="AP22" s="5" t="s">
        <v>2865</v>
      </c>
      <c r="AQ22" s="19" t="s">
        <v>2551</v>
      </c>
      <c r="AR22" s="5" t="s">
        <v>2551</v>
      </c>
    </row>
    <row r="23" spans="1:44" ht="16" x14ac:dyDescent="0.2">
      <c r="A23" s="18" t="s">
        <v>96</v>
      </c>
      <c r="B23" s="18" t="s">
        <v>94</v>
      </c>
      <c r="C23" s="18" t="s">
        <v>2866</v>
      </c>
      <c r="D23" s="18" t="s">
        <v>2867</v>
      </c>
      <c r="E23" s="5" t="s">
        <v>2868</v>
      </c>
      <c r="F23" s="5" t="s">
        <v>2869</v>
      </c>
      <c r="G23" s="5" t="s">
        <v>2870</v>
      </c>
      <c r="H23" s="5" t="s">
        <v>2871</v>
      </c>
      <c r="I23" s="5" t="s">
        <v>2716</v>
      </c>
      <c r="J23" s="5" t="s">
        <v>2872</v>
      </c>
      <c r="K23" s="5" t="s">
        <v>2551</v>
      </c>
      <c r="L23" s="5" t="s">
        <v>2551</v>
      </c>
      <c r="M23" s="5" t="s">
        <v>2551</v>
      </c>
      <c r="N23" s="5" t="s">
        <v>2717</v>
      </c>
      <c r="O23" s="18" t="s">
        <v>56</v>
      </c>
      <c r="P23">
        <v>100</v>
      </c>
      <c r="R23" s="5"/>
      <c r="S23">
        <v>173</v>
      </c>
      <c r="T23">
        <v>121</v>
      </c>
      <c r="U23">
        <v>44</v>
      </c>
      <c r="V23">
        <v>37</v>
      </c>
      <c r="W23">
        <v>150</v>
      </c>
      <c r="X23">
        <v>43</v>
      </c>
      <c r="AO23" s="5" t="s">
        <v>2567</v>
      </c>
      <c r="AP23" s="5" t="s">
        <v>2567</v>
      </c>
      <c r="AQ23" s="19" t="s">
        <v>2653</v>
      </c>
      <c r="AR23" s="5" t="s">
        <v>2873</v>
      </c>
    </row>
    <row r="24" spans="1:44" ht="16" x14ac:dyDescent="0.2">
      <c r="A24" s="18" t="s">
        <v>1081</v>
      </c>
      <c r="B24" s="18" t="s">
        <v>361</v>
      </c>
      <c r="C24" s="18" t="s">
        <v>362</v>
      </c>
      <c r="D24" s="18" t="s">
        <v>2874</v>
      </c>
      <c r="E24" s="5" t="s">
        <v>2875</v>
      </c>
      <c r="F24" s="5" t="s">
        <v>2876</v>
      </c>
      <c r="G24" s="5" t="s">
        <v>2877</v>
      </c>
      <c r="H24" s="5" t="s">
        <v>2871</v>
      </c>
      <c r="I24" s="5" t="s">
        <v>2716</v>
      </c>
      <c r="J24" s="5" t="s">
        <v>2878</v>
      </c>
      <c r="K24" s="5" t="s">
        <v>2739</v>
      </c>
      <c r="L24" s="5" t="s">
        <v>2551</v>
      </c>
      <c r="M24" s="5" t="s">
        <v>2551</v>
      </c>
      <c r="N24" s="5" t="s">
        <v>2879</v>
      </c>
      <c r="O24" s="18" t="s">
        <v>56</v>
      </c>
      <c r="Q24">
        <v>100</v>
      </c>
      <c r="R24" s="5"/>
      <c r="AO24" s="5" t="s">
        <v>2567</v>
      </c>
      <c r="AP24" s="5" t="s">
        <v>2567</v>
      </c>
      <c r="AQ24" s="19" t="s">
        <v>2551</v>
      </c>
      <c r="AR24" s="5" t="s">
        <v>2551</v>
      </c>
    </row>
    <row r="25" spans="1:44" ht="16" x14ac:dyDescent="0.2">
      <c r="A25" s="18" t="s">
        <v>2238</v>
      </c>
      <c r="B25" s="18" t="s">
        <v>361</v>
      </c>
      <c r="C25" s="18" t="s">
        <v>362</v>
      </c>
      <c r="D25" s="18" t="s">
        <v>2874</v>
      </c>
      <c r="E25" s="5" t="s">
        <v>2880</v>
      </c>
      <c r="F25" s="5" t="s">
        <v>2881</v>
      </c>
      <c r="G25" s="5" t="s">
        <v>2882</v>
      </c>
      <c r="H25" s="5" t="s">
        <v>2723</v>
      </c>
      <c r="I25" s="5" t="s">
        <v>2716</v>
      </c>
      <c r="J25" s="5" t="s">
        <v>2239</v>
      </c>
      <c r="K25" s="5" t="s">
        <v>2883</v>
      </c>
      <c r="L25" s="5" t="s">
        <v>2551</v>
      </c>
      <c r="M25" s="5" t="s">
        <v>2884</v>
      </c>
      <c r="N25" s="5" t="s">
        <v>2883</v>
      </c>
      <c r="O25" s="18" t="s">
        <v>67</v>
      </c>
      <c r="Q25">
        <v>100</v>
      </c>
      <c r="R25" s="5"/>
      <c r="AO25" s="5" t="s">
        <v>2885</v>
      </c>
      <c r="AP25" s="5" t="s">
        <v>2723</v>
      </c>
      <c r="AQ25" s="19" t="s">
        <v>2549</v>
      </c>
      <c r="AR25" s="5" t="s">
        <v>2886</v>
      </c>
    </row>
    <row r="26" spans="1:44" ht="16" x14ac:dyDescent="0.2">
      <c r="A26" s="18" t="s">
        <v>731</v>
      </c>
      <c r="B26" s="18" t="s">
        <v>361</v>
      </c>
      <c r="C26" s="18" t="s">
        <v>362</v>
      </c>
      <c r="D26" s="18" t="s">
        <v>2874</v>
      </c>
      <c r="E26" s="5" t="s">
        <v>2887</v>
      </c>
      <c r="F26" s="5" t="s">
        <v>2888</v>
      </c>
      <c r="G26" s="5" t="s">
        <v>2889</v>
      </c>
      <c r="H26" s="5" t="s">
        <v>2723</v>
      </c>
      <c r="I26" s="5" t="s">
        <v>2716</v>
      </c>
      <c r="J26" s="5" t="s">
        <v>732</v>
      </c>
      <c r="K26" s="5" t="s">
        <v>2890</v>
      </c>
      <c r="L26" s="5" t="s">
        <v>2891</v>
      </c>
      <c r="M26" s="5" t="s">
        <v>2551</v>
      </c>
      <c r="N26" s="5" t="s">
        <v>2753</v>
      </c>
      <c r="O26" s="18" t="s">
        <v>120</v>
      </c>
      <c r="Q26">
        <v>100</v>
      </c>
      <c r="R26" s="5"/>
      <c r="AO26" s="5" t="s">
        <v>2892</v>
      </c>
      <c r="AP26" s="5" t="s">
        <v>2893</v>
      </c>
      <c r="AQ26" s="19" t="s">
        <v>2551</v>
      </c>
      <c r="AR26" s="5" t="s">
        <v>2551</v>
      </c>
    </row>
    <row r="27" spans="1:44" ht="16" x14ac:dyDescent="0.2">
      <c r="A27" s="18" t="s">
        <v>576</v>
      </c>
      <c r="B27" s="18" t="s">
        <v>361</v>
      </c>
      <c r="C27" s="18" t="s">
        <v>362</v>
      </c>
      <c r="D27" s="18" t="s">
        <v>2874</v>
      </c>
      <c r="E27" s="5" t="s">
        <v>2894</v>
      </c>
      <c r="F27" s="5" t="s">
        <v>2895</v>
      </c>
      <c r="G27" s="5" t="s">
        <v>2896</v>
      </c>
      <c r="H27" s="5" t="s">
        <v>2723</v>
      </c>
      <c r="I27" s="5" t="s">
        <v>2716</v>
      </c>
      <c r="J27" s="5" t="s">
        <v>577</v>
      </c>
      <c r="K27" s="5" t="s">
        <v>2897</v>
      </c>
      <c r="L27" s="5" t="s">
        <v>2551</v>
      </c>
      <c r="M27" s="5" t="s">
        <v>2551</v>
      </c>
      <c r="N27" s="5" t="s">
        <v>2898</v>
      </c>
      <c r="O27" s="18" t="s">
        <v>56</v>
      </c>
      <c r="Q27">
        <v>100</v>
      </c>
      <c r="R27" s="5"/>
      <c r="S27">
        <v>75</v>
      </c>
      <c r="T27">
        <v>45</v>
      </c>
      <c r="U27">
        <v>300</v>
      </c>
      <c r="V27">
        <v>200</v>
      </c>
      <c r="W27">
        <v>100</v>
      </c>
      <c r="X27">
        <v>20</v>
      </c>
      <c r="AO27" s="5" t="s">
        <v>2567</v>
      </c>
      <c r="AP27" s="5" t="s">
        <v>2899</v>
      </c>
      <c r="AQ27" s="19" t="s">
        <v>2551</v>
      </c>
      <c r="AR27" s="5" t="s">
        <v>2551</v>
      </c>
    </row>
    <row r="28" spans="1:44" ht="128" x14ac:dyDescent="0.2">
      <c r="A28" s="18" t="s">
        <v>452</v>
      </c>
      <c r="B28" s="18" t="s">
        <v>361</v>
      </c>
      <c r="C28" s="18" t="s">
        <v>362</v>
      </c>
      <c r="D28" s="18" t="s">
        <v>2874</v>
      </c>
      <c r="E28" s="5" t="s">
        <v>2900</v>
      </c>
      <c r="F28" s="5" t="s">
        <v>2901</v>
      </c>
      <c r="G28" s="5" t="s">
        <v>2902</v>
      </c>
      <c r="H28" s="5" t="s">
        <v>2903</v>
      </c>
      <c r="I28" s="5" t="s">
        <v>2716</v>
      </c>
      <c r="J28" s="5" t="s">
        <v>2904</v>
      </c>
      <c r="K28" s="5" t="s">
        <v>2551</v>
      </c>
      <c r="L28" s="5" t="s">
        <v>2551</v>
      </c>
      <c r="M28" s="5" t="s">
        <v>2551</v>
      </c>
      <c r="N28" s="5" t="s">
        <v>2717</v>
      </c>
      <c r="O28" s="18" t="s">
        <v>56</v>
      </c>
      <c r="Q28">
        <v>100</v>
      </c>
      <c r="R28" s="5"/>
      <c r="AO28" s="5" t="s">
        <v>2567</v>
      </c>
      <c r="AP28" s="5" t="s">
        <v>2905</v>
      </c>
      <c r="AQ28" s="19" t="s">
        <v>2551</v>
      </c>
      <c r="AR28" s="5" t="s">
        <v>2551</v>
      </c>
    </row>
    <row r="29" spans="1:44" ht="16" x14ac:dyDescent="0.2">
      <c r="A29" s="18" t="s">
        <v>2251</v>
      </c>
      <c r="B29" s="18" t="s">
        <v>361</v>
      </c>
      <c r="C29" s="18" t="s">
        <v>362</v>
      </c>
      <c r="D29" s="18" t="s">
        <v>2874</v>
      </c>
      <c r="E29" s="5" t="s">
        <v>2906</v>
      </c>
      <c r="F29" s="5" t="s">
        <v>2907</v>
      </c>
      <c r="G29" s="5" t="s">
        <v>2908</v>
      </c>
      <c r="H29" s="5" t="s">
        <v>2723</v>
      </c>
      <c r="I29" s="5" t="s">
        <v>2716</v>
      </c>
      <c r="J29" s="5" t="s">
        <v>2252</v>
      </c>
      <c r="K29" s="5" t="s">
        <v>2739</v>
      </c>
      <c r="L29" s="5" t="s">
        <v>2551</v>
      </c>
      <c r="M29" s="5" t="s">
        <v>2738</v>
      </c>
      <c r="N29" s="5" t="s">
        <v>2739</v>
      </c>
      <c r="O29" s="18" t="s">
        <v>107</v>
      </c>
      <c r="Q29">
        <v>100</v>
      </c>
      <c r="R29" s="5"/>
      <c r="AO29" s="5" t="s">
        <v>2909</v>
      </c>
      <c r="AP29" s="5" t="s">
        <v>2910</v>
      </c>
      <c r="AQ29" s="19">
        <v>100000</v>
      </c>
      <c r="AR29" s="5" t="s">
        <v>2911</v>
      </c>
    </row>
    <row r="30" spans="1:44" ht="80" x14ac:dyDescent="0.2">
      <c r="A30" s="18" t="s">
        <v>1644</v>
      </c>
      <c r="B30" s="18" t="s">
        <v>361</v>
      </c>
      <c r="C30" s="18" t="s">
        <v>362</v>
      </c>
      <c r="D30" s="18" t="s">
        <v>2874</v>
      </c>
      <c r="E30" s="5" t="s">
        <v>2912</v>
      </c>
      <c r="F30" s="5" t="s">
        <v>2913</v>
      </c>
      <c r="G30" s="5" t="s">
        <v>2914</v>
      </c>
      <c r="H30" s="5" t="s">
        <v>2915</v>
      </c>
      <c r="I30" s="5" t="s">
        <v>2716</v>
      </c>
      <c r="J30" s="5" t="s">
        <v>1645</v>
      </c>
      <c r="K30" s="5" t="s">
        <v>2551</v>
      </c>
      <c r="L30" s="5" t="s">
        <v>2551</v>
      </c>
      <c r="M30" s="5" t="s">
        <v>2551</v>
      </c>
      <c r="N30" s="5" t="s">
        <v>2717</v>
      </c>
      <c r="O30" s="18" t="s">
        <v>56</v>
      </c>
      <c r="Q30">
        <v>100</v>
      </c>
      <c r="R30" s="5"/>
      <c r="V30">
        <v>70</v>
      </c>
      <c r="W30">
        <v>140</v>
      </c>
      <c r="AO30" s="5" t="s">
        <v>2916</v>
      </c>
      <c r="AP30" s="5" t="s">
        <v>2917</v>
      </c>
      <c r="AQ30" s="19" t="s">
        <v>2551</v>
      </c>
      <c r="AR30" s="5" t="s">
        <v>2551</v>
      </c>
    </row>
    <row r="31" spans="1:44" ht="32" x14ac:dyDescent="0.2">
      <c r="A31" s="18" t="s">
        <v>2363</v>
      </c>
      <c r="B31" s="18" t="s">
        <v>753</v>
      </c>
      <c r="C31" s="18" t="s">
        <v>2918</v>
      </c>
      <c r="D31" s="18" t="s">
        <v>2874</v>
      </c>
      <c r="E31" s="5" t="s">
        <v>2919</v>
      </c>
      <c r="F31" s="5" t="s">
        <v>2920</v>
      </c>
      <c r="G31" s="5" t="s">
        <v>2921</v>
      </c>
      <c r="H31" s="5" t="s">
        <v>2723</v>
      </c>
      <c r="I31" s="5" t="s">
        <v>2716</v>
      </c>
      <c r="J31" s="5" t="s">
        <v>2364</v>
      </c>
      <c r="K31" s="5" t="s">
        <v>2922</v>
      </c>
      <c r="L31" s="5" t="s">
        <v>2922</v>
      </c>
      <c r="M31" s="5" t="s">
        <v>2551</v>
      </c>
      <c r="N31" s="5" t="s">
        <v>2922</v>
      </c>
      <c r="O31" s="18" t="s">
        <v>107</v>
      </c>
      <c r="Q31">
        <v>100</v>
      </c>
      <c r="R31" s="5"/>
      <c r="S31">
        <v>500</v>
      </c>
      <c r="T31">
        <v>500</v>
      </c>
      <c r="V31">
        <v>550</v>
      </c>
      <c r="AO31" s="5" t="s">
        <v>2923</v>
      </c>
      <c r="AP31" s="5" t="s">
        <v>2924</v>
      </c>
      <c r="AQ31" s="19" t="s">
        <v>2551</v>
      </c>
      <c r="AR31" s="5" t="s">
        <v>2551</v>
      </c>
    </row>
    <row r="32" spans="1:44" ht="16" x14ac:dyDescent="0.2">
      <c r="A32" s="18" t="s">
        <v>1633</v>
      </c>
      <c r="B32" s="18" t="s">
        <v>244</v>
      </c>
      <c r="C32" s="18" t="s">
        <v>2925</v>
      </c>
      <c r="D32" s="18" t="s">
        <v>2867</v>
      </c>
      <c r="E32" s="5" t="s">
        <v>2926</v>
      </c>
      <c r="F32" s="5" t="s">
        <v>2927</v>
      </c>
      <c r="G32" s="5" t="s">
        <v>2928</v>
      </c>
      <c r="H32" s="5" t="s">
        <v>2723</v>
      </c>
      <c r="I32" s="5" t="s">
        <v>57</v>
      </c>
      <c r="J32" s="5" t="s">
        <v>2929</v>
      </c>
      <c r="K32" s="5" t="s">
        <v>2551</v>
      </c>
      <c r="L32" s="5" t="s">
        <v>2551</v>
      </c>
      <c r="M32" s="5" t="s">
        <v>2717</v>
      </c>
      <c r="N32" s="5" t="s">
        <v>2551</v>
      </c>
      <c r="O32" s="18" t="s">
        <v>67</v>
      </c>
      <c r="P32">
        <v>100</v>
      </c>
      <c r="R32" s="5"/>
      <c r="AE32">
        <v>5</v>
      </c>
      <c r="AG32">
        <v>8000000</v>
      </c>
      <c r="AJ32">
        <v>15000</v>
      </c>
      <c r="AK32">
        <v>40000</v>
      </c>
      <c r="AL32">
        <v>5000</v>
      </c>
      <c r="AN32">
        <v>1</v>
      </c>
      <c r="AO32" s="5" t="s">
        <v>2930</v>
      </c>
      <c r="AP32" s="5" t="s">
        <v>2931</v>
      </c>
      <c r="AQ32" s="19" t="s">
        <v>2551</v>
      </c>
      <c r="AR32" s="5" t="s">
        <v>2551</v>
      </c>
    </row>
    <row r="33" spans="1:44" ht="16" x14ac:dyDescent="0.2">
      <c r="A33" s="18" t="s">
        <v>2056</v>
      </c>
      <c r="B33" s="18" t="s">
        <v>637</v>
      </c>
      <c r="C33" s="18" t="s">
        <v>2932</v>
      </c>
      <c r="D33" s="18" t="s">
        <v>60</v>
      </c>
      <c r="E33" s="5" t="s">
        <v>2933</v>
      </c>
      <c r="F33" s="5" t="s">
        <v>2934</v>
      </c>
      <c r="G33" s="5" t="s">
        <v>2935</v>
      </c>
      <c r="H33" s="5" t="s">
        <v>2723</v>
      </c>
      <c r="I33" s="5" t="s">
        <v>2716</v>
      </c>
      <c r="J33" s="5" t="s">
        <v>2057</v>
      </c>
      <c r="K33" s="5" t="s">
        <v>2551</v>
      </c>
      <c r="L33" s="5" t="s">
        <v>2551</v>
      </c>
      <c r="M33" s="5" t="s">
        <v>2717</v>
      </c>
      <c r="N33" s="5" t="s">
        <v>2551</v>
      </c>
      <c r="O33" s="18" t="s">
        <v>67</v>
      </c>
      <c r="P33">
        <v>100</v>
      </c>
      <c r="R33" s="5"/>
      <c r="U33">
        <v>10</v>
      </c>
      <c r="W33">
        <v>40</v>
      </c>
      <c r="AE33">
        <v>20</v>
      </c>
      <c r="AH33">
        <v>1</v>
      </c>
      <c r="AI33">
        <v>1</v>
      </c>
      <c r="AL33">
        <v>500</v>
      </c>
      <c r="AM33">
        <v>1062</v>
      </c>
      <c r="AO33" s="5" t="s">
        <v>2936</v>
      </c>
      <c r="AP33" s="5" t="s">
        <v>2937</v>
      </c>
      <c r="AQ33" s="19">
        <v>24940</v>
      </c>
      <c r="AR33" s="5" t="s">
        <v>2938</v>
      </c>
    </row>
    <row r="34" spans="1:44" ht="16" x14ac:dyDescent="0.2">
      <c r="A34" s="18" t="s">
        <v>2054</v>
      </c>
      <c r="B34" s="18" t="s">
        <v>637</v>
      </c>
      <c r="C34" s="18" t="s">
        <v>2932</v>
      </c>
      <c r="D34" s="18" t="s">
        <v>60</v>
      </c>
      <c r="E34" s="5" t="s">
        <v>2939</v>
      </c>
      <c r="F34" s="5" t="s">
        <v>2940</v>
      </c>
      <c r="G34" s="5" t="s">
        <v>2941</v>
      </c>
      <c r="H34" s="5" t="s">
        <v>2723</v>
      </c>
      <c r="I34" s="5" t="s">
        <v>2716</v>
      </c>
      <c r="J34" s="5" t="s">
        <v>2055</v>
      </c>
      <c r="K34" s="5" t="s">
        <v>2942</v>
      </c>
      <c r="L34" s="5" t="s">
        <v>2922</v>
      </c>
      <c r="M34" s="5" t="s">
        <v>2922</v>
      </c>
      <c r="N34" s="5" t="s">
        <v>2943</v>
      </c>
      <c r="O34" s="18" t="s">
        <v>107</v>
      </c>
      <c r="P34">
        <v>100</v>
      </c>
      <c r="R34" s="5"/>
      <c r="AA34">
        <v>6</v>
      </c>
      <c r="AC34">
        <v>3</v>
      </c>
      <c r="AD34">
        <v>1</v>
      </c>
      <c r="AE34">
        <v>32</v>
      </c>
      <c r="AF34">
        <v>4043.9</v>
      </c>
      <c r="AG34">
        <v>4000000</v>
      </c>
      <c r="AI34">
        <v>1</v>
      </c>
      <c r="AM34">
        <v>1</v>
      </c>
      <c r="AO34" s="5" t="s">
        <v>2944</v>
      </c>
      <c r="AP34" s="5" t="s">
        <v>2945</v>
      </c>
      <c r="AQ34" s="19">
        <v>16827.669999999998</v>
      </c>
      <c r="AR34" s="5" t="s">
        <v>2946</v>
      </c>
    </row>
    <row r="35" spans="1:44" ht="16" x14ac:dyDescent="0.2">
      <c r="A35" s="18" t="s">
        <v>2071</v>
      </c>
      <c r="B35" s="18" t="s">
        <v>173</v>
      </c>
      <c r="C35" s="18" t="s">
        <v>2947</v>
      </c>
      <c r="D35" s="18" t="s">
        <v>60</v>
      </c>
      <c r="E35" s="5" t="s">
        <v>2948</v>
      </c>
      <c r="F35" s="5" t="s">
        <v>2949</v>
      </c>
      <c r="G35" s="5" t="s">
        <v>2950</v>
      </c>
      <c r="H35" s="5" t="s">
        <v>2723</v>
      </c>
      <c r="I35" s="5" t="s">
        <v>57</v>
      </c>
      <c r="J35" s="5" t="s">
        <v>2072</v>
      </c>
      <c r="K35" s="5" t="s">
        <v>2951</v>
      </c>
      <c r="L35" s="5" t="s">
        <v>2551</v>
      </c>
      <c r="M35" s="5" t="s">
        <v>2551</v>
      </c>
      <c r="N35" s="5" t="s">
        <v>2952</v>
      </c>
      <c r="O35" s="18" t="s">
        <v>56</v>
      </c>
      <c r="P35">
        <v>100</v>
      </c>
      <c r="R35" s="5"/>
      <c r="S35">
        <v>80</v>
      </c>
      <c r="V35">
        <v>8</v>
      </c>
      <c r="W35">
        <v>80</v>
      </c>
      <c r="AE35">
        <v>12</v>
      </c>
      <c r="AH35">
        <v>1</v>
      </c>
      <c r="AO35" s="5" t="s">
        <v>2953</v>
      </c>
      <c r="AP35" s="5" t="s">
        <v>2954</v>
      </c>
      <c r="AQ35" s="19">
        <v>12000</v>
      </c>
      <c r="AR35" s="5" t="s">
        <v>2955</v>
      </c>
    </row>
    <row r="36" spans="1:44" ht="16" x14ac:dyDescent="0.2">
      <c r="A36" s="18" t="s">
        <v>1022</v>
      </c>
      <c r="B36" s="18" t="s">
        <v>173</v>
      </c>
      <c r="C36" s="18" t="s">
        <v>2947</v>
      </c>
      <c r="D36" s="18" t="s">
        <v>60</v>
      </c>
      <c r="E36" s="5" t="s">
        <v>2956</v>
      </c>
      <c r="F36" s="5" t="s">
        <v>2957</v>
      </c>
      <c r="G36" s="5" t="s">
        <v>2958</v>
      </c>
      <c r="H36" s="5" t="s">
        <v>2959</v>
      </c>
      <c r="I36" s="5" t="s">
        <v>59</v>
      </c>
      <c r="J36" s="5" t="s">
        <v>1023</v>
      </c>
      <c r="K36" s="5" t="s">
        <v>2761</v>
      </c>
      <c r="L36" s="5" t="s">
        <v>2551</v>
      </c>
      <c r="M36" s="5" t="s">
        <v>2551</v>
      </c>
      <c r="N36" s="5" t="s">
        <v>2761</v>
      </c>
      <c r="O36" s="18" t="s">
        <v>107</v>
      </c>
      <c r="P36">
        <v>100</v>
      </c>
      <c r="R36" s="5"/>
      <c r="S36">
        <v>40</v>
      </c>
      <c r="T36">
        <v>85</v>
      </c>
      <c r="U36">
        <v>85</v>
      </c>
      <c r="W36">
        <v>85</v>
      </c>
      <c r="AO36" s="5" t="s">
        <v>2960</v>
      </c>
      <c r="AP36" s="5" t="s">
        <v>2961</v>
      </c>
      <c r="AQ36" s="19">
        <v>10000</v>
      </c>
      <c r="AR36" s="5" t="s">
        <v>2962</v>
      </c>
    </row>
    <row r="37" spans="1:44" ht="16" x14ac:dyDescent="0.2">
      <c r="A37" s="18" t="s">
        <v>1898</v>
      </c>
      <c r="B37" s="18" t="s">
        <v>196</v>
      </c>
      <c r="C37" s="18" t="s">
        <v>2963</v>
      </c>
      <c r="D37" s="18" t="s">
        <v>2867</v>
      </c>
      <c r="E37" s="5" t="s">
        <v>2964</v>
      </c>
      <c r="F37" s="5" t="s">
        <v>2965</v>
      </c>
      <c r="G37" s="5" t="s">
        <v>2966</v>
      </c>
      <c r="H37" s="5" t="s">
        <v>2723</v>
      </c>
      <c r="I37" s="5" t="s">
        <v>2716</v>
      </c>
      <c r="J37" s="5" t="s">
        <v>1899</v>
      </c>
      <c r="K37" s="5" t="s">
        <v>2770</v>
      </c>
      <c r="L37" s="5" t="s">
        <v>2551</v>
      </c>
      <c r="M37" s="5" t="s">
        <v>2551</v>
      </c>
      <c r="N37" s="5" t="s">
        <v>2769</v>
      </c>
      <c r="O37" s="18" t="s">
        <v>120</v>
      </c>
      <c r="Q37">
        <v>100</v>
      </c>
      <c r="R37" s="5"/>
      <c r="S37">
        <v>150</v>
      </c>
      <c r="T37">
        <v>135</v>
      </c>
      <c r="U37">
        <v>135</v>
      </c>
      <c r="W37">
        <v>150</v>
      </c>
      <c r="X37">
        <v>45</v>
      </c>
      <c r="AO37" s="5" t="s">
        <v>2967</v>
      </c>
      <c r="AP37" s="5" t="s">
        <v>2968</v>
      </c>
      <c r="AQ37" s="19">
        <v>50300</v>
      </c>
      <c r="AR37" s="5" t="s">
        <v>2938</v>
      </c>
    </row>
    <row r="38" spans="1:44" ht="16" x14ac:dyDescent="0.2">
      <c r="A38" s="18" t="s">
        <v>386</v>
      </c>
      <c r="B38" s="18" t="s">
        <v>383</v>
      </c>
      <c r="C38" s="18" t="s">
        <v>2969</v>
      </c>
      <c r="D38" s="18" t="s">
        <v>60</v>
      </c>
      <c r="E38" s="5" t="s">
        <v>2970</v>
      </c>
      <c r="F38" s="5" t="s">
        <v>2971</v>
      </c>
      <c r="G38" s="5" t="s">
        <v>2972</v>
      </c>
      <c r="H38" s="5" t="s">
        <v>2723</v>
      </c>
      <c r="I38" s="5" t="s">
        <v>2716</v>
      </c>
      <c r="J38" s="5" t="s">
        <v>387</v>
      </c>
      <c r="K38" s="5" t="s">
        <v>2973</v>
      </c>
      <c r="L38" s="5" t="s">
        <v>2551</v>
      </c>
      <c r="M38" s="5" t="s">
        <v>2942</v>
      </c>
      <c r="N38" s="5" t="s">
        <v>2973</v>
      </c>
      <c r="O38" s="18" t="s">
        <v>107</v>
      </c>
      <c r="Q38">
        <v>100</v>
      </c>
      <c r="R38" s="5"/>
      <c r="S38">
        <v>20</v>
      </c>
      <c r="T38">
        <v>20</v>
      </c>
      <c r="U38">
        <v>10</v>
      </c>
      <c r="W38">
        <v>20</v>
      </c>
      <c r="AA38">
        <v>5</v>
      </c>
      <c r="AE38">
        <v>25</v>
      </c>
      <c r="AH38">
        <v>20</v>
      </c>
      <c r="AO38" s="5" t="s">
        <v>2974</v>
      </c>
      <c r="AP38" s="5" t="s">
        <v>2974</v>
      </c>
      <c r="AQ38" s="19" t="s">
        <v>2551</v>
      </c>
      <c r="AR38" s="5" t="s">
        <v>2551</v>
      </c>
    </row>
    <row r="39" spans="1:44" ht="16" x14ac:dyDescent="0.2">
      <c r="A39" s="18" t="s">
        <v>785</v>
      </c>
      <c r="B39" s="18" t="s">
        <v>322</v>
      </c>
      <c r="C39" s="18" t="s">
        <v>2975</v>
      </c>
      <c r="D39" s="18" t="s">
        <v>2976</v>
      </c>
      <c r="E39" s="5" t="s">
        <v>2977</v>
      </c>
      <c r="F39" s="5" t="s">
        <v>2978</v>
      </c>
      <c r="G39" s="5" t="s">
        <v>2979</v>
      </c>
      <c r="H39" s="5" t="s">
        <v>2723</v>
      </c>
      <c r="I39" s="5" t="s">
        <v>2716</v>
      </c>
      <c r="J39" s="5" t="s">
        <v>786</v>
      </c>
      <c r="K39" s="5" t="s">
        <v>2738</v>
      </c>
      <c r="L39" s="5" t="s">
        <v>2738</v>
      </c>
      <c r="M39" s="5" t="s">
        <v>2739</v>
      </c>
      <c r="N39" s="5" t="s">
        <v>2738</v>
      </c>
      <c r="O39" s="18" t="s">
        <v>67</v>
      </c>
      <c r="Q39">
        <v>100</v>
      </c>
      <c r="R39" s="5"/>
      <c r="S39">
        <v>100</v>
      </c>
      <c r="T39">
        <v>12</v>
      </c>
      <c r="U39">
        <v>200</v>
      </c>
      <c r="V39">
        <v>100</v>
      </c>
      <c r="W39">
        <v>180</v>
      </c>
      <c r="X39">
        <v>80</v>
      </c>
      <c r="AC39">
        <v>12</v>
      </c>
      <c r="AE39">
        <v>4</v>
      </c>
      <c r="AN39">
        <v>2</v>
      </c>
      <c r="AO39" s="5" t="s">
        <v>2980</v>
      </c>
      <c r="AP39" s="5" t="s">
        <v>2981</v>
      </c>
      <c r="AQ39" s="19" t="s">
        <v>2551</v>
      </c>
      <c r="AR39" s="5" t="s">
        <v>2551</v>
      </c>
    </row>
    <row r="40" spans="1:44" ht="16" x14ac:dyDescent="0.2">
      <c r="A40" s="18" t="s">
        <v>2982</v>
      </c>
      <c r="B40" s="18" t="s">
        <v>530</v>
      </c>
      <c r="C40" s="18" t="s">
        <v>2983</v>
      </c>
      <c r="D40" s="18" t="s">
        <v>148</v>
      </c>
      <c r="E40" s="5" t="s">
        <v>2984</v>
      </c>
      <c r="F40" s="5" t="s">
        <v>2985</v>
      </c>
      <c r="G40" s="5" t="s">
        <v>2986</v>
      </c>
      <c r="H40" s="5" t="s">
        <v>2723</v>
      </c>
      <c r="I40" s="5" t="s">
        <v>2716</v>
      </c>
      <c r="J40" s="5" t="s">
        <v>666</v>
      </c>
      <c r="K40" s="5" t="s">
        <v>2739</v>
      </c>
      <c r="L40" s="5" t="s">
        <v>2739</v>
      </c>
      <c r="M40" s="5" t="s">
        <v>2769</v>
      </c>
      <c r="N40" s="5" t="s">
        <v>2769</v>
      </c>
      <c r="O40" s="18" t="s">
        <v>107</v>
      </c>
      <c r="P40">
        <v>100</v>
      </c>
      <c r="R40" s="5"/>
      <c r="S40">
        <v>40</v>
      </c>
      <c r="U40">
        <v>24</v>
      </c>
      <c r="V40">
        <v>14</v>
      </c>
      <c r="W40">
        <v>40</v>
      </c>
      <c r="Y40">
        <v>14</v>
      </c>
      <c r="Z40">
        <v>24</v>
      </c>
      <c r="AA40">
        <v>40</v>
      </c>
      <c r="AB40">
        <v>30</v>
      </c>
      <c r="AC40">
        <v>3</v>
      </c>
      <c r="AD40">
        <v>50</v>
      </c>
      <c r="AO40" s="5" t="s">
        <v>2987</v>
      </c>
      <c r="AP40" s="5" t="s">
        <v>2988</v>
      </c>
      <c r="AQ40" s="19" t="s">
        <v>2551</v>
      </c>
      <c r="AR40" s="5" t="s">
        <v>2551</v>
      </c>
    </row>
    <row r="41" spans="1:44" ht="16" x14ac:dyDescent="0.2">
      <c r="A41" s="18" t="s">
        <v>1492</v>
      </c>
      <c r="B41" s="18" t="s">
        <v>530</v>
      </c>
      <c r="C41" s="18" t="s">
        <v>2983</v>
      </c>
      <c r="D41" s="18" t="s">
        <v>148</v>
      </c>
      <c r="E41" s="5" t="s">
        <v>2989</v>
      </c>
      <c r="F41" s="5" t="s">
        <v>2990</v>
      </c>
      <c r="G41" s="5" t="s">
        <v>2991</v>
      </c>
      <c r="H41" s="5" t="s">
        <v>2871</v>
      </c>
      <c r="I41" s="5" t="s">
        <v>2716</v>
      </c>
      <c r="J41" s="5" t="s">
        <v>1493</v>
      </c>
      <c r="K41" s="5" t="s">
        <v>2551</v>
      </c>
      <c r="L41" s="5" t="s">
        <v>2551</v>
      </c>
      <c r="M41" s="5" t="s">
        <v>2717</v>
      </c>
      <c r="N41" s="5" t="s">
        <v>2551</v>
      </c>
      <c r="O41" s="18" t="s">
        <v>67</v>
      </c>
      <c r="P41">
        <v>100</v>
      </c>
      <c r="R41" s="5"/>
      <c r="AB41">
        <v>5</v>
      </c>
      <c r="AE41">
        <v>90</v>
      </c>
      <c r="AH41">
        <v>17</v>
      </c>
      <c r="AO41" s="5" t="s">
        <v>2992</v>
      </c>
      <c r="AP41" s="5" t="s">
        <v>2993</v>
      </c>
      <c r="AQ41" s="19" t="s">
        <v>2551</v>
      </c>
      <c r="AR41" s="5" t="s">
        <v>2551</v>
      </c>
    </row>
    <row r="42" spans="1:44" ht="32" x14ac:dyDescent="0.2">
      <c r="A42" s="18" t="s">
        <v>866</v>
      </c>
      <c r="B42" s="18" t="s">
        <v>863</v>
      </c>
      <c r="C42" s="18" t="s">
        <v>2994</v>
      </c>
      <c r="D42" s="18" t="s">
        <v>60</v>
      </c>
      <c r="E42" s="5" t="s">
        <v>2995</v>
      </c>
      <c r="F42" s="5" t="s">
        <v>2996</v>
      </c>
      <c r="G42" s="5" t="s">
        <v>2997</v>
      </c>
      <c r="H42" s="5" t="s">
        <v>2871</v>
      </c>
      <c r="I42" s="5" t="s">
        <v>2716</v>
      </c>
      <c r="J42" s="5" t="s">
        <v>867</v>
      </c>
      <c r="K42" s="5" t="s">
        <v>2840</v>
      </c>
      <c r="L42" s="5" t="s">
        <v>2840</v>
      </c>
      <c r="M42" s="5" t="s">
        <v>2951</v>
      </c>
      <c r="N42" s="5" t="s">
        <v>2951</v>
      </c>
      <c r="O42" s="18" t="s">
        <v>107</v>
      </c>
      <c r="P42">
        <v>100</v>
      </c>
      <c r="R42" s="5"/>
      <c r="S42">
        <v>60</v>
      </c>
      <c r="T42">
        <v>60</v>
      </c>
      <c r="AA42">
        <v>28</v>
      </c>
      <c r="AF42">
        <v>280</v>
      </c>
      <c r="AI42">
        <v>28</v>
      </c>
      <c r="AO42" s="5" t="s">
        <v>2567</v>
      </c>
      <c r="AP42" s="5" t="s">
        <v>2567</v>
      </c>
      <c r="AQ42" s="19" t="s">
        <v>2551</v>
      </c>
      <c r="AR42" s="5" t="s">
        <v>2551</v>
      </c>
    </row>
    <row r="43" spans="1:44" ht="16" x14ac:dyDescent="0.2">
      <c r="A43" s="18" t="s">
        <v>799</v>
      </c>
      <c r="B43" s="18" t="s">
        <v>600</v>
      </c>
      <c r="C43" s="18" t="s">
        <v>2998</v>
      </c>
      <c r="D43" s="18" t="s">
        <v>2874</v>
      </c>
      <c r="E43" s="5" t="s">
        <v>2998</v>
      </c>
      <c r="F43" s="5" t="s">
        <v>2999</v>
      </c>
      <c r="G43" s="5" t="s">
        <v>3000</v>
      </c>
      <c r="H43" s="5" t="s">
        <v>2723</v>
      </c>
      <c r="I43" s="5" t="s">
        <v>2716</v>
      </c>
      <c r="J43" s="5" t="s">
        <v>800</v>
      </c>
      <c r="K43" s="5" t="s">
        <v>2840</v>
      </c>
      <c r="L43" s="5" t="s">
        <v>2551</v>
      </c>
      <c r="M43" s="5" t="s">
        <v>2951</v>
      </c>
      <c r="N43" s="5" t="s">
        <v>2761</v>
      </c>
      <c r="O43" s="18" t="s">
        <v>56</v>
      </c>
      <c r="P43">
        <v>100</v>
      </c>
      <c r="R43" s="5"/>
      <c r="S43">
        <v>55</v>
      </c>
      <c r="T43">
        <v>10</v>
      </c>
      <c r="U43">
        <v>55</v>
      </c>
      <c r="W43">
        <v>455</v>
      </c>
      <c r="AA43">
        <v>15.5</v>
      </c>
      <c r="AE43">
        <v>65</v>
      </c>
      <c r="AG43">
        <v>25000</v>
      </c>
      <c r="AH43">
        <v>1</v>
      </c>
      <c r="AL43">
        <v>500</v>
      </c>
      <c r="AO43" s="5" t="s">
        <v>3001</v>
      </c>
      <c r="AP43" s="5" t="s">
        <v>3001</v>
      </c>
      <c r="AQ43" s="19" t="s">
        <v>2551</v>
      </c>
      <c r="AR43" s="5" t="s">
        <v>2551</v>
      </c>
    </row>
    <row r="44" spans="1:44" ht="16" x14ac:dyDescent="0.2">
      <c r="A44" s="18" t="s">
        <v>2061</v>
      </c>
      <c r="B44" s="18" t="s">
        <v>135</v>
      </c>
      <c r="C44" s="18" t="s">
        <v>3002</v>
      </c>
      <c r="D44" s="18" t="s">
        <v>60</v>
      </c>
      <c r="E44" s="5" t="s">
        <v>3003</v>
      </c>
      <c r="F44" s="5" t="s">
        <v>3004</v>
      </c>
      <c r="G44" s="5" t="s">
        <v>3005</v>
      </c>
      <c r="H44" s="5"/>
      <c r="I44" s="5"/>
      <c r="J44" s="5" t="s">
        <v>2062</v>
      </c>
      <c r="K44" s="5" t="s">
        <v>3006</v>
      </c>
      <c r="L44" s="5" t="s">
        <v>2551</v>
      </c>
      <c r="M44" s="5" t="s">
        <v>2738</v>
      </c>
      <c r="N44" s="5" t="s">
        <v>2551</v>
      </c>
      <c r="O44" s="18" t="s">
        <v>120</v>
      </c>
      <c r="P44">
        <v>100</v>
      </c>
      <c r="Q44">
        <v>0</v>
      </c>
      <c r="R44" s="5"/>
      <c r="S44">
        <v>233</v>
      </c>
      <c r="T44">
        <v>32</v>
      </c>
      <c r="W44">
        <v>566</v>
      </c>
      <c r="Y44">
        <v>5</v>
      </c>
      <c r="AA44">
        <v>8.4</v>
      </c>
      <c r="AB44">
        <v>9.1</v>
      </c>
      <c r="AE44">
        <v>199</v>
      </c>
      <c r="AF44">
        <v>77</v>
      </c>
      <c r="AH44">
        <v>3</v>
      </c>
      <c r="AK44">
        <v>300</v>
      </c>
      <c r="AO44" s="5" t="s">
        <v>3007</v>
      </c>
      <c r="AP44" s="5" t="s">
        <v>3008</v>
      </c>
      <c r="AQ44" s="19"/>
      <c r="AR44" s="5"/>
    </row>
    <row r="45" spans="1:44" ht="16" x14ac:dyDescent="0.2">
      <c r="A45" s="18" t="s">
        <v>1745</v>
      </c>
      <c r="B45" s="18" t="s">
        <v>1209</v>
      </c>
      <c r="C45" s="18" t="s">
        <v>3009</v>
      </c>
      <c r="D45" s="18" t="s">
        <v>2844</v>
      </c>
      <c r="E45" s="5" t="s">
        <v>3010</v>
      </c>
      <c r="F45" s="5" t="s">
        <v>3011</v>
      </c>
      <c r="G45" s="5" t="s">
        <v>3012</v>
      </c>
      <c r="H45" s="5" t="s">
        <v>2723</v>
      </c>
      <c r="I45" s="5" t="s">
        <v>2716</v>
      </c>
      <c r="J45" s="5" t="s">
        <v>1746</v>
      </c>
      <c r="K45" s="5" t="s">
        <v>2761</v>
      </c>
      <c r="L45" s="5" t="s">
        <v>2551</v>
      </c>
      <c r="M45" s="5" t="s">
        <v>2551</v>
      </c>
      <c r="N45" s="5" t="s">
        <v>2761</v>
      </c>
      <c r="O45" s="18" t="s">
        <v>107</v>
      </c>
      <c r="P45">
        <v>100</v>
      </c>
      <c r="R45" s="5"/>
      <c r="S45">
        <v>10</v>
      </c>
      <c r="T45">
        <v>5</v>
      </c>
      <c r="U45">
        <v>20</v>
      </c>
      <c r="W45">
        <v>15</v>
      </c>
      <c r="X45">
        <v>10</v>
      </c>
      <c r="AB45">
        <v>10</v>
      </c>
      <c r="AO45" s="5" t="s">
        <v>3013</v>
      </c>
      <c r="AP45" s="5" t="s">
        <v>2723</v>
      </c>
      <c r="AQ45" s="19" t="s">
        <v>2551</v>
      </c>
      <c r="AR45" s="5" t="s">
        <v>2723</v>
      </c>
    </row>
    <row r="46" spans="1:44" ht="16" x14ac:dyDescent="0.2">
      <c r="A46" s="18" t="s">
        <v>2515</v>
      </c>
      <c r="B46" s="18" t="s">
        <v>1209</v>
      </c>
      <c r="C46" s="18" t="s">
        <v>3009</v>
      </c>
      <c r="D46" s="18" t="s">
        <v>2844</v>
      </c>
      <c r="E46" s="5" t="s">
        <v>3014</v>
      </c>
      <c r="F46" s="5" t="s">
        <v>3015</v>
      </c>
      <c r="G46" s="5" t="s">
        <v>3016</v>
      </c>
      <c r="H46" s="5" t="s">
        <v>2723</v>
      </c>
      <c r="I46" s="5" t="s">
        <v>2716</v>
      </c>
      <c r="J46" s="5" t="s">
        <v>3017</v>
      </c>
      <c r="K46" s="5" t="s">
        <v>2753</v>
      </c>
      <c r="L46" s="5" t="s">
        <v>2731</v>
      </c>
      <c r="M46" s="5" t="s">
        <v>2761</v>
      </c>
      <c r="N46" s="5" t="s">
        <v>2769</v>
      </c>
      <c r="O46" s="18" t="s">
        <v>67</v>
      </c>
      <c r="P46">
        <v>100</v>
      </c>
      <c r="R46" s="5"/>
      <c r="AM46">
        <v>1</v>
      </c>
      <c r="AO46" s="5" t="s">
        <v>2567</v>
      </c>
      <c r="AP46" s="5" t="s">
        <v>2723</v>
      </c>
      <c r="AQ46" s="19" t="s">
        <v>3018</v>
      </c>
      <c r="AR46" s="5" t="s">
        <v>2739</v>
      </c>
    </row>
    <row r="47" spans="1:44" ht="16" x14ac:dyDescent="0.2">
      <c r="A47" s="18" t="s">
        <v>2443</v>
      </c>
      <c r="B47" s="18" t="s">
        <v>1209</v>
      </c>
      <c r="C47" s="18" t="s">
        <v>3009</v>
      </c>
      <c r="D47" s="18" t="s">
        <v>2844</v>
      </c>
      <c r="E47" s="5" t="s">
        <v>3019</v>
      </c>
      <c r="F47" s="5" t="s">
        <v>3020</v>
      </c>
      <c r="G47" s="5" t="s">
        <v>3021</v>
      </c>
      <c r="H47" s="5" t="s">
        <v>2723</v>
      </c>
      <c r="I47" s="5" t="s">
        <v>2716</v>
      </c>
      <c r="J47" s="5" t="s">
        <v>2444</v>
      </c>
      <c r="K47" s="5" t="s">
        <v>2761</v>
      </c>
      <c r="L47" s="5" t="s">
        <v>2551</v>
      </c>
      <c r="M47" s="5" t="s">
        <v>2761</v>
      </c>
      <c r="N47" s="5" t="s">
        <v>2551</v>
      </c>
      <c r="O47" s="18" t="s">
        <v>107</v>
      </c>
      <c r="P47">
        <v>100</v>
      </c>
      <c r="R47" s="5"/>
      <c r="AO47" s="5" t="s">
        <v>2552</v>
      </c>
      <c r="AP47" s="5" t="s">
        <v>2723</v>
      </c>
      <c r="AQ47" s="19" t="s">
        <v>2723</v>
      </c>
      <c r="AR47" s="5" t="s">
        <v>2723</v>
      </c>
    </row>
    <row r="48" spans="1:44" ht="16" x14ac:dyDescent="0.2">
      <c r="A48" s="18" t="s">
        <v>3022</v>
      </c>
      <c r="B48" s="18" t="s">
        <v>144</v>
      </c>
      <c r="C48" s="18" t="s">
        <v>3023</v>
      </c>
      <c r="D48" s="18" t="s">
        <v>2867</v>
      </c>
      <c r="E48" s="5" t="s">
        <v>3024</v>
      </c>
      <c r="F48" s="5" t="s">
        <v>3025</v>
      </c>
      <c r="G48" s="5" t="s">
        <v>3026</v>
      </c>
      <c r="H48" s="5" t="s">
        <v>2723</v>
      </c>
      <c r="I48" s="5" t="s">
        <v>2716</v>
      </c>
      <c r="J48" s="5" t="s">
        <v>3027</v>
      </c>
      <c r="K48" s="5" t="s">
        <v>2551</v>
      </c>
      <c r="L48" s="5" t="s">
        <v>2551</v>
      </c>
      <c r="M48" s="5" t="s">
        <v>2551</v>
      </c>
      <c r="N48" s="5" t="s">
        <v>2717</v>
      </c>
      <c r="O48" s="18" t="s">
        <v>56</v>
      </c>
      <c r="Q48">
        <v>100</v>
      </c>
      <c r="R48" s="5"/>
      <c r="U48">
        <v>30</v>
      </c>
      <c r="V48">
        <v>5</v>
      </c>
      <c r="AO48" s="5" t="s">
        <v>2595</v>
      </c>
      <c r="AP48" s="5" t="s">
        <v>2723</v>
      </c>
      <c r="AQ48" s="19" t="s">
        <v>2551</v>
      </c>
      <c r="AR48" s="5" t="s">
        <v>2551</v>
      </c>
    </row>
    <row r="49" spans="1:45" ht="16" x14ac:dyDescent="0.2">
      <c r="A49" s="18" t="s">
        <v>3028</v>
      </c>
      <c r="B49" s="18" t="s">
        <v>144</v>
      </c>
      <c r="C49" s="18" t="s">
        <v>3023</v>
      </c>
      <c r="D49" s="18" t="s">
        <v>2867</v>
      </c>
      <c r="E49" s="5" t="s">
        <v>3023</v>
      </c>
      <c r="F49" s="5" t="s">
        <v>3029</v>
      </c>
      <c r="G49" s="5" t="s">
        <v>3030</v>
      </c>
      <c r="H49" s="5" t="s">
        <v>2723</v>
      </c>
      <c r="I49" s="5" t="s">
        <v>2716</v>
      </c>
      <c r="J49" s="5" t="s">
        <v>3031</v>
      </c>
      <c r="K49" s="5" t="s">
        <v>2761</v>
      </c>
      <c r="L49" s="5" t="s">
        <v>2551</v>
      </c>
      <c r="M49" s="5" t="s">
        <v>2551</v>
      </c>
      <c r="N49" s="5" t="s">
        <v>2761</v>
      </c>
      <c r="O49" s="18" t="s">
        <v>107</v>
      </c>
      <c r="Q49">
        <v>100</v>
      </c>
      <c r="R49" s="5"/>
      <c r="AO49" s="5" t="s">
        <v>3032</v>
      </c>
      <c r="AP49" s="5" t="s">
        <v>2723</v>
      </c>
      <c r="AQ49" s="19" t="s">
        <v>2723</v>
      </c>
      <c r="AR49" s="5" t="s">
        <v>2723</v>
      </c>
    </row>
    <row r="50" spans="1:45" ht="32" x14ac:dyDescent="0.2">
      <c r="A50" s="18" t="s">
        <v>510</v>
      </c>
      <c r="B50" s="18" t="s">
        <v>144</v>
      </c>
      <c r="C50" s="18" t="s">
        <v>3023</v>
      </c>
      <c r="D50" s="18" t="s">
        <v>2867</v>
      </c>
      <c r="E50" s="5" t="s">
        <v>3033</v>
      </c>
      <c r="F50" s="5" t="s">
        <v>3034</v>
      </c>
      <c r="G50" s="5" t="s">
        <v>3035</v>
      </c>
      <c r="H50" s="5" t="s">
        <v>2723</v>
      </c>
      <c r="I50" s="5" t="s">
        <v>2716</v>
      </c>
      <c r="J50" s="5" t="s">
        <v>511</v>
      </c>
      <c r="K50" s="5" t="s">
        <v>3006</v>
      </c>
      <c r="L50" s="5" t="s">
        <v>2551</v>
      </c>
      <c r="M50" s="5" t="s">
        <v>2951</v>
      </c>
      <c r="N50" s="5" t="s">
        <v>2731</v>
      </c>
      <c r="O50" s="18" t="s">
        <v>120</v>
      </c>
      <c r="Q50">
        <v>100</v>
      </c>
      <c r="R50" s="5"/>
      <c r="S50">
        <v>8</v>
      </c>
      <c r="T50">
        <v>6</v>
      </c>
      <c r="U50">
        <v>4</v>
      </c>
      <c r="V50">
        <v>2</v>
      </c>
      <c r="W50">
        <v>8</v>
      </c>
      <c r="AO50" s="5" t="s">
        <v>3036</v>
      </c>
      <c r="AP50" s="5" t="s">
        <v>3037</v>
      </c>
      <c r="AQ50" s="19" t="s">
        <v>2592</v>
      </c>
      <c r="AR50" s="5" t="s">
        <v>2951</v>
      </c>
    </row>
    <row r="51" spans="1:45" ht="16" x14ac:dyDescent="0.2">
      <c r="A51" s="18" t="s">
        <v>1212</v>
      </c>
      <c r="B51" s="18" t="s">
        <v>1209</v>
      </c>
      <c r="C51" s="18" t="s">
        <v>3009</v>
      </c>
      <c r="D51" s="18" t="s">
        <v>2844</v>
      </c>
      <c r="E51" s="5" t="s">
        <v>3038</v>
      </c>
      <c r="F51" s="5" t="s">
        <v>3039</v>
      </c>
      <c r="G51" s="5" t="s">
        <v>3040</v>
      </c>
      <c r="H51" s="5" t="s">
        <v>2723</v>
      </c>
      <c r="I51" s="5" t="s">
        <v>2716</v>
      </c>
      <c r="J51" s="5" t="s">
        <v>1213</v>
      </c>
      <c r="K51" s="5" t="s">
        <v>2551</v>
      </c>
      <c r="L51" s="5" t="s">
        <v>2551</v>
      </c>
      <c r="M51" s="5" t="s">
        <v>2551</v>
      </c>
      <c r="N51" s="5" t="s">
        <v>2717</v>
      </c>
      <c r="O51" s="18" t="s">
        <v>56</v>
      </c>
      <c r="P51">
        <v>100</v>
      </c>
      <c r="R51" s="5"/>
      <c r="S51">
        <v>50</v>
      </c>
      <c r="T51">
        <v>10</v>
      </c>
      <c r="U51">
        <v>20</v>
      </c>
      <c r="V51">
        <v>12</v>
      </c>
      <c r="W51">
        <v>50</v>
      </c>
      <c r="X51">
        <v>30</v>
      </c>
      <c r="AO51" s="5" t="s">
        <v>3041</v>
      </c>
      <c r="AP51" s="5" t="s">
        <v>3042</v>
      </c>
      <c r="AQ51" s="19" t="s">
        <v>2551</v>
      </c>
      <c r="AR51" s="5" t="s">
        <v>2551</v>
      </c>
    </row>
    <row r="52" spans="1:45" ht="16" x14ac:dyDescent="0.2">
      <c r="A52" s="18" t="s">
        <v>2160</v>
      </c>
      <c r="B52" s="18" t="s">
        <v>417</v>
      </c>
      <c r="C52" s="18" t="s">
        <v>3043</v>
      </c>
      <c r="D52" s="18" t="s">
        <v>148</v>
      </c>
      <c r="E52" s="5" t="s">
        <v>3044</v>
      </c>
      <c r="F52" s="5" t="s">
        <v>3045</v>
      </c>
      <c r="G52" s="5" t="s">
        <v>3046</v>
      </c>
      <c r="H52" s="5" t="s">
        <v>2723</v>
      </c>
      <c r="I52" s="5" t="s">
        <v>2716</v>
      </c>
      <c r="J52" s="5" t="s">
        <v>2161</v>
      </c>
      <c r="K52" s="5" t="s">
        <v>2753</v>
      </c>
      <c r="L52" s="5" t="s">
        <v>2738</v>
      </c>
      <c r="M52" s="5" t="s">
        <v>2738</v>
      </c>
      <c r="N52" s="5" t="s">
        <v>3047</v>
      </c>
      <c r="O52" s="18" t="s">
        <v>56</v>
      </c>
      <c r="Q52">
        <v>100</v>
      </c>
      <c r="R52" s="5"/>
      <c r="AO52" s="5" t="s">
        <v>3048</v>
      </c>
      <c r="AP52" s="5" t="s">
        <v>3049</v>
      </c>
      <c r="AQ52" s="19" t="s">
        <v>2625</v>
      </c>
      <c r="AR52" s="5" t="s">
        <v>3050</v>
      </c>
    </row>
    <row r="53" spans="1:45" ht="16" x14ac:dyDescent="0.2">
      <c r="A53" s="18" t="s">
        <v>1504</v>
      </c>
      <c r="B53" s="18" t="s">
        <v>417</v>
      </c>
      <c r="C53" s="18" t="s">
        <v>3043</v>
      </c>
      <c r="D53" s="18" t="s">
        <v>148</v>
      </c>
      <c r="E53" s="5" t="s">
        <v>3043</v>
      </c>
      <c r="F53" s="5" t="s">
        <v>3051</v>
      </c>
      <c r="G53" s="5" t="s">
        <v>3052</v>
      </c>
      <c r="H53" s="5" t="s">
        <v>2723</v>
      </c>
      <c r="I53" s="5" t="s">
        <v>2716</v>
      </c>
      <c r="J53" s="5" t="s">
        <v>1505</v>
      </c>
      <c r="K53" s="5" t="s">
        <v>2551</v>
      </c>
      <c r="L53" s="5" t="s">
        <v>2551</v>
      </c>
      <c r="M53" s="5" t="s">
        <v>2717</v>
      </c>
      <c r="N53" s="5" t="s">
        <v>2551</v>
      </c>
      <c r="O53" s="18" t="s">
        <v>67</v>
      </c>
      <c r="Q53">
        <v>100</v>
      </c>
      <c r="R53" s="5"/>
      <c r="AN53">
        <v>1</v>
      </c>
      <c r="AO53" s="5" t="s">
        <v>2596</v>
      </c>
      <c r="AP53" s="5" t="s">
        <v>3053</v>
      </c>
      <c r="AQ53" s="19" t="s">
        <v>2551</v>
      </c>
      <c r="AR53" s="5" t="s">
        <v>2723</v>
      </c>
    </row>
    <row r="54" spans="1:45" ht="16" x14ac:dyDescent="0.2">
      <c r="A54" s="18" t="s">
        <v>330</v>
      </c>
      <c r="B54" s="18" t="s">
        <v>327</v>
      </c>
      <c r="C54" s="18" t="s">
        <v>3054</v>
      </c>
      <c r="D54" s="18" t="s">
        <v>60</v>
      </c>
      <c r="E54" s="5" t="s">
        <v>3055</v>
      </c>
      <c r="F54" s="5" t="s">
        <v>3056</v>
      </c>
      <c r="G54" s="5" t="s">
        <v>3057</v>
      </c>
      <c r="H54" s="5" t="s">
        <v>2871</v>
      </c>
      <c r="I54" s="5" t="s">
        <v>2716</v>
      </c>
      <c r="J54" s="5" t="s">
        <v>331</v>
      </c>
      <c r="K54" s="5" t="s">
        <v>3058</v>
      </c>
      <c r="L54" s="5" t="s">
        <v>3059</v>
      </c>
      <c r="M54" s="5" t="s">
        <v>2551</v>
      </c>
      <c r="N54" s="5" t="s">
        <v>2769</v>
      </c>
      <c r="O54" s="18" t="s">
        <v>120</v>
      </c>
      <c r="P54">
        <v>100</v>
      </c>
      <c r="R54" s="5"/>
      <c r="S54">
        <v>14</v>
      </c>
      <c r="T54">
        <v>155</v>
      </c>
      <c r="U54">
        <v>18</v>
      </c>
      <c r="V54">
        <v>30</v>
      </c>
      <c r="W54">
        <v>6</v>
      </c>
      <c r="X54">
        <v>6</v>
      </c>
      <c r="AE54">
        <v>6</v>
      </c>
      <c r="AO54" s="5" t="s">
        <v>3060</v>
      </c>
      <c r="AP54" s="5" t="s">
        <v>3061</v>
      </c>
      <c r="AQ54" s="19" t="s">
        <v>2551</v>
      </c>
      <c r="AR54" s="5" t="s">
        <v>2551</v>
      </c>
    </row>
    <row r="55" spans="1:45" ht="16" x14ac:dyDescent="0.2">
      <c r="A55" s="18" t="s">
        <v>2283</v>
      </c>
      <c r="B55" s="18" t="s">
        <v>327</v>
      </c>
      <c r="C55" s="18" t="s">
        <v>3054</v>
      </c>
      <c r="D55" s="18" t="s">
        <v>60</v>
      </c>
      <c r="E55" s="5" t="s">
        <v>3062</v>
      </c>
      <c r="F55" s="5" t="s">
        <v>3063</v>
      </c>
      <c r="G55" s="5" t="s">
        <v>3064</v>
      </c>
      <c r="H55" s="5" t="s">
        <v>2723</v>
      </c>
      <c r="I55" s="5" t="s">
        <v>2716</v>
      </c>
      <c r="J55" s="5" t="s">
        <v>2284</v>
      </c>
      <c r="K55" s="5" t="s">
        <v>2551</v>
      </c>
      <c r="L55" s="5" t="s">
        <v>2717</v>
      </c>
      <c r="M55" s="5" t="s">
        <v>2551</v>
      </c>
      <c r="N55" s="5" t="s">
        <v>2551</v>
      </c>
      <c r="O55" s="18" t="s">
        <v>114</v>
      </c>
      <c r="P55">
        <v>100</v>
      </c>
      <c r="R55" s="5"/>
      <c r="Y55">
        <v>10</v>
      </c>
      <c r="Z55">
        <v>10</v>
      </c>
      <c r="AA55">
        <v>10</v>
      </c>
      <c r="AB55">
        <v>20</v>
      </c>
      <c r="AC55">
        <v>0</v>
      </c>
      <c r="AI55">
        <v>10</v>
      </c>
      <c r="AO55" s="5" t="s">
        <v>3065</v>
      </c>
      <c r="AP55" s="5" t="s">
        <v>3065</v>
      </c>
      <c r="AQ55" s="19" t="s">
        <v>2551</v>
      </c>
      <c r="AR55" s="5" t="s">
        <v>2551</v>
      </c>
    </row>
    <row r="56" spans="1:45" ht="16" x14ac:dyDescent="0.2">
      <c r="A56" s="18" t="s">
        <v>1282</v>
      </c>
      <c r="B56" s="18" t="s">
        <v>327</v>
      </c>
      <c r="C56" s="18" t="s">
        <v>3054</v>
      </c>
      <c r="D56" s="18" t="s">
        <v>60</v>
      </c>
      <c r="E56" s="5" t="s">
        <v>3066</v>
      </c>
      <c r="F56" s="5" t="s">
        <v>3067</v>
      </c>
      <c r="G56" s="5" t="s">
        <v>3068</v>
      </c>
      <c r="H56" s="5" t="s">
        <v>2723</v>
      </c>
      <c r="I56" s="5" t="s">
        <v>2716</v>
      </c>
      <c r="J56" s="5" t="s">
        <v>1283</v>
      </c>
      <c r="K56" s="5" t="s">
        <v>2761</v>
      </c>
      <c r="L56" s="5" t="s">
        <v>2551</v>
      </c>
      <c r="M56" s="5" t="s">
        <v>2551</v>
      </c>
      <c r="N56" s="5" t="s">
        <v>2761</v>
      </c>
      <c r="O56" s="18" t="s">
        <v>107</v>
      </c>
      <c r="P56">
        <v>100</v>
      </c>
      <c r="R56" s="5"/>
      <c r="S56">
        <v>10</v>
      </c>
      <c r="T56">
        <v>8</v>
      </c>
      <c r="W56">
        <v>35</v>
      </c>
      <c r="AA56">
        <v>1</v>
      </c>
      <c r="AB56">
        <v>0.5</v>
      </c>
      <c r="AO56" s="5" t="s">
        <v>3069</v>
      </c>
      <c r="AP56" s="5" t="s">
        <v>3070</v>
      </c>
      <c r="AQ56" s="19" t="s">
        <v>2551</v>
      </c>
      <c r="AR56" s="5" t="s">
        <v>2551</v>
      </c>
    </row>
    <row r="57" spans="1:45" ht="16" x14ac:dyDescent="0.2">
      <c r="A57" s="18" t="s">
        <v>2445</v>
      </c>
      <c r="B57" s="18" t="s">
        <v>98</v>
      </c>
      <c r="C57" s="18" t="s">
        <v>3071</v>
      </c>
      <c r="D57" s="18" t="s">
        <v>2976</v>
      </c>
      <c r="E57" s="5" t="s">
        <v>3072</v>
      </c>
      <c r="F57" s="5" t="s">
        <v>3073</v>
      </c>
      <c r="G57" s="5" t="s">
        <v>3074</v>
      </c>
      <c r="H57" s="5" t="s">
        <v>2723</v>
      </c>
      <c r="I57" s="5" t="s">
        <v>2716</v>
      </c>
      <c r="J57" s="5" t="s">
        <v>3075</v>
      </c>
      <c r="K57" s="5" t="s">
        <v>2738</v>
      </c>
      <c r="L57" s="5" t="s">
        <v>3076</v>
      </c>
      <c r="M57" s="5" t="s">
        <v>2951</v>
      </c>
      <c r="N57" s="5" t="s">
        <v>2951</v>
      </c>
      <c r="O57" s="18" t="s">
        <v>114</v>
      </c>
      <c r="Q57">
        <v>100</v>
      </c>
      <c r="R57" s="5"/>
      <c r="S57">
        <v>5</v>
      </c>
      <c r="V57">
        <v>15</v>
      </c>
      <c r="Y57">
        <v>15</v>
      </c>
      <c r="Z57">
        <v>2</v>
      </c>
      <c r="AA57">
        <v>5</v>
      </c>
      <c r="AC57">
        <v>15</v>
      </c>
      <c r="AE57">
        <v>2</v>
      </c>
      <c r="AH57">
        <v>16</v>
      </c>
      <c r="AO57" s="5" t="s">
        <v>2828</v>
      </c>
      <c r="AP57" s="5" t="s">
        <v>3077</v>
      </c>
      <c r="AQ57" s="19" t="s">
        <v>2634</v>
      </c>
      <c r="AR57" s="5" t="s">
        <v>2769</v>
      </c>
    </row>
    <row r="58" spans="1:45" ht="16" x14ac:dyDescent="0.2">
      <c r="A58" s="18" t="s">
        <v>819</v>
      </c>
      <c r="B58" s="18" t="s">
        <v>816</v>
      </c>
      <c r="C58" s="18" t="s">
        <v>3078</v>
      </c>
      <c r="D58" s="18" t="s">
        <v>2874</v>
      </c>
      <c r="E58" s="5" t="s">
        <v>3079</v>
      </c>
      <c r="F58" s="5" t="s">
        <v>3080</v>
      </c>
      <c r="G58" s="5" t="s">
        <v>3081</v>
      </c>
      <c r="H58" s="5" t="s">
        <v>2723</v>
      </c>
      <c r="I58" s="5" t="s">
        <v>2716</v>
      </c>
      <c r="J58" s="5" t="s">
        <v>820</v>
      </c>
      <c r="K58" s="5" t="s">
        <v>2717</v>
      </c>
      <c r="L58" s="5" t="s">
        <v>2551</v>
      </c>
      <c r="M58" s="5" t="s">
        <v>2551</v>
      </c>
      <c r="N58" s="5" t="s">
        <v>2551</v>
      </c>
      <c r="O58" s="18" t="s">
        <v>120</v>
      </c>
      <c r="Q58">
        <v>100</v>
      </c>
      <c r="R58" s="5"/>
      <c r="S58">
        <v>30</v>
      </c>
      <c r="U58">
        <v>50</v>
      </c>
      <c r="V58">
        <v>18</v>
      </c>
      <c r="AO58" s="5" t="s">
        <v>3082</v>
      </c>
      <c r="AP58" s="5" t="s">
        <v>3083</v>
      </c>
      <c r="AQ58" s="19" t="s">
        <v>2551</v>
      </c>
      <c r="AR58" s="5" t="s">
        <v>2723</v>
      </c>
    </row>
    <row r="59" spans="1:45" ht="16" x14ac:dyDescent="0.2">
      <c r="A59" s="18" t="s">
        <v>2295</v>
      </c>
      <c r="B59" s="18" t="s">
        <v>1118</v>
      </c>
      <c r="C59" s="18" t="s">
        <v>3084</v>
      </c>
      <c r="D59" s="18" t="s">
        <v>2874</v>
      </c>
      <c r="E59" s="5" t="s">
        <v>3085</v>
      </c>
      <c r="F59" s="5" t="s">
        <v>3086</v>
      </c>
      <c r="G59" s="5" t="s">
        <v>3087</v>
      </c>
      <c r="H59" s="5" t="s">
        <v>2723</v>
      </c>
      <c r="I59" s="5" t="s">
        <v>2716</v>
      </c>
      <c r="J59" s="5" t="s">
        <v>3088</v>
      </c>
      <c r="K59" s="5" t="s">
        <v>2551</v>
      </c>
      <c r="L59" s="5" t="s">
        <v>2551</v>
      </c>
      <c r="M59" s="5" t="s">
        <v>2717</v>
      </c>
      <c r="N59" s="5" t="s">
        <v>2551</v>
      </c>
      <c r="O59" s="18" t="s">
        <v>67</v>
      </c>
      <c r="Q59">
        <v>100</v>
      </c>
      <c r="R59" s="5"/>
      <c r="AN59">
        <v>1</v>
      </c>
      <c r="AO59" s="5" t="s">
        <v>2724</v>
      </c>
      <c r="AP59" s="5" t="s">
        <v>2724</v>
      </c>
      <c r="AQ59" s="19" t="s">
        <v>2551</v>
      </c>
      <c r="AR59" s="5" t="s">
        <v>2551</v>
      </c>
    </row>
    <row r="60" spans="1:45" ht="16" x14ac:dyDescent="0.2">
      <c r="A60" s="18" t="s">
        <v>2517</v>
      </c>
      <c r="B60" s="18" t="s">
        <v>61</v>
      </c>
      <c r="C60" s="18" t="s">
        <v>3089</v>
      </c>
      <c r="D60" s="18" t="s">
        <v>60</v>
      </c>
      <c r="E60" s="5" t="s">
        <v>3090</v>
      </c>
      <c r="F60" s="5" t="s">
        <v>2723</v>
      </c>
      <c r="G60" s="5" t="s">
        <v>3091</v>
      </c>
      <c r="H60" s="5"/>
      <c r="I60" s="5" t="s">
        <v>59</v>
      </c>
      <c r="J60" s="5" t="s">
        <v>2518</v>
      </c>
      <c r="K60" s="5" t="s">
        <v>2731</v>
      </c>
      <c r="L60" s="5" t="s">
        <v>2551</v>
      </c>
      <c r="M60" s="5" t="s">
        <v>2879</v>
      </c>
      <c r="N60" s="5" t="s">
        <v>2753</v>
      </c>
      <c r="O60" s="18" t="s">
        <v>67</v>
      </c>
      <c r="Q60">
        <v>100</v>
      </c>
      <c r="R60" s="5"/>
      <c r="AO60" s="5" t="s">
        <v>3092</v>
      </c>
      <c r="AP60" s="5" t="s">
        <v>2828</v>
      </c>
      <c r="AQ60" s="19" t="s">
        <v>2578</v>
      </c>
      <c r="AR60" s="5" t="s">
        <v>3050</v>
      </c>
      <c r="AS60" t="b">
        <v>0</v>
      </c>
    </row>
    <row r="61" spans="1:45" ht="16" x14ac:dyDescent="0.2">
      <c r="A61" s="18" t="s">
        <v>1344</v>
      </c>
      <c r="B61" s="18" t="s">
        <v>61</v>
      </c>
      <c r="C61" s="18" t="s">
        <v>3089</v>
      </c>
      <c r="D61" s="18" t="s">
        <v>60</v>
      </c>
      <c r="E61" s="5" t="s">
        <v>3093</v>
      </c>
      <c r="F61" s="5" t="s">
        <v>3094</v>
      </c>
      <c r="G61" s="5" t="s">
        <v>3095</v>
      </c>
      <c r="H61" s="5"/>
      <c r="I61" s="5" t="s">
        <v>2716</v>
      </c>
      <c r="J61" s="5" t="s">
        <v>1345</v>
      </c>
      <c r="K61" s="5"/>
      <c r="L61" s="5" t="s">
        <v>2769</v>
      </c>
      <c r="M61" s="5" t="s">
        <v>2770</v>
      </c>
      <c r="N61" s="5" t="s">
        <v>2551</v>
      </c>
      <c r="O61" s="18" t="s">
        <v>67</v>
      </c>
      <c r="Q61">
        <v>100</v>
      </c>
      <c r="R61" s="5"/>
      <c r="AO61" s="5" t="s">
        <v>3096</v>
      </c>
      <c r="AP61" s="5" t="s">
        <v>3097</v>
      </c>
      <c r="AQ61" s="19" t="s">
        <v>3098</v>
      </c>
      <c r="AR61" s="5" t="s">
        <v>2938</v>
      </c>
    </row>
    <row r="62" spans="1:45" ht="16" x14ac:dyDescent="0.2">
      <c r="A62" s="18" t="s">
        <v>848</v>
      </c>
      <c r="B62" s="18" t="s">
        <v>61</v>
      </c>
      <c r="C62" s="18" t="s">
        <v>3089</v>
      </c>
      <c r="D62" s="18" t="s">
        <v>60</v>
      </c>
      <c r="E62" s="5" t="s">
        <v>3099</v>
      </c>
      <c r="F62" s="5" t="s">
        <v>3100</v>
      </c>
      <c r="G62" s="5" t="s">
        <v>3101</v>
      </c>
      <c r="H62" s="5"/>
      <c r="I62" s="5" t="s">
        <v>2716</v>
      </c>
      <c r="J62" s="5" t="s">
        <v>849</v>
      </c>
      <c r="K62" s="5" t="s">
        <v>2717</v>
      </c>
      <c r="L62" s="5" t="s">
        <v>2551</v>
      </c>
      <c r="M62" s="5" t="s">
        <v>2551</v>
      </c>
      <c r="N62" s="5" t="s">
        <v>2551</v>
      </c>
      <c r="O62" s="18" t="s">
        <v>120</v>
      </c>
      <c r="Q62">
        <v>100</v>
      </c>
      <c r="R62" s="5"/>
      <c r="Y62">
        <v>1</v>
      </c>
      <c r="AE62">
        <v>5</v>
      </c>
      <c r="AO62" s="5" t="s">
        <v>2724</v>
      </c>
      <c r="AP62" s="5" t="s">
        <v>3102</v>
      </c>
      <c r="AQ62" s="19" t="s">
        <v>3103</v>
      </c>
      <c r="AR62" s="5" t="s">
        <v>3104</v>
      </c>
    </row>
    <row r="63" spans="1:45" ht="16" x14ac:dyDescent="0.2">
      <c r="A63" s="18" t="s">
        <v>630</v>
      </c>
      <c r="B63" s="18" t="s">
        <v>121</v>
      </c>
      <c r="C63" s="18" t="s">
        <v>3105</v>
      </c>
      <c r="D63" s="18" t="s">
        <v>60</v>
      </c>
      <c r="E63" s="5" t="s">
        <v>3105</v>
      </c>
      <c r="F63" s="5" t="s">
        <v>3106</v>
      </c>
      <c r="G63" s="5" t="s">
        <v>3107</v>
      </c>
      <c r="H63" s="5"/>
      <c r="I63" s="5" t="s">
        <v>2716</v>
      </c>
      <c r="J63" s="5" t="s">
        <v>631</v>
      </c>
      <c r="K63" s="5" t="s">
        <v>2813</v>
      </c>
      <c r="L63" s="5" t="s">
        <v>2769</v>
      </c>
      <c r="M63" s="5" t="s">
        <v>2879</v>
      </c>
      <c r="N63" s="5" t="s">
        <v>2551</v>
      </c>
      <c r="O63" s="18" t="s">
        <v>67</v>
      </c>
      <c r="Q63">
        <v>100</v>
      </c>
      <c r="R63" s="5"/>
      <c r="AE63">
        <v>24</v>
      </c>
      <c r="AH63">
        <v>2</v>
      </c>
      <c r="AO63" s="5" t="s">
        <v>3108</v>
      </c>
      <c r="AP63" s="5" t="s">
        <v>3108</v>
      </c>
      <c r="AQ63" s="19">
        <f>'CapRev-Output-All'!$AO63*'CapRev-Output-All'!$AR63/100</f>
        <v>58269.53</v>
      </c>
      <c r="AR63" s="5">
        <v>11</v>
      </c>
    </row>
    <row r="64" spans="1:45" ht="16" x14ac:dyDescent="0.2">
      <c r="A64" s="18" t="s">
        <v>1808</v>
      </c>
      <c r="B64" s="18" t="s">
        <v>255</v>
      </c>
      <c r="C64" s="18" t="s">
        <v>2712</v>
      </c>
      <c r="D64" s="18" t="s">
        <v>60</v>
      </c>
      <c r="E64" s="5" t="s">
        <v>3109</v>
      </c>
      <c r="F64" s="5" t="s">
        <v>3110</v>
      </c>
      <c r="G64" s="5" t="s">
        <v>3111</v>
      </c>
      <c r="H64" s="5"/>
      <c r="I64" s="5" t="s">
        <v>2716</v>
      </c>
      <c r="J64" s="5" t="s">
        <v>1809</v>
      </c>
      <c r="K64" s="5" t="s">
        <v>2551</v>
      </c>
      <c r="L64" s="5" t="s">
        <v>2551</v>
      </c>
      <c r="M64" s="5" t="s">
        <v>2717</v>
      </c>
      <c r="N64" s="5" t="s">
        <v>2551</v>
      </c>
      <c r="O64" s="18" t="s">
        <v>67</v>
      </c>
      <c r="P64">
        <v>100</v>
      </c>
      <c r="R64" s="5"/>
      <c r="W64">
        <v>200</v>
      </c>
      <c r="AO64" s="5" t="s">
        <v>3112</v>
      </c>
      <c r="AP64" s="5" t="s">
        <v>3112</v>
      </c>
      <c r="AQ64" s="19" t="s">
        <v>2551</v>
      </c>
      <c r="AR64" s="5" t="s">
        <v>2551</v>
      </c>
    </row>
    <row r="65" spans="1:44" ht="16" x14ac:dyDescent="0.2">
      <c r="A65" s="18" t="s">
        <v>1449</v>
      </c>
      <c r="B65" s="18" t="s">
        <v>255</v>
      </c>
      <c r="C65" s="18" t="s">
        <v>2712</v>
      </c>
      <c r="D65" s="18" t="s">
        <v>60</v>
      </c>
      <c r="E65" s="5" t="s">
        <v>2712</v>
      </c>
      <c r="F65" s="5" t="s">
        <v>3113</v>
      </c>
      <c r="G65" s="5" t="s">
        <v>3114</v>
      </c>
      <c r="H65" s="5" t="s">
        <v>2871</v>
      </c>
      <c r="I65" s="5" t="s">
        <v>2716</v>
      </c>
      <c r="J65" s="5" t="s">
        <v>1450</v>
      </c>
      <c r="K65" s="5" t="s">
        <v>2551</v>
      </c>
      <c r="L65" s="5" t="s">
        <v>2551</v>
      </c>
      <c r="M65" s="5" t="s">
        <v>2717</v>
      </c>
      <c r="N65" s="5" t="s">
        <v>2551</v>
      </c>
      <c r="O65" s="18" t="s">
        <v>67</v>
      </c>
      <c r="P65">
        <v>100</v>
      </c>
      <c r="R65" s="5"/>
      <c r="AN65">
        <v>5</v>
      </c>
      <c r="AO65" s="5" t="s">
        <v>2588</v>
      </c>
      <c r="AP65" s="5" t="s">
        <v>2588</v>
      </c>
      <c r="AQ65" s="19" t="s">
        <v>2551</v>
      </c>
      <c r="AR65" s="5" t="s">
        <v>2551</v>
      </c>
    </row>
    <row r="66" spans="1:44" ht="16" x14ac:dyDescent="0.2">
      <c r="A66" s="18" t="s">
        <v>521</v>
      </c>
      <c r="B66" s="18" t="s">
        <v>255</v>
      </c>
      <c r="C66" s="18" t="s">
        <v>2712</v>
      </c>
      <c r="D66" s="18" t="s">
        <v>60</v>
      </c>
      <c r="E66" s="5" t="s">
        <v>3115</v>
      </c>
      <c r="F66" s="5" t="s">
        <v>3116</v>
      </c>
      <c r="G66" s="5" t="s">
        <v>3117</v>
      </c>
      <c r="H66" s="5" t="s">
        <v>2723</v>
      </c>
      <c r="I66" s="5" t="s">
        <v>2716</v>
      </c>
      <c r="J66" s="5" t="s">
        <v>522</v>
      </c>
      <c r="K66" s="5" t="s">
        <v>2551</v>
      </c>
      <c r="L66" s="5" t="s">
        <v>2551</v>
      </c>
      <c r="M66" s="5" t="s">
        <v>2717</v>
      </c>
      <c r="N66" s="5" t="s">
        <v>2551</v>
      </c>
      <c r="O66" s="18" t="s">
        <v>67</v>
      </c>
      <c r="P66">
        <v>100</v>
      </c>
      <c r="R66" s="5"/>
      <c r="AN66">
        <v>1</v>
      </c>
      <c r="AO66" s="5" t="s">
        <v>3118</v>
      </c>
      <c r="AP66" s="5" t="s">
        <v>3119</v>
      </c>
      <c r="AQ66" s="19" t="s">
        <v>2551</v>
      </c>
      <c r="AR66" s="5" t="s">
        <v>2551</v>
      </c>
    </row>
    <row r="67" spans="1:44" ht="16" x14ac:dyDescent="0.2">
      <c r="A67" s="18" t="s">
        <v>1161</v>
      </c>
      <c r="B67" s="18" t="s">
        <v>255</v>
      </c>
      <c r="C67" s="18" t="s">
        <v>2712</v>
      </c>
      <c r="D67" s="18" t="s">
        <v>60</v>
      </c>
      <c r="E67" s="5" t="s">
        <v>3120</v>
      </c>
      <c r="F67" s="5" t="s">
        <v>3121</v>
      </c>
      <c r="G67" s="5" t="s">
        <v>3122</v>
      </c>
      <c r="H67" s="5" t="s">
        <v>2723</v>
      </c>
      <c r="I67" s="5" t="s">
        <v>2716</v>
      </c>
      <c r="J67" s="5" t="s">
        <v>1162</v>
      </c>
      <c r="K67" s="5" t="s">
        <v>2551</v>
      </c>
      <c r="L67" s="5" t="s">
        <v>2551</v>
      </c>
      <c r="M67" s="5" t="s">
        <v>2717</v>
      </c>
      <c r="N67" s="5" t="s">
        <v>2551</v>
      </c>
      <c r="O67" s="18" t="s">
        <v>67</v>
      </c>
      <c r="P67">
        <v>100</v>
      </c>
      <c r="R67" s="5"/>
      <c r="Z67">
        <v>1</v>
      </c>
      <c r="AE67">
        <v>3</v>
      </c>
      <c r="AG67">
        <v>13000000</v>
      </c>
      <c r="AN67">
        <v>1</v>
      </c>
      <c r="AO67" s="5" t="s">
        <v>3123</v>
      </c>
      <c r="AP67" s="5" t="s">
        <v>3124</v>
      </c>
      <c r="AQ67" s="19" t="s">
        <v>2551</v>
      </c>
      <c r="AR67" s="5" t="s">
        <v>2551</v>
      </c>
    </row>
    <row r="68" spans="1:44" ht="16" x14ac:dyDescent="0.2">
      <c r="A68" s="18" t="s">
        <v>850</v>
      </c>
      <c r="B68" s="18" t="s">
        <v>255</v>
      </c>
      <c r="C68" s="18" t="s">
        <v>2712</v>
      </c>
      <c r="D68" s="18" t="s">
        <v>60</v>
      </c>
      <c r="E68" s="5" t="s">
        <v>3125</v>
      </c>
      <c r="F68" s="5" t="s">
        <v>3126</v>
      </c>
      <c r="G68" s="5" t="s">
        <v>3127</v>
      </c>
      <c r="H68" s="5" t="s">
        <v>2723</v>
      </c>
      <c r="I68" s="5" t="s">
        <v>2716</v>
      </c>
      <c r="J68" s="5" t="s">
        <v>3128</v>
      </c>
      <c r="K68" s="5" t="s">
        <v>2551</v>
      </c>
      <c r="L68" s="5" t="s">
        <v>2551</v>
      </c>
      <c r="M68" s="5" t="s">
        <v>2717</v>
      </c>
      <c r="N68" s="5" t="s">
        <v>2551</v>
      </c>
      <c r="O68" s="18" t="s">
        <v>67</v>
      </c>
      <c r="P68">
        <v>100</v>
      </c>
      <c r="R68" s="5"/>
      <c r="AN68">
        <v>1</v>
      </c>
      <c r="AO68" s="5" t="s">
        <v>3129</v>
      </c>
      <c r="AP68" s="5" t="s">
        <v>3130</v>
      </c>
      <c r="AQ68" s="19" t="s">
        <v>2551</v>
      </c>
      <c r="AR68" s="5" t="s">
        <v>2551</v>
      </c>
    </row>
    <row r="69" spans="1:44" ht="16" x14ac:dyDescent="0.2">
      <c r="A69" s="18" t="s">
        <v>901</v>
      </c>
      <c r="B69" s="18" t="s">
        <v>255</v>
      </c>
      <c r="C69" s="18" t="s">
        <v>2712</v>
      </c>
      <c r="D69" s="18" t="s">
        <v>60</v>
      </c>
      <c r="E69" s="5" t="s">
        <v>2712</v>
      </c>
      <c r="F69" s="5" t="s">
        <v>3131</v>
      </c>
      <c r="G69" s="5" t="s">
        <v>3132</v>
      </c>
      <c r="H69" s="5"/>
      <c r="I69" s="5"/>
      <c r="J69" s="5" t="s">
        <v>902</v>
      </c>
      <c r="K69" s="5" t="s">
        <v>2551</v>
      </c>
      <c r="L69" s="5" t="s">
        <v>2551</v>
      </c>
      <c r="M69" s="5" t="s">
        <v>2717</v>
      </c>
      <c r="N69" s="5" t="s">
        <v>2551</v>
      </c>
      <c r="O69" s="18" t="s">
        <v>67</v>
      </c>
      <c r="P69">
        <v>100</v>
      </c>
      <c r="R69" s="5"/>
      <c r="W69">
        <v>150</v>
      </c>
      <c r="AE69">
        <v>5</v>
      </c>
      <c r="AJ69">
        <v>500</v>
      </c>
      <c r="AO69" s="5" t="s">
        <v>3133</v>
      </c>
      <c r="AP69" s="5"/>
      <c r="AQ69" s="19" t="s">
        <v>2572</v>
      </c>
      <c r="AR69" s="5" t="s">
        <v>2769</v>
      </c>
    </row>
    <row r="70" spans="1:44" ht="16" x14ac:dyDescent="0.2">
      <c r="A70" s="18" t="s">
        <v>566</v>
      </c>
      <c r="B70" s="18" t="s">
        <v>564</v>
      </c>
      <c r="C70" s="18" t="s">
        <v>3134</v>
      </c>
      <c r="D70" s="18" t="s">
        <v>139</v>
      </c>
      <c r="E70" s="5" t="s">
        <v>3135</v>
      </c>
      <c r="F70" s="5" t="s">
        <v>3136</v>
      </c>
      <c r="G70" s="5" t="s">
        <v>3137</v>
      </c>
      <c r="H70" s="5"/>
      <c r="I70" s="5" t="s">
        <v>2716</v>
      </c>
      <c r="J70" s="5" t="s">
        <v>567</v>
      </c>
      <c r="K70" s="5" t="s">
        <v>2551</v>
      </c>
      <c r="L70" s="5" t="s">
        <v>2551</v>
      </c>
      <c r="M70" s="5" t="s">
        <v>2717</v>
      </c>
      <c r="N70" s="5" t="s">
        <v>2551</v>
      </c>
      <c r="O70" s="18" t="s">
        <v>67</v>
      </c>
      <c r="P70">
        <v>100</v>
      </c>
      <c r="R70" s="5"/>
      <c r="V70">
        <v>0</v>
      </c>
      <c r="W70">
        <v>150</v>
      </c>
      <c r="AE70">
        <v>5</v>
      </c>
      <c r="AJ70">
        <v>5000</v>
      </c>
      <c r="AO70" s="5" t="s">
        <v>3138</v>
      </c>
      <c r="AP70" s="5" t="s">
        <v>3139</v>
      </c>
      <c r="AQ70" s="19">
        <f>'CapRev-Output-All'!$AO70*'CapRev-Output-All'!$AR70/100</f>
        <v>20414.599999999999</v>
      </c>
      <c r="AR70" s="5">
        <v>10</v>
      </c>
    </row>
    <row r="71" spans="1:44" ht="16" x14ac:dyDescent="0.2">
      <c r="A71" s="18" t="s">
        <v>919</v>
      </c>
      <c r="B71" s="18" t="s">
        <v>564</v>
      </c>
      <c r="C71" s="18" t="s">
        <v>3134</v>
      </c>
      <c r="D71" s="18" t="s">
        <v>139</v>
      </c>
      <c r="E71" s="5" t="s">
        <v>3140</v>
      </c>
      <c r="F71" s="5" t="s">
        <v>3141</v>
      </c>
      <c r="G71" s="5" t="s">
        <v>3142</v>
      </c>
      <c r="H71" s="5" t="s">
        <v>2723</v>
      </c>
      <c r="I71" s="5" t="s">
        <v>2716</v>
      </c>
      <c r="J71" s="5" t="s">
        <v>3143</v>
      </c>
      <c r="K71" s="5" t="s">
        <v>3047</v>
      </c>
      <c r="L71" s="5" t="s">
        <v>3144</v>
      </c>
      <c r="M71" s="5" t="s">
        <v>2551</v>
      </c>
      <c r="N71" s="5" t="s">
        <v>2551</v>
      </c>
      <c r="O71" s="18" t="s">
        <v>114</v>
      </c>
      <c r="P71">
        <v>100</v>
      </c>
      <c r="R71" s="5"/>
      <c r="S71">
        <v>15</v>
      </c>
      <c r="Y71">
        <v>7</v>
      </c>
      <c r="Z71">
        <v>7</v>
      </c>
      <c r="AB71">
        <v>18</v>
      </c>
      <c r="AI71">
        <v>36</v>
      </c>
      <c r="AO71" s="5" t="s">
        <v>3145</v>
      </c>
      <c r="AP71" s="5" t="s">
        <v>3146</v>
      </c>
      <c r="AQ71" s="19">
        <v>53500</v>
      </c>
      <c r="AR71" s="5" t="s">
        <v>2938</v>
      </c>
    </row>
    <row r="72" spans="1:44" ht="16" x14ac:dyDescent="0.2">
      <c r="A72" s="18" t="s">
        <v>1046</v>
      </c>
      <c r="B72" s="18" t="s">
        <v>1043</v>
      </c>
      <c r="C72" s="18" t="s">
        <v>2749</v>
      </c>
      <c r="D72" s="18" t="s">
        <v>148</v>
      </c>
      <c r="E72" s="5" t="s">
        <v>3147</v>
      </c>
      <c r="F72" s="5" t="s">
        <v>3148</v>
      </c>
      <c r="G72" s="5" t="s">
        <v>3149</v>
      </c>
      <c r="H72" s="5"/>
      <c r="I72" s="5" t="s">
        <v>2716</v>
      </c>
      <c r="J72" s="5" t="s">
        <v>3150</v>
      </c>
      <c r="K72" s="5" t="s">
        <v>2551</v>
      </c>
      <c r="L72" s="5" t="s">
        <v>2551</v>
      </c>
      <c r="M72" s="5" t="s">
        <v>2551</v>
      </c>
      <c r="N72" s="5" t="s">
        <v>2717</v>
      </c>
      <c r="O72" s="18" t="s">
        <v>56</v>
      </c>
      <c r="P72">
        <v>100</v>
      </c>
      <c r="R72" s="5"/>
      <c r="S72">
        <v>28</v>
      </c>
      <c r="V72">
        <v>42</v>
      </c>
      <c r="AO72" s="5" t="s">
        <v>3151</v>
      </c>
      <c r="AP72" s="5" t="s">
        <v>3152</v>
      </c>
      <c r="AQ72" s="19" t="s">
        <v>2551</v>
      </c>
      <c r="AR72" s="5" t="s">
        <v>2551</v>
      </c>
    </row>
    <row r="73" spans="1:44" ht="16" x14ac:dyDescent="0.2">
      <c r="A73" s="18" t="s">
        <v>2460</v>
      </c>
      <c r="B73" s="18" t="s">
        <v>1043</v>
      </c>
      <c r="C73" s="18" t="s">
        <v>2749</v>
      </c>
      <c r="D73" s="18" t="s">
        <v>148</v>
      </c>
      <c r="E73" s="5" t="s">
        <v>3153</v>
      </c>
      <c r="F73" s="5" t="s">
        <v>3154</v>
      </c>
      <c r="G73" s="5" t="s">
        <v>3155</v>
      </c>
      <c r="H73" s="5" t="s">
        <v>2723</v>
      </c>
      <c r="I73" s="5" t="s">
        <v>2716</v>
      </c>
      <c r="J73" s="5" t="s">
        <v>3156</v>
      </c>
      <c r="K73" s="5" t="s">
        <v>2551</v>
      </c>
      <c r="L73" s="5" t="s">
        <v>2551</v>
      </c>
      <c r="M73" s="5" t="s">
        <v>2717</v>
      </c>
      <c r="N73" s="5" t="s">
        <v>2551</v>
      </c>
      <c r="O73" s="18" t="s">
        <v>67</v>
      </c>
      <c r="P73">
        <v>100</v>
      </c>
      <c r="R73" s="5"/>
      <c r="AN73">
        <v>1</v>
      </c>
      <c r="AO73" s="5" t="s">
        <v>2724</v>
      </c>
      <c r="AP73" s="5" t="s">
        <v>2725</v>
      </c>
      <c r="AQ73" s="19" t="s">
        <v>2551</v>
      </c>
      <c r="AR73" s="5" t="s">
        <v>2551</v>
      </c>
    </row>
    <row r="74" spans="1:44" ht="16" x14ac:dyDescent="0.2">
      <c r="A74" s="18" t="s">
        <v>1957</v>
      </c>
      <c r="B74" s="18" t="s">
        <v>1043</v>
      </c>
      <c r="C74" s="18" t="s">
        <v>2749</v>
      </c>
      <c r="D74" s="18" t="s">
        <v>148</v>
      </c>
      <c r="E74" s="5" t="s">
        <v>3157</v>
      </c>
      <c r="F74" s="5" t="s">
        <v>3158</v>
      </c>
      <c r="G74" s="5" t="s">
        <v>3159</v>
      </c>
      <c r="H74" s="5"/>
      <c r="I74" s="5" t="s">
        <v>2716</v>
      </c>
      <c r="J74" s="5" t="s">
        <v>1958</v>
      </c>
      <c r="K74" s="5" t="s">
        <v>2770</v>
      </c>
      <c r="L74" s="5" t="s">
        <v>2551</v>
      </c>
      <c r="M74" s="5" t="s">
        <v>2769</v>
      </c>
      <c r="N74" s="5" t="s">
        <v>2551</v>
      </c>
      <c r="O74" s="18" t="s">
        <v>120</v>
      </c>
      <c r="P74">
        <v>60</v>
      </c>
      <c r="Q74">
        <v>40</v>
      </c>
      <c r="R74" s="5"/>
      <c r="AH74">
        <v>12</v>
      </c>
      <c r="AO74" s="5" t="s">
        <v>3160</v>
      </c>
      <c r="AP74" s="5" t="s">
        <v>3161</v>
      </c>
      <c r="AQ74" s="19" t="s">
        <v>2551</v>
      </c>
      <c r="AR74" s="5" t="s">
        <v>2551</v>
      </c>
    </row>
    <row r="75" spans="1:44" ht="16" x14ac:dyDescent="0.2">
      <c r="A75" s="18" t="s">
        <v>1723</v>
      </c>
      <c r="B75" s="18" t="s">
        <v>1043</v>
      </c>
      <c r="C75" s="18" t="s">
        <v>2749</v>
      </c>
      <c r="D75" s="18" t="s">
        <v>148</v>
      </c>
      <c r="E75" s="5" t="s">
        <v>3162</v>
      </c>
      <c r="F75" s="5" t="s">
        <v>3163</v>
      </c>
      <c r="G75" s="5" t="s">
        <v>3164</v>
      </c>
      <c r="H75" s="5"/>
      <c r="I75" s="5" t="s">
        <v>2716</v>
      </c>
      <c r="J75" s="5" t="s">
        <v>1724</v>
      </c>
      <c r="K75" s="5" t="s">
        <v>3165</v>
      </c>
      <c r="L75" s="5" t="s">
        <v>2551</v>
      </c>
      <c r="M75" s="5" t="s">
        <v>2840</v>
      </c>
      <c r="N75" s="5" t="s">
        <v>2551</v>
      </c>
      <c r="O75" s="18" t="s">
        <v>120</v>
      </c>
      <c r="P75">
        <v>100</v>
      </c>
      <c r="R75" s="5"/>
      <c r="T75">
        <v>6</v>
      </c>
      <c r="AH75">
        <v>1</v>
      </c>
      <c r="AJ75">
        <v>700000</v>
      </c>
      <c r="AO75" s="5" t="s">
        <v>3166</v>
      </c>
      <c r="AP75" s="5" t="s">
        <v>3167</v>
      </c>
      <c r="AQ75" s="19">
        <v>39635</v>
      </c>
      <c r="AR75" s="5" t="s">
        <v>3168</v>
      </c>
    </row>
    <row r="76" spans="1:44" ht="16" x14ac:dyDescent="0.2">
      <c r="A76" s="18" t="s">
        <v>1717</v>
      </c>
      <c r="B76" s="18" t="s">
        <v>1043</v>
      </c>
      <c r="C76" s="18" t="s">
        <v>2749</v>
      </c>
      <c r="D76" s="18" t="s">
        <v>148</v>
      </c>
      <c r="E76" s="5" t="s">
        <v>3169</v>
      </c>
      <c r="F76" s="5" t="s">
        <v>3170</v>
      </c>
      <c r="G76" s="5" t="s">
        <v>3171</v>
      </c>
      <c r="H76" s="5"/>
      <c r="I76" s="5" t="s">
        <v>57</v>
      </c>
      <c r="J76" s="5" t="s">
        <v>1718</v>
      </c>
      <c r="K76" s="5" t="s">
        <v>2738</v>
      </c>
      <c r="L76" s="5" t="s">
        <v>2551</v>
      </c>
      <c r="M76" s="5" t="s">
        <v>2738</v>
      </c>
      <c r="N76" s="5" t="s">
        <v>2879</v>
      </c>
      <c r="O76" s="18" t="s">
        <v>56</v>
      </c>
      <c r="P76">
        <v>100</v>
      </c>
      <c r="R76" s="5"/>
      <c r="V76">
        <v>13</v>
      </c>
      <c r="W76">
        <v>25</v>
      </c>
      <c r="AO76" s="5" t="s">
        <v>3172</v>
      </c>
      <c r="AP76" s="5" t="s">
        <v>3173</v>
      </c>
      <c r="AQ76" s="19">
        <v>1975</v>
      </c>
      <c r="AR76" s="5" t="s">
        <v>3174</v>
      </c>
    </row>
    <row r="77" spans="1:44" ht="16" x14ac:dyDescent="0.2">
      <c r="A77" s="18" t="s">
        <v>2073</v>
      </c>
      <c r="B77" s="18" t="s">
        <v>1043</v>
      </c>
      <c r="C77" s="18" t="s">
        <v>2749</v>
      </c>
      <c r="D77" s="18" t="s">
        <v>148</v>
      </c>
      <c r="E77" s="5" t="s">
        <v>3175</v>
      </c>
      <c r="F77" s="5" t="s">
        <v>3176</v>
      </c>
      <c r="G77" s="5" t="s">
        <v>3177</v>
      </c>
      <c r="H77" s="5"/>
      <c r="I77" s="5" t="s">
        <v>2716</v>
      </c>
      <c r="J77" s="5" t="s">
        <v>3178</v>
      </c>
      <c r="K77" s="5" t="s">
        <v>3179</v>
      </c>
      <c r="L77" s="5" t="s">
        <v>2551</v>
      </c>
      <c r="M77" s="5" t="s">
        <v>2551</v>
      </c>
      <c r="N77" s="5" t="s">
        <v>3180</v>
      </c>
      <c r="O77" s="18" t="s">
        <v>56</v>
      </c>
      <c r="P77">
        <v>80</v>
      </c>
      <c r="Q77">
        <v>20</v>
      </c>
      <c r="R77" s="5"/>
      <c r="T77">
        <v>150</v>
      </c>
      <c r="U77">
        <v>150</v>
      </c>
      <c r="W77">
        <v>30</v>
      </c>
      <c r="AO77" s="5" t="s">
        <v>3181</v>
      </c>
      <c r="AP77" s="5" t="s">
        <v>3182</v>
      </c>
      <c r="AQ77" s="19">
        <v>2500</v>
      </c>
      <c r="AR77" s="5" t="s">
        <v>3183</v>
      </c>
    </row>
    <row r="78" spans="1:44" ht="16" x14ac:dyDescent="0.2">
      <c r="A78" s="18" t="s">
        <v>1255</v>
      </c>
      <c r="B78" s="18" t="s">
        <v>1043</v>
      </c>
      <c r="C78" s="18" t="s">
        <v>2749</v>
      </c>
      <c r="D78" s="18" t="s">
        <v>148</v>
      </c>
      <c r="E78" s="5" t="s">
        <v>3184</v>
      </c>
      <c r="F78" s="5" t="s">
        <v>3185</v>
      </c>
      <c r="G78" s="5" t="s">
        <v>3186</v>
      </c>
      <c r="H78" s="5" t="s">
        <v>2723</v>
      </c>
      <c r="I78" s="5" t="s">
        <v>2716</v>
      </c>
      <c r="J78" s="5" t="s">
        <v>1256</v>
      </c>
      <c r="K78" s="5" t="s">
        <v>2753</v>
      </c>
      <c r="L78" s="5" t="s">
        <v>2761</v>
      </c>
      <c r="M78" s="5" t="s">
        <v>2731</v>
      </c>
      <c r="N78" s="5" t="s">
        <v>2769</v>
      </c>
      <c r="O78" s="18" t="s">
        <v>114</v>
      </c>
      <c r="P78">
        <v>100</v>
      </c>
      <c r="R78" s="5"/>
      <c r="V78">
        <v>3</v>
      </c>
      <c r="Y78">
        <v>5</v>
      </c>
      <c r="Z78">
        <v>10</v>
      </c>
      <c r="AA78">
        <v>10</v>
      </c>
      <c r="AB78">
        <v>20</v>
      </c>
      <c r="AC78">
        <v>3</v>
      </c>
      <c r="AD78">
        <v>5</v>
      </c>
      <c r="AE78">
        <v>15</v>
      </c>
      <c r="AG78">
        <v>1000000</v>
      </c>
      <c r="AH78">
        <v>15</v>
      </c>
      <c r="AI78">
        <v>6</v>
      </c>
      <c r="AN78">
        <v>7</v>
      </c>
      <c r="AO78" s="5" t="s">
        <v>3187</v>
      </c>
      <c r="AP78" s="5" t="s">
        <v>3188</v>
      </c>
      <c r="AQ78" s="19" t="s">
        <v>2551</v>
      </c>
      <c r="AR78" s="5" t="s">
        <v>2551</v>
      </c>
    </row>
    <row r="79" spans="1:44" ht="16" x14ac:dyDescent="0.2">
      <c r="A79" s="18" t="s">
        <v>1518</v>
      </c>
      <c r="B79" s="18" t="s">
        <v>1043</v>
      </c>
      <c r="C79" s="18" t="s">
        <v>2749</v>
      </c>
      <c r="D79" s="18" t="s">
        <v>148</v>
      </c>
      <c r="E79" s="5" t="s">
        <v>3189</v>
      </c>
      <c r="F79" s="5" t="s">
        <v>3190</v>
      </c>
      <c r="G79" s="5" t="s">
        <v>3191</v>
      </c>
      <c r="H79" s="5"/>
      <c r="I79" s="5" t="s">
        <v>2716</v>
      </c>
      <c r="J79" s="5" t="s">
        <v>1519</v>
      </c>
      <c r="K79" s="5" t="s">
        <v>2551</v>
      </c>
      <c r="L79" s="5" t="s">
        <v>3047</v>
      </c>
      <c r="M79" s="5" t="s">
        <v>2551</v>
      </c>
      <c r="N79" s="5" t="s">
        <v>3144</v>
      </c>
      <c r="O79" s="18" t="s">
        <v>56</v>
      </c>
      <c r="P79">
        <v>100</v>
      </c>
      <c r="R79" s="5"/>
      <c r="U79">
        <v>30</v>
      </c>
      <c r="W79">
        <v>50</v>
      </c>
      <c r="X79">
        <v>10</v>
      </c>
      <c r="AO79" s="5" t="s">
        <v>3192</v>
      </c>
      <c r="AP79" s="5" t="s">
        <v>3193</v>
      </c>
      <c r="AQ79" s="19" t="s">
        <v>2551</v>
      </c>
      <c r="AR79" s="5" t="s">
        <v>2551</v>
      </c>
    </row>
    <row r="80" spans="1:44" ht="16" x14ac:dyDescent="0.2">
      <c r="A80" s="18" t="s">
        <v>335</v>
      </c>
      <c r="B80" s="18" t="s">
        <v>332</v>
      </c>
      <c r="C80" s="18" t="s">
        <v>2757</v>
      </c>
      <c r="D80" s="18" t="s">
        <v>148</v>
      </c>
      <c r="E80" s="5" t="s">
        <v>3189</v>
      </c>
      <c r="F80" s="5" t="s">
        <v>3190</v>
      </c>
      <c r="G80" s="5" t="s">
        <v>3191</v>
      </c>
      <c r="H80" s="5"/>
      <c r="I80" s="5" t="s">
        <v>2716</v>
      </c>
      <c r="J80" s="5" t="s">
        <v>336</v>
      </c>
      <c r="K80" s="5" t="s">
        <v>2551</v>
      </c>
      <c r="L80" s="5" t="s">
        <v>3047</v>
      </c>
      <c r="M80" s="5" t="s">
        <v>2551</v>
      </c>
      <c r="N80" s="5" t="s">
        <v>3144</v>
      </c>
      <c r="O80" s="18" t="s">
        <v>56</v>
      </c>
      <c r="Q80">
        <v>100</v>
      </c>
      <c r="R80" s="5"/>
      <c r="U80">
        <v>30</v>
      </c>
      <c r="W80">
        <v>50</v>
      </c>
      <c r="X80">
        <v>10</v>
      </c>
      <c r="AO80" s="5" t="s">
        <v>3192</v>
      </c>
      <c r="AP80" s="5" t="s">
        <v>3193</v>
      </c>
      <c r="AQ80" s="19" t="s">
        <v>2551</v>
      </c>
      <c r="AR80" s="5" t="s">
        <v>2551</v>
      </c>
    </row>
    <row r="81" spans="1:44" ht="16" x14ac:dyDescent="0.2">
      <c r="A81" s="18" t="s">
        <v>2459</v>
      </c>
      <c r="B81" s="18" t="s">
        <v>332</v>
      </c>
      <c r="C81" s="18" t="s">
        <v>2757</v>
      </c>
      <c r="D81" s="18" t="s">
        <v>148</v>
      </c>
      <c r="E81" s="5" t="s">
        <v>3194</v>
      </c>
      <c r="F81" s="5" t="s">
        <v>3195</v>
      </c>
      <c r="G81" s="5" t="s">
        <v>3196</v>
      </c>
      <c r="H81" s="5"/>
      <c r="I81" s="5" t="s">
        <v>2716</v>
      </c>
      <c r="J81" s="5" t="s">
        <v>3197</v>
      </c>
      <c r="K81" s="5" t="s">
        <v>2761</v>
      </c>
      <c r="L81" s="5" t="s">
        <v>2551</v>
      </c>
      <c r="M81" s="5" t="s">
        <v>2551</v>
      </c>
      <c r="N81" s="5" t="s">
        <v>2761</v>
      </c>
      <c r="O81" s="18" t="s">
        <v>107</v>
      </c>
      <c r="Q81">
        <v>100</v>
      </c>
      <c r="R81" s="5"/>
      <c r="S81">
        <v>15</v>
      </c>
      <c r="U81">
        <v>10</v>
      </c>
      <c r="V81">
        <v>6</v>
      </c>
      <c r="X81">
        <v>5</v>
      </c>
      <c r="AO81" s="5" t="s">
        <v>3198</v>
      </c>
      <c r="AP81" s="5" t="s">
        <v>3199</v>
      </c>
      <c r="AQ81" s="19" t="s">
        <v>2551</v>
      </c>
      <c r="AR81" s="5" t="s">
        <v>2551</v>
      </c>
    </row>
    <row r="82" spans="1:44" ht="16" x14ac:dyDescent="0.2">
      <c r="A82" s="18" t="s">
        <v>1284</v>
      </c>
      <c r="B82" s="18" t="s">
        <v>332</v>
      </c>
      <c r="C82" s="18" t="s">
        <v>2757</v>
      </c>
      <c r="D82" s="18" t="s">
        <v>148</v>
      </c>
      <c r="E82" s="5" t="s">
        <v>3175</v>
      </c>
      <c r="F82" s="5" t="s">
        <v>3176</v>
      </c>
      <c r="G82" s="5" t="s">
        <v>3177</v>
      </c>
      <c r="H82" s="5"/>
      <c r="I82" s="5" t="s">
        <v>2716</v>
      </c>
      <c r="J82" s="5" t="s">
        <v>3178</v>
      </c>
      <c r="K82" s="5" t="s">
        <v>3179</v>
      </c>
      <c r="L82" s="5" t="s">
        <v>2551</v>
      </c>
      <c r="M82" s="5" t="s">
        <v>2551</v>
      </c>
      <c r="N82" s="5" t="s">
        <v>3180</v>
      </c>
      <c r="O82" s="18" t="s">
        <v>56</v>
      </c>
      <c r="Q82">
        <v>100</v>
      </c>
      <c r="R82" s="5"/>
      <c r="T82">
        <v>150</v>
      </c>
      <c r="U82">
        <v>150</v>
      </c>
      <c r="W82">
        <v>30</v>
      </c>
      <c r="AO82" s="5" t="s">
        <v>3181</v>
      </c>
      <c r="AP82" s="5" t="s">
        <v>3182</v>
      </c>
      <c r="AQ82" s="19">
        <v>2500</v>
      </c>
      <c r="AR82" s="5" t="s">
        <v>3183</v>
      </c>
    </row>
    <row r="83" spans="1:44" ht="16" x14ac:dyDescent="0.2">
      <c r="A83" s="18" t="s">
        <v>872</v>
      </c>
      <c r="B83" s="18" t="s">
        <v>149</v>
      </c>
      <c r="C83" s="18" t="s">
        <v>3200</v>
      </c>
      <c r="D83" s="18" t="s">
        <v>148</v>
      </c>
      <c r="E83" s="5" t="s">
        <v>3189</v>
      </c>
      <c r="F83" s="5" t="s">
        <v>3190</v>
      </c>
      <c r="G83" s="5" t="s">
        <v>3191</v>
      </c>
      <c r="H83" s="5"/>
      <c r="I83" s="5" t="s">
        <v>2716</v>
      </c>
      <c r="J83" s="5" t="s">
        <v>873</v>
      </c>
      <c r="K83" s="5" t="s">
        <v>2551</v>
      </c>
      <c r="L83" s="5" t="s">
        <v>3047</v>
      </c>
      <c r="M83" s="5" t="s">
        <v>2551</v>
      </c>
      <c r="N83" s="5" t="s">
        <v>3144</v>
      </c>
      <c r="O83" s="18" t="s">
        <v>56</v>
      </c>
      <c r="Q83">
        <v>100</v>
      </c>
      <c r="R83" s="5"/>
      <c r="U83">
        <v>30</v>
      </c>
      <c r="W83">
        <v>50</v>
      </c>
      <c r="X83">
        <v>10</v>
      </c>
      <c r="AO83" s="5" t="s">
        <v>3192</v>
      </c>
      <c r="AP83" s="5" t="s">
        <v>3193</v>
      </c>
      <c r="AQ83" s="19" t="s">
        <v>2551</v>
      </c>
      <c r="AR83" s="5" t="s">
        <v>2551</v>
      </c>
    </row>
    <row r="84" spans="1:44" ht="16" x14ac:dyDescent="0.2">
      <c r="A84" s="18" t="s">
        <v>874</v>
      </c>
      <c r="B84" s="18" t="s">
        <v>149</v>
      </c>
      <c r="C84" s="18" t="s">
        <v>3200</v>
      </c>
      <c r="D84" s="18" t="s">
        <v>148</v>
      </c>
      <c r="E84" s="5" t="s">
        <v>3201</v>
      </c>
      <c r="F84" s="5" t="s">
        <v>3202</v>
      </c>
      <c r="G84" s="5" t="s">
        <v>3203</v>
      </c>
      <c r="H84" s="5"/>
      <c r="I84" s="5" t="s">
        <v>59</v>
      </c>
      <c r="J84" s="5" t="s">
        <v>875</v>
      </c>
      <c r="K84" s="5" t="s">
        <v>2551</v>
      </c>
      <c r="L84" s="5" t="s">
        <v>2551</v>
      </c>
      <c r="M84" s="5" t="s">
        <v>2551</v>
      </c>
      <c r="N84" s="5" t="s">
        <v>2717</v>
      </c>
      <c r="O84" s="18" t="s">
        <v>56</v>
      </c>
      <c r="Q84">
        <v>100</v>
      </c>
      <c r="R84" s="5"/>
      <c r="U84">
        <v>186</v>
      </c>
      <c r="W84">
        <v>186</v>
      </c>
      <c r="AC84">
        <v>339</v>
      </c>
      <c r="AO84" s="5" t="s">
        <v>3204</v>
      </c>
      <c r="AP84" s="5" t="s">
        <v>3205</v>
      </c>
      <c r="AQ84" s="19" t="s">
        <v>2610</v>
      </c>
      <c r="AR84" s="5" t="s">
        <v>3206</v>
      </c>
    </row>
    <row r="85" spans="1:44" ht="16" x14ac:dyDescent="0.2">
      <c r="A85" s="18" t="s">
        <v>151</v>
      </c>
      <c r="B85" s="18" t="s">
        <v>149</v>
      </c>
      <c r="C85" s="18" t="s">
        <v>3200</v>
      </c>
      <c r="D85" s="18" t="s">
        <v>148</v>
      </c>
      <c r="E85" s="5" t="s">
        <v>3175</v>
      </c>
      <c r="F85" s="5" t="s">
        <v>3176</v>
      </c>
      <c r="G85" s="5" t="s">
        <v>3177</v>
      </c>
      <c r="H85" s="5"/>
      <c r="I85" s="5" t="s">
        <v>2716</v>
      </c>
      <c r="J85" s="5" t="s">
        <v>3178</v>
      </c>
      <c r="K85" s="5" t="s">
        <v>3179</v>
      </c>
      <c r="L85" s="5" t="s">
        <v>2551</v>
      </c>
      <c r="M85" s="5" t="s">
        <v>2551</v>
      </c>
      <c r="N85" s="5" t="s">
        <v>3180</v>
      </c>
      <c r="O85" s="18" t="s">
        <v>56</v>
      </c>
      <c r="Q85">
        <v>100</v>
      </c>
      <c r="R85" s="5"/>
      <c r="T85">
        <v>150</v>
      </c>
      <c r="U85">
        <v>150</v>
      </c>
      <c r="W85">
        <v>30</v>
      </c>
      <c r="AO85" s="5" t="s">
        <v>3181</v>
      </c>
      <c r="AP85" s="5" t="s">
        <v>3182</v>
      </c>
      <c r="AQ85" s="19">
        <v>2500</v>
      </c>
      <c r="AR85" s="5" t="s">
        <v>3183</v>
      </c>
    </row>
    <row r="86" spans="1:44" ht="16" x14ac:dyDescent="0.2">
      <c r="A86" s="18" t="s">
        <v>1170</v>
      </c>
      <c r="B86" s="18" t="s">
        <v>188</v>
      </c>
      <c r="C86" s="18" t="s">
        <v>3207</v>
      </c>
      <c r="D86" s="18" t="s">
        <v>2867</v>
      </c>
      <c r="E86" s="5" t="s">
        <v>3208</v>
      </c>
      <c r="F86" s="5" t="s">
        <v>3209</v>
      </c>
      <c r="G86" s="5" t="s">
        <v>3210</v>
      </c>
      <c r="H86" s="5"/>
      <c r="I86" s="5" t="s">
        <v>57</v>
      </c>
      <c r="J86" s="5" t="s">
        <v>1171</v>
      </c>
      <c r="K86" s="5" t="s">
        <v>3211</v>
      </c>
      <c r="L86" s="5" t="s">
        <v>2879</v>
      </c>
      <c r="M86" s="5" t="s">
        <v>2897</v>
      </c>
      <c r="N86" s="5" t="s">
        <v>2897</v>
      </c>
      <c r="O86" s="18" t="s">
        <v>114</v>
      </c>
      <c r="P86">
        <v>100</v>
      </c>
      <c r="R86" s="5"/>
      <c r="Z86">
        <v>13</v>
      </c>
      <c r="AF86">
        <v>350</v>
      </c>
      <c r="AI86">
        <v>20</v>
      </c>
      <c r="AO86" s="5" t="s">
        <v>3212</v>
      </c>
      <c r="AP86" s="5" t="s">
        <v>3213</v>
      </c>
      <c r="AQ86" s="19" t="s">
        <v>3214</v>
      </c>
      <c r="AR86" s="5" t="s">
        <v>3215</v>
      </c>
    </row>
    <row r="87" spans="1:44" ht="16" x14ac:dyDescent="0.2">
      <c r="A87" s="18" t="s">
        <v>1397</v>
      </c>
      <c r="B87" s="18" t="s">
        <v>188</v>
      </c>
      <c r="C87" s="18" t="s">
        <v>3207</v>
      </c>
      <c r="D87" s="18" t="s">
        <v>2867</v>
      </c>
      <c r="E87" s="5" t="s">
        <v>3216</v>
      </c>
      <c r="F87" s="5" t="s">
        <v>3217</v>
      </c>
      <c r="G87" s="5" t="s">
        <v>3218</v>
      </c>
      <c r="H87" s="5"/>
      <c r="I87" s="5" t="s">
        <v>2716</v>
      </c>
      <c r="J87" s="5" t="s">
        <v>1398</v>
      </c>
      <c r="K87" s="5" t="s">
        <v>3219</v>
      </c>
      <c r="L87" s="5" t="s">
        <v>3059</v>
      </c>
      <c r="M87" s="5" t="s">
        <v>2551</v>
      </c>
      <c r="N87" s="5" t="s">
        <v>2739</v>
      </c>
      <c r="O87" s="18" t="s">
        <v>120</v>
      </c>
      <c r="P87">
        <v>100</v>
      </c>
      <c r="R87" s="5"/>
      <c r="S87">
        <v>90</v>
      </c>
      <c r="T87">
        <v>55</v>
      </c>
      <c r="AA87">
        <v>30</v>
      </c>
      <c r="AO87" s="5" t="s">
        <v>3220</v>
      </c>
      <c r="AP87" s="5" t="s">
        <v>3221</v>
      </c>
      <c r="AQ87" s="19" t="s">
        <v>2551</v>
      </c>
      <c r="AR87" s="5" t="s">
        <v>2551</v>
      </c>
    </row>
    <row r="88" spans="1:44" ht="16" x14ac:dyDescent="0.2">
      <c r="A88" s="18" t="s">
        <v>1541</v>
      </c>
      <c r="B88" s="18" t="s">
        <v>188</v>
      </c>
      <c r="C88" s="18" t="s">
        <v>3207</v>
      </c>
      <c r="D88" s="18" t="s">
        <v>2867</v>
      </c>
      <c r="E88" s="5" t="s">
        <v>3222</v>
      </c>
      <c r="F88" s="5" t="s">
        <v>3223</v>
      </c>
      <c r="G88" s="5" t="s">
        <v>3224</v>
      </c>
      <c r="H88" s="5"/>
      <c r="I88" s="5" t="s">
        <v>2716</v>
      </c>
      <c r="J88" s="5" t="s">
        <v>3225</v>
      </c>
      <c r="K88" s="5" t="s">
        <v>2840</v>
      </c>
      <c r="L88" s="5" t="s">
        <v>2551</v>
      </c>
      <c r="M88" s="5" t="s">
        <v>2753</v>
      </c>
      <c r="N88" s="5" t="s">
        <v>2813</v>
      </c>
      <c r="O88" s="18" t="s">
        <v>120</v>
      </c>
      <c r="P88">
        <v>100</v>
      </c>
      <c r="R88" s="5"/>
      <c r="S88">
        <v>1080</v>
      </c>
      <c r="U88">
        <v>350</v>
      </c>
      <c r="W88">
        <v>173</v>
      </c>
      <c r="AO88" s="5" t="s">
        <v>3226</v>
      </c>
      <c r="AP88" s="5" t="s">
        <v>3227</v>
      </c>
      <c r="AQ88" s="19" t="s">
        <v>3228</v>
      </c>
      <c r="AR88" s="5" t="s">
        <v>2938</v>
      </c>
    </row>
    <row r="89" spans="1:44" ht="16" x14ac:dyDescent="0.2">
      <c r="A89" s="18" t="s">
        <v>1959</v>
      </c>
      <c r="B89" s="18" t="s">
        <v>213</v>
      </c>
      <c r="C89" s="18" t="s">
        <v>3229</v>
      </c>
      <c r="D89" s="18" t="s">
        <v>148</v>
      </c>
      <c r="E89" s="5" t="s">
        <v>3229</v>
      </c>
      <c r="F89" s="5" t="s">
        <v>3230</v>
      </c>
      <c r="G89" s="5" t="s">
        <v>3231</v>
      </c>
      <c r="H89" s="5"/>
      <c r="I89" s="5" t="s">
        <v>2716</v>
      </c>
      <c r="J89" s="5" t="s">
        <v>1960</v>
      </c>
      <c r="K89" s="5" t="s">
        <v>2761</v>
      </c>
      <c r="L89" s="5" t="s">
        <v>2761</v>
      </c>
      <c r="M89" s="5" t="s">
        <v>2551</v>
      </c>
      <c r="N89" s="5" t="s">
        <v>2551</v>
      </c>
      <c r="O89" s="18" t="s">
        <v>107</v>
      </c>
      <c r="P89">
        <v>100</v>
      </c>
      <c r="R89" s="5"/>
      <c r="U89">
        <v>10</v>
      </c>
      <c r="Y89">
        <v>30</v>
      </c>
      <c r="AE89">
        <v>80</v>
      </c>
      <c r="AO89" s="5" t="s">
        <v>3232</v>
      </c>
      <c r="AP89" s="5" t="s">
        <v>3233</v>
      </c>
      <c r="AQ89" s="19" t="s">
        <v>2551</v>
      </c>
      <c r="AR89" s="5" t="s">
        <v>2551</v>
      </c>
    </row>
    <row r="90" spans="1:44" ht="16" x14ac:dyDescent="0.2">
      <c r="A90" s="18" t="s">
        <v>1360</v>
      </c>
      <c r="B90" s="18" t="s">
        <v>213</v>
      </c>
      <c r="C90" s="18" t="s">
        <v>3229</v>
      </c>
      <c r="D90" s="18" t="s">
        <v>148</v>
      </c>
      <c r="E90" s="5" t="s">
        <v>3234</v>
      </c>
      <c r="F90" s="5" t="s">
        <v>3235</v>
      </c>
      <c r="G90" s="5" t="s">
        <v>3236</v>
      </c>
      <c r="H90" s="5"/>
      <c r="I90" s="5" t="s">
        <v>57</v>
      </c>
      <c r="J90" s="5" t="s">
        <v>3237</v>
      </c>
      <c r="K90" s="5" t="s">
        <v>2738</v>
      </c>
      <c r="L90" s="5" t="s">
        <v>2551</v>
      </c>
      <c r="M90" s="5" t="s">
        <v>3006</v>
      </c>
      <c r="N90" s="5" t="s">
        <v>2551</v>
      </c>
      <c r="O90" s="18" t="s">
        <v>67</v>
      </c>
      <c r="P90">
        <v>100</v>
      </c>
      <c r="R90" s="5"/>
      <c r="AH90">
        <v>11</v>
      </c>
      <c r="AO90" s="5" t="s">
        <v>3238</v>
      </c>
      <c r="AP90" s="5" t="s">
        <v>3239</v>
      </c>
      <c r="AQ90" s="19" t="s">
        <v>2551</v>
      </c>
      <c r="AR90" s="5" t="s">
        <v>2551</v>
      </c>
    </row>
    <row r="91" spans="1:44" ht="16" x14ac:dyDescent="0.2">
      <c r="A91" s="18" t="s">
        <v>1851</v>
      </c>
      <c r="B91" s="18" t="s">
        <v>213</v>
      </c>
      <c r="C91" s="18" t="s">
        <v>3229</v>
      </c>
      <c r="D91" s="18" t="s">
        <v>148</v>
      </c>
      <c r="E91" s="5" t="s">
        <v>3240</v>
      </c>
      <c r="F91" s="5" t="s">
        <v>3241</v>
      </c>
      <c r="G91" s="5" t="s">
        <v>3242</v>
      </c>
      <c r="H91" s="5"/>
      <c r="I91" s="5" t="s">
        <v>2716</v>
      </c>
      <c r="J91" s="5" t="s">
        <v>1852</v>
      </c>
      <c r="K91" s="5" t="s">
        <v>2551</v>
      </c>
      <c r="L91" s="5" t="s">
        <v>2769</v>
      </c>
      <c r="M91" s="5" t="s">
        <v>2770</v>
      </c>
      <c r="N91" s="5" t="s">
        <v>2551</v>
      </c>
      <c r="O91" s="18" t="s">
        <v>67</v>
      </c>
      <c r="P91">
        <v>100</v>
      </c>
      <c r="R91" s="5"/>
      <c r="AA91">
        <v>20</v>
      </c>
      <c r="AE91">
        <v>319</v>
      </c>
      <c r="AH91">
        <v>8</v>
      </c>
      <c r="AO91" s="5" t="s">
        <v>3243</v>
      </c>
      <c r="AP91" s="5" t="s">
        <v>3244</v>
      </c>
      <c r="AQ91" s="19" t="s">
        <v>2551</v>
      </c>
      <c r="AR91" s="5" t="s">
        <v>2551</v>
      </c>
    </row>
    <row r="92" spans="1:44" ht="16" x14ac:dyDescent="0.2">
      <c r="A92" s="18" t="s">
        <v>1606</v>
      </c>
      <c r="B92" s="18" t="s">
        <v>213</v>
      </c>
      <c r="C92" s="18" t="s">
        <v>3229</v>
      </c>
      <c r="D92" s="18" t="s">
        <v>148</v>
      </c>
      <c r="E92" s="5" t="s">
        <v>3245</v>
      </c>
      <c r="F92" s="5" t="s">
        <v>3246</v>
      </c>
      <c r="G92" s="5" t="s">
        <v>3247</v>
      </c>
      <c r="H92" s="5"/>
      <c r="I92" s="5" t="s">
        <v>2716</v>
      </c>
      <c r="J92" s="5" t="s">
        <v>3248</v>
      </c>
      <c r="K92" s="5" t="s">
        <v>2761</v>
      </c>
      <c r="L92" s="5" t="s">
        <v>3249</v>
      </c>
      <c r="M92" s="5" t="s">
        <v>3250</v>
      </c>
      <c r="N92" s="5" t="s">
        <v>2753</v>
      </c>
      <c r="O92" s="18" t="s">
        <v>120</v>
      </c>
      <c r="P92">
        <v>100</v>
      </c>
      <c r="R92" s="5" t="s">
        <v>3251</v>
      </c>
      <c r="T92">
        <v>20</v>
      </c>
      <c r="V92">
        <v>36</v>
      </c>
      <c r="W92">
        <v>48</v>
      </c>
      <c r="AO92" s="5" t="s">
        <v>3252</v>
      </c>
      <c r="AP92" s="5" t="s">
        <v>3253</v>
      </c>
      <c r="AQ92" s="19" t="s">
        <v>2642</v>
      </c>
      <c r="AR92" s="5" t="s">
        <v>3050</v>
      </c>
    </row>
    <row r="93" spans="1:44" ht="16" x14ac:dyDescent="0.2">
      <c r="A93" s="18" t="s">
        <v>883</v>
      </c>
      <c r="B93" s="18" t="s">
        <v>213</v>
      </c>
      <c r="C93" s="18" t="s">
        <v>3229</v>
      </c>
      <c r="D93" s="18" t="s">
        <v>148</v>
      </c>
      <c r="E93" s="5" t="s">
        <v>3254</v>
      </c>
      <c r="F93" s="5" t="s">
        <v>3255</v>
      </c>
      <c r="G93" s="5" t="s">
        <v>3256</v>
      </c>
      <c r="H93" s="5"/>
      <c r="I93" s="5"/>
      <c r="J93" s="5" t="s">
        <v>884</v>
      </c>
      <c r="K93" s="5" t="s">
        <v>2551</v>
      </c>
      <c r="L93" s="5" t="s">
        <v>2551</v>
      </c>
      <c r="M93" s="5" t="s">
        <v>2717</v>
      </c>
      <c r="N93" s="5" t="s">
        <v>2551</v>
      </c>
      <c r="O93" s="18" t="s">
        <v>67</v>
      </c>
      <c r="P93">
        <v>100</v>
      </c>
      <c r="Q93">
        <v>0</v>
      </c>
      <c r="R93" s="5"/>
      <c r="T93">
        <v>220</v>
      </c>
      <c r="U93">
        <v>170</v>
      </c>
      <c r="W93">
        <v>60</v>
      </c>
      <c r="AO93" s="5" t="s">
        <v>3257</v>
      </c>
      <c r="AP93" s="5" t="s">
        <v>3257</v>
      </c>
      <c r="AQ93" s="19">
        <v>8478.2775000000001</v>
      </c>
      <c r="AR93" s="5" t="s">
        <v>3258</v>
      </c>
    </row>
    <row r="94" spans="1:44" ht="16" x14ac:dyDescent="0.2">
      <c r="A94" s="18" t="s">
        <v>215</v>
      </c>
      <c r="B94" s="18" t="s">
        <v>213</v>
      </c>
      <c r="C94" s="18" t="s">
        <v>3229</v>
      </c>
      <c r="D94" s="18" t="s">
        <v>148</v>
      </c>
      <c r="E94" s="5" t="s">
        <v>3189</v>
      </c>
      <c r="F94" s="5" t="s">
        <v>3190</v>
      </c>
      <c r="G94" s="5" t="s">
        <v>3191</v>
      </c>
      <c r="H94" s="5"/>
      <c r="I94" s="5" t="s">
        <v>2716</v>
      </c>
      <c r="J94" s="5" t="s">
        <v>216</v>
      </c>
      <c r="K94" s="5" t="s">
        <v>2951</v>
      </c>
      <c r="L94" s="5" t="s">
        <v>3211</v>
      </c>
      <c r="M94" s="5" t="s">
        <v>2942</v>
      </c>
      <c r="N94" s="5" t="s">
        <v>3144</v>
      </c>
      <c r="O94" s="18" t="s">
        <v>56</v>
      </c>
      <c r="P94">
        <v>100</v>
      </c>
      <c r="R94" s="5"/>
      <c r="U94">
        <v>30</v>
      </c>
      <c r="V94">
        <v>25</v>
      </c>
      <c r="X94">
        <v>10</v>
      </c>
      <c r="AO94" s="5" t="s">
        <v>3259</v>
      </c>
      <c r="AP94" s="5" t="s">
        <v>3259</v>
      </c>
      <c r="AQ94" s="19" t="s">
        <v>2551</v>
      </c>
      <c r="AR94" s="5" t="s">
        <v>2551</v>
      </c>
    </row>
    <row r="95" spans="1:44" ht="16" x14ac:dyDescent="0.2">
      <c r="A95" s="18" t="s">
        <v>2346</v>
      </c>
      <c r="B95" s="18" t="s">
        <v>213</v>
      </c>
      <c r="C95" s="18" t="s">
        <v>3229</v>
      </c>
      <c r="D95" s="18" t="s">
        <v>148</v>
      </c>
      <c r="E95" s="5" t="s">
        <v>3260</v>
      </c>
      <c r="F95" s="5" t="s">
        <v>3261</v>
      </c>
      <c r="G95" s="5" t="s">
        <v>3262</v>
      </c>
      <c r="H95" s="5"/>
      <c r="I95" s="5" t="s">
        <v>2716</v>
      </c>
      <c r="J95" s="5" t="s">
        <v>2347</v>
      </c>
      <c r="K95" s="5" t="s">
        <v>3263</v>
      </c>
      <c r="L95" s="5" t="s">
        <v>2826</v>
      </c>
      <c r="M95" s="5" t="s">
        <v>3264</v>
      </c>
      <c r="N95" s="5" t="s">
        <v>2943</v>
      </c>
      <c r="O95" s="18" t="s">
        <v>56</v>
      </c>
      <c r="P95">
        <v>100</v>
      </c>
      <c r="R95" s="5"/>
      <c r="S95">
        <v>10</v>
      </c>
      <c r="W95">
        <v>20</v>
      </c>
      <c r="Z95">
        <v>35</v>
      </c>
      <c r="AN95">
        <v>1</v>
      </c>
      <c r="AO95" s="5" t="s">
        <v>3265</v>
      </c>
      <c r="AP95" s="5" t="s">
        <v>3266</v>
      </c>
      <c r="AQ95" s="19" t="s">
        <v>2565</v>
      </c>
      <c r="AR95" s="5" t="s">
        <v>3050</v>
      </c>
    </row>
    <row r="96" spans="1:44" ht="16" x14ac:dyDescent="0.2">
      <c r="A96" s="18" t="s">
        <v>1735</v>
      </c>
      <c r="B96" s="18" t="s">
        <v>213</v>
      </c>
      <c r="C96" s="18" t="s">
        <v>3229</v>
      </c>
      <c r="D96" s="18" t="s">
        <v>148</v>
      </c>
      <c r="E96" s="5" t="s">
        <v>3267</v>
      </c>
      <c r="F96" s="5" t="s">
        <v>3268</v>
      </c>
      <c r="G96" s="5" t="s">
        <v>3269</v>
      </c>
      <c r="H96" s="5"/>
      <c r="I96" s="5" t="s">
        <v>2716</v>
      </c>
      <c r="J96" s="5" t="s">
        <v>1736</v>
      </c>
      <c r="K96" s="5" t="s">
        <v>2551</v>
      </c>
      <c r="L96" s="5" t="s">
        <v>2738</v>
      </c>
      <c r="M96" s="5" t="s">
        <v>3006</v>
      </c>
      <c r="N96" s="5" t="s">
        <v>2551</v>
      </c>
      <c r="O96" s="18" t="s">
        <v>67</v>
      </c>
      <c r="P96">
        <v>100</v>
      </c>
      <c r="R96" s="5"/>
      <c r="AH96">
        <v>3</v>
      </c>
      <c r="AO96" s="5" t="s">
        <v>3270</v>
      </c>
      <c r="AP96" s="5" t="s">
        <v>3271</v>
      </c>
      <c r="AQ96" s="19" t="s">
        <v>2551</v>
      </c>
      <c r="AR96" s="5" t="s">
        <v>2551</v>
      </c>
    </row>
    <row r="97" spans="1:44" ht="16" x14ac:dyDescent="0.2">
      <c r="A97" s="18" t="s">
        <v>1367</v>
      </c>
      <c r="B97" s="18" t="s">
        <v>213</v>
      </c>
      <c r="C97" s="18" t="s">
        <v>3229</v>
      </c>
      <c r="D97" s="18" t="s">
        <v>148</v>
      </c>
      <c r="E97" s="5" t="s">
        <v>3272</v>
      </c>
      <c r="F97" s="5" t="s">
        <v>3273</v>
      </c>
      <c r="G97" s="5" t="s">
        <v>3274</v>
      </c>
      <c r="H97" s="5"/>
      <c r="I97" s="5" t="s">
        <v>57</v>
      </c>
      <c r="J97" s="5" t="s">
        <v>1368</v>
      </c>
      <c r="K97" s="5" t="s">
        <v>2551</v>
      </c>
      <c r="L97" s="5" t="s">
        <v>2551</v>
      </c>
      <c r="M97" s="5" t="s">
        <v>2717</v>
      </c>
      <c r="N97" s="5" t="s">
        <v>2551</v>
      </c>
      <c r="O97" s="18" t="s">
        <v>67</v>
      </c>
      <c r="P97">
        <v>100</v>
      </c>
      <c r="R97" s="5"/>
      <c r="AH97">
        <v>4</v>
      </c>
      <c r="AI97">
        <v>1</v>
      </c>
      <c r="AO97" s="5" t="s">
        <v>3275</v>
      </c>
      <c r="AP97" s="5" t="s">
        <v>3276</v>
      </c>
      <c r="AQ97" s="19" t="s">
        <v>2551</v>
      </c>
      <c r="AR97" s="5" t="s">
        <v>2551</v>
      </c>
    </row>
    <row r="98" spans="1:44" ht="16" x14ac:dyDescent="0.2">
      <c r="A98" s="18" t="s">
        <v>2503</v>
      </c>
      <c r="B98" s="18" t="s">
        <v>213</v>
      </c>
      <c r="C98" s="18" t="s">
        <v>3229</v>
      </c>
      <c r="D98" s="18" t="s">
        <v>148</v>
      </c>
      <c r="E98" s="5" t="s">
        <v>3277</v>
      </c>
      <c r="F98" s="5" t="s">
        <v>3278</v>
      </c>
      <c r="G98" s="5" t="s">
        <v>3279</v>
      </c>
      <c r="H98" s="5"/>
      <c r="I98" s="5" t="s">
        <v>2716</v>
      </c>
      <c r="J98" s="5" t="s">
        <v>2504</v>
      </c>
      <c r="K98" s="5" t="s">
        <v>2879</v>
      </c>
      <c r="L98" s="5" t="s">
        <v>2551</v>
      </c>
      <c r="M98" s="5" t="s">
        <v>2551</v>
      </c>
      <c r="N98" s="5" t="s">
        <v>2739</v>
      </c>
      <c r="O98" s="18" t="s">
        <v>120</v>
      </c>
      <c r="P98">
        <v>100</v>
      </c>
      <c r="R98" s="5"/>
      <c r="T98">
        <v>20</v>
      </c>
      <c r="W98">
        <v>30</v>
      </c>
      <c r="AO98" s="5" t="s">
        <v>2634</v>
      </c>
      <c r="AP98" s="5" t="s">
        <v>2634</v>
      </c>
      <c r="AQ98" s="19" t="s">
        <v>2551</v>
      </c>
      <c r="AR98" s="5" t="s">
        <v>2551</v>
      </c>
    </row>
    <row r="99" spans="1:44" ht="16" x14ac:dyDescent="0.2">
      <c r="A99" s="18" t="s">
        <v>1482</v>
      </c>
      <c r="B99" s="18" t="s">
        <v>213</v>
      </c>
      <c r="C99" s="18" t="s">
        <v>3229</v>
      </c>
      <c r="D99" s="18" t="s">
        <v>148</v>
      </c>
      <c r="E99" s="5" t="s">
        <v>3229</v>
      </c>
      <c r="F99" s="5" t="s">
        <v>3280</v>
      </c>
      <c r="G99" s="5" t="s">
        <v>3274</v>
      </c>
      <c r="H99" s="5"/>
      <c r="I99" s="5" t="s">
        <v>2716</v>
      </c>
      <c r="J99" s="5" t="s">
        <v>1483</v>
      </c>
      <c r="K99" s="5" t="s">
        <v>2551</v>
      </c>
      <c r="L99" s="5" t="s">
        <v>3281</v>
      </c>
      <c r="M99" s="5" t="s">
        <v>2753</v>
      </c>
      <c r="N99" s="5" t="s">
        <v>2551</v>
      </c>
      <c r="O99" s="18" t="s">
        <v>114</v>
      </c>
      <c r="P99">
        <v>100</v>
      </c>
      <c r="R99" s="5"/>
      <c r="Y99">
        <v>20</v>
      </c>
      <c r="AE99">
        <v>20</v>
      </c>
      <c r="AG99">
        <v>60000</v>
      </c>
      <c r="AO99" s="5" t="s">
        <v>3282</v>
      </c>
      <c r="AP99" s="5" t="s">
        <v>3283</v>
      </c>
      <c r="AQ99" s="19" t="s">
        <v>2551</v>
      </c>
      <c r="AR99" s="5" t="s">
        <v>2551</v>
      </c>
    </row>
    <row r="100" spans="1:44" ht="16" x14ac:dyDescent="0.2">
      <c r="A100" s="18" t="s">
        <v>1982</v>
      </c>
      <c r="B100" s="18" t="s">
        <v>213</v>
      </c>
      <c r="C100" s="18" t="s">
        <v>3229</v>
      </c>
      <c r="D100" s="18" t="s">
        <v>148</v>
      </c>
      <c r="E100" s="5" t="s">
        <v>3175</v>
      </c>
      <c r="F100" s="5" t="s">
        <v>3176</v>
      </c>
      <c r="G100" s="5" t="s">
        <v>3177</v>
      </c>
      <c r="H100" s="5"/>
      <c r="I100" s="5" t="s">
        <v>2716</v>
      </c>
      <c r="J100" s="5" t="s">
        <v>3284</v>
      </c>
      <c r="K100" s="5" t="s">
        <v>3285</v>
      </c>
      <c r="L100" s="5" t="s">
        <v>2551</v>
      </c>
      <c r="M100" s="5" t="s">
        <v>2551</v>
      </c>
      <c r="N100" s="5" t="s">
        <v>3286</v>
      </c>
      <c r="O100" s="18" t="s">
        <v>56</v>
      </c>
      <c r="P100">
        <v>100</v>
      </c>
      <c r="R100" s="5"/>
      <c r="AO100" s="5" t="s">
        <v>3287</v>
      </c>
      <c r="AP100" s="5" t="s">
        <v>3288</v>
      </c>
      <c r="AQ100" s="19"/>
      <c r="AR100" s="5"/>
    </row>
    <row r="101" spans="1:44" ht="16" x14ac:dyDescent="0.2">
      <c r="A101" s="18" t="s">
        <v>1990</v>
      </c>
      <c r="B101" s="18" t="s">
        <v>1543</v>
      </c>
      <c r="C101" s="18" t="s">
        <v>2765</v>
      </c>
      <c r="D101" s="18" t="s">
        <v>139</v>
      </c>
      <c r="E101" s="5" t="s">
        <v>3289</v>
      </c>
      <c r="F101" s="5" t="s">
        <v>3290</v>
      </c>
      <c r="G101" s="5" t="s">
        <v>3291</v>
      </c>
      <c r="H101" s="5"/>
      <c r="I101" s="5" t="s">
        <v>2716</v>
      </c>
      <c r="J101" s="5" t="s">
        <v>1991</v>
      </c>
      <c r="K101" s="5" t="s">
        <v>2753</v>
      </c>
      <c r="L101" s="5" t="s">
        <v>2753</v>
      </c>
      <c r="M101" s="5" t="s">
        <v>2753</v>
      </c>
      <c r="N101" s="5" t="s">
        <v>2753</v>
      </c>
      <c r="O101" s="18" t="s">
        <v>107</v>
      </c>
      <c r="Q101">
        <v>100</v>
      </c>
      <c r="R101" s="5"/>
      <c r="V101">
        <v>131</v>
      </c>
      <c r="AB101">
        <v>100</v>
      </c>
      <c r="AN101">
        <v>2</v>
      </c>
      <c r="AO101" s="5" t="s">
        <v>3292</v>
      </c>
      <c r="AP101" s="5" t="s">
        <v>3293</v>
      </c>
      <c r="AQ101" s="19" t="s">
        <v>3294</v>
      </c>
      <c r="AR101" s="5" t="s">
        <v>3206</v>
      </c>
    </row>
    <row r="102" spans="1:44" ht="16" x14ac:dyDescent="0.2">
      <c r="A102" s="18" t="s">
        <v>1695</v>
      </c>
      <c r="B102" s="18" t="s">
        <v>126</v>
      </c>
      <c r="C102" s="18" t="s">
        <v>2774</v>
      </c>
      <c r="D102" s="18" t="s">
        <v>60</v>
      </c>
      <c r="E102" s="5" t="s">
        <v>2774</v>
      </c>
      <c r="F102" s="5" t="s">
        <v>3295</v>
      </c>
      <c r="G102" s="5" t="s">
        <v>3296</v>
      </c>
      <c r="H102" s="5" t="s">
        <v>2723</v>
      </c>
      <c r="I102" s="5" t="s">
        <v>2716</v>
      </c>
      <c r="J102" s="5" t="s">
        <v>3297</v>
      </c>
      <c r="K102" s="5" t="s">
        <v>3298</v>
      </c>
      <c r="L102" s="5" t="s">
        <v>2551</v>
      </c>
      <c r="M102" s="5" t="s">
        <v>3299</v>
      </c>
      <c r="N102" s="5" t="s">
        <v>3298</v>
      </c>
      <c r="O102" s="18" t="s">
        <v>67</v>
      </c>
      <c r="Q102">
        <v>100</v>
      </c>
      <c r="R102" s="5"/>
      <c r="AA102">
        <v>2</v>
      </c>
      <c r="AB102">
        <v>14</v>
      </c>
      <c r="AE102">
        <v>35</v>
      </c>
      <c r="AG102">
        <v>41427</v>
      </c>
      <c r="AH102">
        <v>11</v>
      </c>
      <c r="AJ102">
        <v>1250</v>
      </c>
      <c r="AN102">
        <v>8</v>
      </c>
      <c r="AO102" s="5" t="s">
        <v>3300</v>
      </c>
      <c r="AP102" s="5" t="s">
        <v>3301</v>
      </c>
      <c r="AQ102" s="19">
        <v>41501</v>
      </c>
      <c r="AR102" s="5" t="s">
        <v>3302</v>
      </c>
    </row>
    <row r="103" spans="1:44" ht="16" x14ac:dyDescent="0.2">
      <c r="A103" s="18" t="s">
        <v>1075</v>
      </c>
      <c r="B103" s="18" t="s">
        <v>924</v>
      </c>
      <c r="C103" s="18" t="s">
        <v>3303</v>
      </c>
      <c r="D103" s="18" t="s">
        <v>2976</v>
      </c>
      <c r="E103" s="5" t="s">
        <v>3304</v>
      </c>
      <c r="F103" s="5" t="s">
        <v>3305</v>
      </c>
      <c r="G103" s="5" t="s">
        <v>3306</v>
      </c>
      <c r="H103" s="5"/>
      <c r="I103" s="5" t="s">
        <v>2716</v>
      </c>
      <c r="J103" s="5" t="s">
        <v>1076</v>
      </c>
      <c r="K103" s="5" t="s">
        <v>2769</v>
      </c>
      <c r="L103" s="5" t="s">
        <v>3076</v>
      </c>
      <c r="M103" s="5" t="s">
        <v>2738</v>
      </c>
      <c r="N103" s="5" t="s">
        <v>2551</v>
      </c>
      <c r="O103" s="18" t="s">
        <v>114</v>
      </c>
      <c r="P103">
        <v>100</v>
      </c>
      <c r="R103" s="5"/>
      <c r="T103">
        <v>10</v>
      </c>
      <c r="AE103">
        <v>30</v>
      </c>
      <c r="AH103">
        <v>40</v>
      </c>
      <c r="AO103" s="5" t="s">
        <v>3307</v>
      </c>
      <c r="AP103" s="5" t="s">
        <v>3308</v>
      </c>
      <c r="AQ103" s="19" t="s">
        <v>2551</v>
      </c>
      <c r="AR103" s="5" t="s">
        <v>2551</v>
      </c>
    </row>
    <row r="104" spans="1:44" ht="16" x14ac:dyDescent="0.2">
      <c r="A104" s="18" t="s">
        <v>929</v>
      </c>
      <c r="B104" s="18" t="s">
        <v>924</v>
      </c>
      <c r="C104" s="18" t="s">
        <v>3303</v>
      </c>
      <c r="D104" s="18" t="s">
        <v>2976</v>
      </c>
      <c r="E104" s="5" t="s">
        <v>3309</v>
      </c>
      <c r="F104" s="5" t="s">
        <v>3310</v>
      </c>
      <c r="G104" s="5" t="s">
        <v>3311</v>
      </c>
      <c r="H104" s="5"/>
      <c r="I104" s="5"/>
      <c r="J104" s="5" t="s">
        <v>3312</v>
      </c>
      <c r="K104" s="5" t="s">
        <v>2753</v>
      </c>
      <c r="L104" s="5" t="s">
        <v>3313</v>
      </c>
      <c r="M104" s="5" t="s">
        <v>3264</v>
      </c>
      <c r="N104" s="5" t="s">
        <v>2551</v>
      </c>
      <c r="O104" s="18" t="s">
        <v>114</v>
      </c>
      <c r="P104">
        <v>100</v>
      </c>
      <c r="R104" s="5"/>
      <c r="W104">
        <v>12</v>
      </c>
      <c r="AB104">
        <v>6</v>
      </c>
      <c r="AE104">
        <v>50</v>
      </c>
      <c r="AH104">
        <v>10</v>
      </c>
      <c r="AK104">
        <v>10</v>
      </c>
      <c r="AL104">
        <v>10</v>
      </c>
      <c r="AO104" s="5" t="s">
        <v>3314</v>
      </c>
      <c r="AP104" s="5" t="s">
        <v>3315</v>
      </c>
      <c r="AQ104" s="19">
        <v>15000</v>
      </c>
      <c r="AR104" s="5" t="s">
        <v>3206</v>
      </c>
    </row>
    <row r="105" spans="1:44" ht="16" x14ac:dyDescent="0.2">
      <c r="A105" s="18" t="s">
        <v>1760</v>
      </c>
      <c r="B105" s="18" t="s">
        <v>1271</v>
      </c>
      <c r="C105" s="18" t="s">
        <v>2782</v>
      </c>
      <c r="D105" s="18" t="s">
        <v>139</v>
      </c>
      <c r="E105" s="5" t="s">
        <v>3316</v>
      </c>
      <c r="F105" s="5" t="s">
        <v>3317</v>
      </c>
      <c r="G105" s="5" t="s">
        <v>3318</v>
      </c>
      <c r="H105" s="5"/>
      <c r="I105" s="5" t="s">
        <v>2716</v>
      </c>
      <c r="J105" s="5" t="s">
        <v>1761</v>
      </c>
      <c r="K105" s="5" t="s">
        <v>2717</v>
      </c>
      <c r="L105" s="5" t="s">
        <v>2717</v>
      </c>
      <c r="M105" s="5" t="s">
        <v>2551</v>
      </c>
      <c r="N105" s="5" t="s">
        <v>2551</v>
      </c>
      <c r="O105" s="18" t="s">
        <v>107</v>
      </c>
      <c r="Q105">
        <v>100</v>
      </c>
      <c r="R105" s="5"/>
      <c r="S105">
        <v>200</v>
      </c>
      <c r="U105">
        <v>100</v>
      </c>
      <c r="V105">
        <v>100</v>
      </c>
      <c r="AO105" s="5" t="s">
        <v>2567</v>
      </c>
      <c r="AP105" s="5" t="s">
        <v>3319</v>
      </c>
      <c r="AQ105" s="19" t="s">
        <v>2551</v>
      </c>
      <c r="AR105" s="5" t="s">
        <v>2551</v>
      </c>
    </row>
    <row r="106" spans="1:44" ht="16" x14ac:dyDescent="0.2">
      <c r="A106" s="18" t="s">
        <v>2248</v>
      </c>
      <c r="B106" s="18" t="s">
        <v>1271</v>
      </c>
      <c r="C106" s="18" t="s">
        <v>2782</v>
      </c>
      <c r="D106" s="18" t="s">
        <v>139</v>
      </c>
      <c r="E106" s="5" t="s">
        <v>3320</v>
      </c>
      <c r="F106" s="5" t="s">
        <v>3321</v>
      </c>
      <c r="G106" s="5" t="s">
        <v>3322</v>
      </c>
      <c r="H106" s="5"/>
      <c r="I106" s="5" t="s">
        <v>2716</v>
      </c>
      <c r="J106" s="5" t="s">
        <v>2249</v>
      </c>
      <c r="K106" s="5" t="s">
        <v>2753</v>
      </c>
      <c r="L106" s="5" t="s">
        <v>2753</v>
      </c>
      <c r="M106" s="5" t="s">
        <v>2753</v>
      </c>
      <c r="N106" s="5" t="s">
        <v>2753</v>
      </c>
      <c r="O106" s="18" t="s">
        <v>107</v>
      </c>
      <c r="P106">
        <v>75</v>
      </c>
      <c r="Q106">
        <v>25</v>
      </c>
      <c r="R106" s="5"/>
      <c r="S106">
        <v>50</v>
      </c>
      <c r="T106">
        <v>90</v>
      </c>
      <c r="U106">
        <v>10</v>
      </c>
      <c r="W106">
        <v>35</v>
      </c>
      <c r="X106">
        <v>25</v>
      </c>
      <c r="AA106">
        <v>50</v>
      </c>
      <c r="AF106">
        <v>351.5</v>
      </c>
      <c r="AI106">
        <v>35</v>
      </c>
      <c r="AO106" s="5" t="s">
        <v>3323</v>
      </c>
      <c r="AP106" s="5" t="s">
        <v>3324</v>
      </c>
      <c r="AQ106" s="19" t="s">
        <v>2551</v>
      </c>
      <c r="AR106" s="5" t="s">
        <v>2551</v>
      </c>
    </row>
    <row r="107" spans="1:44" ht="16" x14ac:dyDescent="0.2">
      <c r="A107" s="18" t="s">
        <v>1998</v>
      </c>
      <c r="B107" s="18" t="s">
        <v>1271</v>
      </c>
      <c r="C107" s="18" t="s">
        <v>2782</v>
      </c>
      <c r="D107" s="18" t="s">
        <v>139</v>
      </c>
      <c r="E107" s="5" t="s">
        <v>3325</v>
      </c>
      <c r="F107" s="5" t="s">
        <v>3326</v>
      </c>
      <c r="G107" s="5" t="s">
        <v>3327</v>
      </c>
      <c r="H107" s="5"/>
      <c r="I107" s="5" t="s">
        <v>2716</v>
      </c>
      <c r="J107" s="5" t="s">
        <v>1999</v>
      </c>
      <c r="K107" s="5" t="s">
        <v>2551</v>
      </c>
      <c r="L107" s="5" t="s">
        <v>2717</v>
      </c>
      <c r="M107" s="5" t="s">
        <v>2551</v>
      </c>
      <c r="N107" s="5" t="s">
        <v>2551</v>
      </c>
      <c r="O107" s="18" t="s">
        <v>114</v>
      </c>
      <c r="P107">
        <v>15</v>
      </c>
      <c r="Q107">
        <v>85</v>
      </c>
      <c r="R107" s="5"/>
      <c r="AC107">
        <v>10</v>
      </c>
      <c r="AE107">
        <v>30</v>
      </c>
      <c r="AH107">
        <v>30</v>
      </c>
      <c r="AO107" s="5" t="s">
        <v>3328</v>
      </c>
      <c r="AP107" s="5" t="s">
        <v>3329</v>
      </c>
      <c r="AQ107" s="19" t="s">
        <v>2551</v>
      </c>
      <c r="AR107" s="5" t="s">
        <v>2551</v>
      </c>
    </row>
    <row r="108" spans="1:44" ht="16" x14ac:dyDescent="0.2">
      <c r="A108" s="18" t="s">
        <v>1996</v>
      </c>
      <c r="B108" s="18" t="s">
        <v>1271</v>
      </c>
      <c r="C108" s="18" t="s">
        <v>2782</v>
      </c>
      <c r="D108" s="18" t="s">
        <v>139</v>
      </c>
      <c r="E108" s="5" t="s">
        <v>3330</v>
      </c>
      <c r="F108" s="5" t="s">
        <v>3331</v>
      </c>
      <c r="G108" s="5" t="s">
        <v>3332</v>
      </c>
      <c r="H108" s="5"/>
      <c r="I108" s="5" t="s">
        <v>2716</v>
      </c>
      <c r="J108" s="5" t="s">
        <v>1997</v>
      </c>
      <c r="K108" s="5" t="s">
        <v>2761</v>
      </c>
      <c r="L108" s="5" t="s">
        <v>2551</v>
      </c>
      <c r="M108" s="5" t="s">
        <v>2551</v>
      </c>
      <c r="N108" s="5" t="s">
        <v>2761</v>
      </c>
      <c r="O108" s="18" t="s">
        <v>107</v>
      </c>
      <c r="P108">
        <v>22</v>
      </c>
      <c r="Q108">
        <v>78</v>
      </c>
      <c r="R108" s="5"/>
      <c r="S108">
        <v>144</v>
      </c>
      <c r="W108">
        <v>96</v>
      </c>
      <c r="AC108">
        <v>144</v>
      </c>
      <c r="AO108" s="5" t="s">
        <v>3333</v>
      </c>
      <c r="AP108" s="5" t="s">
        <v>3334</v>
      </c>
      <c r="AQ108" s="19" t="s">
        <v>2551</v>
      </c>
      <c r="AR108" s="5" t="s">
        <v>2551</v>
      </c>
    </row>
    <row r="109" spans="1:44" ht="16" x14ac:dyDescent="0.2">
      <c r="A109" s="18" t="s">
        <v>1878</v>
      </c>
      <c r="B109" s="18" t="s">
        <v>1271</v>
      </c>
      <c r="C109" s="18" t="s">
        <v>2782</v>
      </c>
      <c r="D109" s="18" t="s">
        <v>139</v>
      </c>
      <c r="E109" s="5" t="s">
        <v>3335</v>
      </c>
      <c r="F109" s="5" t="s">
        <v>3336</v>
      </c>
      <c r="G109" s="5" t="s">
        <v>3337</v>
      </c>
      <c r="H109" s="5" t="s">
        <v>2723</v>
      </c>
      <c r="I109" s="5" t="s">
        <v>2716</v>
      </c>
      <c r="J109" s="5" t="s">
        <v>1879</v>
      </c>
      <c r="K109" s="5" t="s">
        <v>3047</v>
      </c>
      <c r="L109" s="5" t="s">
        <v>3338</v>
      </c>
      <c r="M109" s="5" t="s">
        <v>3264</v>
      </c>
      <c r="N109" s="5" t="s">
        <v>3264</v>
      </c>
      <c r="O109" s="18" t="s">
        <v>120</v>
      </c>
      <c r="P109">
        <v>100</v>
      </c>
      <c r="R109" s="5"/>
      <c r="S109">
        <v>652</v>
      </c>
      <c r="T109">
        <v>62</v>
      </c>
      <c r="U109">
        <v>255</v>
      </c>
      <c r="V109">
        <v>186</v>
      </c>
      <c r="W109">
        <v>438</v>
      </c>
      <c r="X109">
        <v>115</v>
      </c>
      <c r="AA109">
        <v>1</v>
      </c>
      <c r="AB109">
        <v>25</v>
      </c>
      <c r="AE109">
        <v>65</v>
      </c>
      <c r="AH109">
        <v>1</v>
      </c>
      <c r="AK109">
        <v>2122</v>
      </c>
      <c r="AM109">
        <v>1</v>
      </c>
      <c r="AN109">
        <v>12</v>
      </c>
      <c r="AO109" s="5" t="s">
        <v>3339</v>
      </c>
      <c r="AP109" s="5" t="s">
        <v>3340</v>
      </c>
      <c r="AQ109" s="19">
        <v>24400</v>
      </c>
      <c r="AR109" s="5" t="s">
        <v>3206</v>
      </c>
    </row>
    <row r="110" spans="1:44" ht="16" x14ac:dyDescent="0.2">
      <c r="A110" s="18" t="s">
        <v>1837</v>
      </c>
      <c r="B110" s="18" t="s">
        <v>286</v>
      </c>
      <c r="C110" s="18" t="s">
        <v>2799</v>
      </c>
      <c r="D110" s="18" t="s">
        <v>148</v>
      </c>
      <c r="E110" s="5" t="s">
        <v>3341</v>
      </c>
      <c r="F110" s="5" t="s">
        <v>3342</v>
      </c>
      <c r="G110" s="5" t="s">
        <v>3343</v>
      </c>
      <c r="H110" s="5" t="s">
        <v>2723</v>
      </c>
      <c r="I110" s="5" t="s">
        <v>2716</v>
      </c>
      <c r="J110" s="5" t="s">
        <v>3344</v>
      </c>
      <c r="K110" s="5" t="s">
        <v>2739</v>
      </c>
      <c r="L110" s="5" t="s">
        <v>2551</v>
      </c>
      <c r="M110" s="5" t="s">
        <v>2738</v>
      </c>
      <c r="N110" s="5" t="s">
        <v>2739</v>
      </c>
      <c r="O110" s="18" t="s">
        <v>107</v>
      </c>
      <c r="P110">
        <v>100</v>
      </c>
      <c r="R110" s="5"/>
      <c r="AO110" s="5" t="s">
        <v>3345</v>
      </c>
      <c r="AP110" s="5" t="s">
        <v>3346</v>
      </c>
      <c r="AQ110" s="19" t="s">
        <v>2650</v>
      </c>
      <c r="AR110" s="5" t="s">
        <v>3347</v>
      </c>
    </row>
    <row r="111" spans="1:44" ht="16" x14ac:dyDescent="0.2">
      <c r="A111" s="18" t="s">
        <v>2162</v>
      </c>
      <c r="B111" s="18" t="s">
        <v>286</v>
      </c>
      <c r="C111" s="18" t="s">
        <v>2799</v>
      </c>
      <c r="D111" s="18" t="s">
        <v>148</v>
      </c>
      <c r="E111" s="5" t="s">
        <v>3348</v>
      </c>
      <c r="F111" s="5" t="s">
        <v>3349</v>
      </c>
      <c r="G111" s="5" t="s">
        <v>3350</v>
      </c>
      <c r="H111" s="5" t="s">
        <v>2723</v>
      </c>
      <c r="I111" s="5" t="s">
        <v>2716</v>
      </c>
      <c r="J111" s="5" t="s">
        <v>2163</v>
      </c>
      <c r="K111" s="5" t="s">
        <v>2551</v>
      </c>
      <c r="L111" s="5" t="s">
        <v>2551</v>
      </c>
      <c r="M111" s="5" t="s">
        <v>2717</v>
      </c>
      <c r="N111" s="5" t="s">
        <v>2551</v>
      </c>
      <c r="O111" s="18" t="s">
        <v>67</v>
      </c>
      <c r="P111">
        <v>100</v>
      </c>
      <c r="R111" s="5"/>
      <c r="AN111">
        <v>1</v>
      </c>
      <c r="AO111" s="5" t="s">
        <v>3351</v>
      </c>
      <c r="AP111" s="5" t="s">
        <v>3351</v>
      </c>
      <c r="AQ111" s="19" t="s">
        <v>2551</v>
      </c>
      <c r="AR111" s="5" t="s">
        <v>3347</v>
      </c>
    </row>
    <row r="112" spans="1:44" ht="32" x14ac:dyDescent="0.2">
      <c r="A112" s="18" t="s">
        <v>2148</v>
      </c>
      <c r="B112" s="18" t="s">
        <v>286</v>
      </c>
      <c r="C112" s="18" t="s">
        <v>2799</v>
      </c>
      <c r="D112" s="18" t="s">
        <v>148</v>
      </c>
      <c r="E112" s="5" t="s">
        <v>3352</v>
      </c>
      <c r="F112" s="5" t="s">
        <v>3353</v>
      </c>
      <c r="G112" s="5" t="s">
        <v>3354</v>
      </c>
      <c r="H112" s="5" t="s">
        <v>2723</v>
      </c>
      <c r="I112" s="5" t="s">
        <v>2716</v>
      </c>
      <c r="J112" s="5" t="s">
        <v>3355</v>
      </c>
      <c r="K112" s="5" t="s">
        <v>3356</v>
      </c>
      <c r="L112" s="5" t="s">
        <v>3357</v>
      </c>
      <c r="M112" s="5" t="s">
        <v>2551</v>
      </c>
      <c r="N112" s="5" t="s">
        <v>3358</v>
      </c>
      <c r="O112" s="18" t="s">
        <v>56</v>
      </c>
      <c r="P112">
        <v>95</v>
      </c>
      <c r="Q112">
        <v>5</v>
      </c>
      <c r="R112" s="5"/>
      <c r="V112">
        <v>11</v>
      </c>
      <c r="W112">
        <v>150</v>
      </c>
      <c r="AA112">
        <v>2.66</v>
      </c>
      <c r="AB112">
        <v>2.66</v>
      </c>
      <c r="AE112">
        <v>20</v>
      </c>
      <c r="AK112">
        <v>600</v>
      </c>
      <c r="AO112" s="5" t="s">
        <v>3359</v>
      </c>
      <c r="AP112" s="5" t="s">
        <v>3359</v>
      </c>
      <c r="AQ112" s="19" t="s">
        <v>2586</v>
      </c>
      <c r="AR112" s="5" t="s">
        <v>3360</v>
      </c>
    </row>
    <row r="113" spans="1:44" ht="16" x14ac:dyDescent="0.2">
      <c r="A113" s="18" t="s">
        <v>1855</v>
      </c>
      <c r="B113" s="18" t="s">
        <v>424</v>
      </c>
      <c r="C113" s="18" t="s">
        <v>3361</v>
      </c>
      <c r="D113" s="18" t="s">
        <v>2867</v>
      </c>
      <c r="E113" s="5" t="s">
        <v>3362</v>
      </c>
      <c r="F113" s="5" t="s">
        <v>3363</v>
      </c>
      <c r="G113" s="5" t="s">
        <v>3364</v>
      </c>
      <c r="H113" s="5"/>
      <c r="I113" s="5" t="s">
        <v>2716</v>
      </c>
      <c r="J113" s="5" t="s">
        <v>1856</v>
      </c>
      <c r="K113" s="5" t="s">
        <v>2738</v>
      </c>
      <c r="L113" s="5" t="s">
        <v>2551</v>
      </c>
      <c r="M113" s="5" t="s">
        <v>2738</v>
      </c>
      <c r="N113" s="5" t="s">
        <v>2879</v>
      </c>
      <c r="O113" s="18" t="s">
        <v>56</v>
      </c>
      <c r="P113">
        <v>100</v>
      </c>
      <c r="Q113">
        <v>0</v>
      </c>
      <c r="R113" s="5"/>
      <c r="AO113" s="5" t="s">
        <v>3365</v>
      </c>
      <c r="AP113" s="5" t="s">
        <v>3365</v>
      </c>
      <c r="AQ113" s="19">
        <f>'CapRev-Output-All'!$AO113*'CapRev-Output-All'!$AR113/100</f>
        <v>11781</v>
      </c>
      <c r="AR113" s="5">
        <v>8.5</v>
      </c>
    </row>
    <row r="114" spans="1:44" ht="16" x14ac:dyDescent="0.2">
      <c r="A114" s="18" t="s">
        <v>1276</v>
      </c>
      <c r="B114" s="18" t="s">
        <v>424</v>
      </c>
      <c r="C114" s="18" t="s">
        <v>3361</v>
      </c>
      <c r="D114" s="18" t="s">
        <v>2867</v>
      </c>
      <c r="E114" s="5" t="s">
        <v>3366</v>
      </c>
      <c r="F114" s="5" t="s">
        <v>3367</v>
      </c>
      <c r="G114" s="5" t="s">
        <v>3368</v>
      </c>
      <c r="H114" s="5"/>
      <c r="I114" s="5" t="s">
        <v>2716</v>
      </c>
      <c r="J114" s="5" t="s">
        <v>1277</v>
      </c>
      <c r="K114" s="5" t="s">
        <v>2753</v>
      </c>
      <c r="L114" s="5" t="s">
        <v>2753</v>
      </c>
      <c r="M114" s="5" t="s">
        <v>2753</v>
      </c>
      <c r="N114" s="5" t="s">
        <v>2753</v>
      </c>
      <c r="O114" s="18" t="s">
        <v>107</v>
      </c>
      <c r="Q114">
        <v>100</v>
      </c>
      <c r="R114" s="5"/>
      <c r="W114">
        <v>12</v>
      </c>
      <c r="Y114">
        <v>3</v>
      </c>
      <c r="AE114">
        <v>1</v>
      </c>
      <c r="AO114" s="5" t="s">
        <v>3369</v>
      </c>
      <c r="AP114" s="5" t="s">
        <v>3370</v>
      </c>
      <c r="AQ114" s="19"/>
      <c r="AR114" s="5"/>
    </row>
    <row r="115" spans="1:44" ht="16" x14ac:dyDescent="0.2">
      <c r="A115" s="18" t="s">
        <v>1296</v>
      </c>
      <c r="B115" s="18" t="s">
        <v>424</v>
      </c>
      <c r="C115" s="18" t="s">
        <v>3361</v>
      </c>
      <c r="D115" s="18" t="s">
        <v>2867</v>
      </c>
      <c r="E115" s="5" t="s">
        <v>3371</v>
      </c>
      <c r="F115" s="5" t="s">
        <v>3372</v>
      </c>
      <c r="G115" s="5" t="s">
        <v>3373</v>
      </c>
      <c r="H115" s="5"/>
      <c r="I115" s="5" t="s">
        <v>2716</v>
      </c>
      <c r="J115" s="5" t="s">
        <v>1297</v>
      </c>
      <c r="K115" s="5" t="s">
        <v>3374</v>
      </c>
      <c r="L115" s="5" t="s">
        <v>2551</v>
      </c>
      <c r="M115" s="5" t="s">
        <v>2551</v>
      </c>
      <c r="N115" s="5" t="s">
        <v>3375</v>
      </c>
      <c r="O115" s="18" t="s">
        <v>120</v>
      </c>
      <c r="P115">
        <v>25</v>
      </c>
      <c r="Q115">
        <v>75</v>
      </c>
      <c r="R115" s="5"/>
      <c r="S115">
        <v>175</v>
      </c>
      <c r="T115">
        <v>390</v>
      </c>
      <c r="V115">
        <v>125</v>
      </c>
      <c r="AO115" s="5" t="s">
        <v>3376</v>
      </c>
      <c r="AP115" s="5" t="s">
        <v>3376</v>
      </c>
      <c r="AQ115" s="19"/>
      <c r="AR115" s="5"/>
    </row>
    <row r="116" spans="1:44" ht="16" x14ac:dyDescent="0.2">
      <c r="A116" s="18" t="s">
        <v>2307</v>
      </c>
      <c r="B116" s="18" t="s">
        <v>424</v>
      </c>
      <c r="C116" s="18" t="s">
        <v>3361</v>
      </c>
      <c r="D116" s="18" t="s">
        <v>2867</v>
      </c>
      <c r="E116" s="5" t="s">
        <v>3377</v>
      </c>
      <c r="F116" s="5" t="s">
        <v>3378</v>
      </c>
      <c r="G116" s="5" t="s">
        <v>3379</v>
      </c>
      <c r="H116" s="5"/>
      <c r="I116" s="5" t="s">
        <v>2716</v>
      </c>
      <c r="J116" s="5" t="s">
        <v>3380</v>
      </c>
      <c r="K116" s="5" t="s">
        <v>2879</v>
      </c>
      <c r="L116" s="5" t="s">
        <v>2551</v>
      </c>
      <c r="M116" s="5" t="s">
        <v>2739</v>
      </c>
      <c r="N116" s="5" t="s">
        <v>2551</v>
      </c>
      <c r="O116" s="18" t="s">
        <v>120</v>
      </c>
      <c r="P116">
        <v>100</v>
      </c>
      <c r="R116" s="5"/>
      <c r="W116">
        <v>500</v>
      </c>
      <c r="AE116">
        <v>90</v>
      </c>
      <c r="AG116">
        <v>150000</v>
      </c>
      <c r="AO116" s="5" t="s">
        <v>3381</v>
      </c>
      <c r="AP116" s="5" t="s">
        <v>3382</v>
      </c>
      <c r="AQ116" s="19"/>
      <c r="AR116" s="5"/>
    </row>
    <row r="117" spans="1:44" ht="16" x14ac:dyDescent="0.2">
      <c r="A117" s="18" t="s">
        <v>2439</v>
      </c>
      <c r="B117" s="18" t="s">
        <v>424</v>
      </c>
      <c r="C117" s="18" t="s">
        <v>3361</v>
      </c>
      <c r="D117" s="18" t="s">
        <v>2867</v>
      </c>
      <c r="E117" s="5" t="s">
        <v>3383</v>
      </c>
      <c r="F117" s="5" t="s">
        <v>3384</v>
      </c>
      <c r="G117" s="5" t="s">
        <v>3385</v>
      </c>
      <c r="H117" s="5"/>
      <c r="I117" s="5" t="s">
        <v>57</v>
      </c>
      <c r="J117" s="5" t="s">
        <v>3386</v>
      </c>
      <c r="K117" s="5" t="s">
        <v>2761</v>
      </c>
      <c r="L117" s="5" t="s">
        <v>2551</v>
      </c>
      <c r="M117" s="5" t="s">
        <v>2551</v>
      </c>
      <c r="N117" s="5" t="s">
        <v>2761</v>
      </c>
      <c r="O117" s="18" t="s">
        <v>107</v>
      </c>
      <c r="P117">
        <v>100</v>
      </c>
      <c r="R117" s="5"/>
      <c r="S117">
        <v>20</v>
      </c>
      <c r="T117">
        <v>20</v>
      </c>
      <c r="U117">
        <v>70</v>
      </c>
      <c r="W117">
        <v>50</v>
      </c>
      <c r="AO117" s="5" t="s">
        <v>3387</v>
      </c>
      <c r="AP117" s="5" t="s">
        <v>3387</v>
      </c>
      <c r="AQ117" s="19"/>
      <c r="AR117" s="5"/>
    </row>
    <row r="118" spans="1:44" ht="16" x14ac:dyDescent="0.2">
      <c r="A118" s="18" t="s">
        <v>2178</v>
      </c>
      <c r="B118" s="18" t="s">
        <v>424</v>
      </c>
      <c r="C118" s="18" t="s">
        <v>3361</v>
      </c>
      <c r="D118" s="18" t="s">
        <v>2867</v>
      </c>
      <c r="E118" s="5" t="s">
        <v>3388</v>
      </c>
      <c r="F118" s="5" t="s">
        <v>3389</v>
      </c>
      <c r="G118" s="5" t="s">
        <v>3390</v>
      </c>
      <c r="H118" s="5"/>
      <c r="I118" s="5" t="s">
        <v>2716</v>
      </c>
      <c r="J118" s="5" t="s">
        <v>3391</v>
      </c>
      <c r="K118" s="5" t="s">
        <v>2551</v>
      </c>
      <c r="L118" s="5" t="s">
        <v>2551</v>
      </c>
      <c r="M118" s="5" t="s">
        <v>2717</v>
      </c>
      <c r="N118" s="5" t="s">
        <v>2551</v>
      </c>
      <c r="O118" s="18" t="s">
        <v>67</v>
      </c>
      <c r="P118">
        <v>100</v>
      </c>
      <c r="R118" s="5"/>
      <c r="AO118" s="5" t="s">
        <v>2578</v>
      </c>
      <c r="AP118" s="5" t="s">
        <v>2568</v>
      </c>
      <c r="AQ118" s="19"/>
      <c r="AR118" s="5" t="s">
        <v>3347</v>
      </c>
    </row>
    <row r="119" spans="1:44" ht="16" x14ac:dyDescent="0.2">
      <c r="A119" s="18" t="s">
        <v>1764</v>
      </c>
      <c r="B119" s="18" t="s">
        <v>424</v>
      </c>
      <c r="C119" s="18" t="s">
        <v>3361</v>
      </c>
      <c r="D119" s="18" t="s">
        <v>2867</v>
      </c>
      <c r="E119" s="5" t="s">
        <v>3392</v>
      </c>
      <c r="F119" s="5" t="s">
        <v>3393</v>
      </c>
      <c r="G119" s="5" t="s">
        <v>3394</v>
      </c>
      <c r="H119" s="5"/>
      <c r="I119" s="5" t="s">
        <v>2716</v>
      </c>
      <c r="J119" s="5" t="s">
        <v>1765</v>
      </c>
      <c r="K119" s="5" t="s">
        <v>2551</v>
      </c>
      <c r="L119" s="5" t="s">
        <v>2551</v>
      </c>
      <c r="M119" s="5" t="s">
        <v>2717</v>
      </c>
      <c r="N119" s="5" t="s">
        <v>2551</v>
      </c>
      <c r="O119" s="18" t="s">
        <v>67</v>
      </c>
      <c r="P119">
        <v>100</v>
      </c>
      <c r="R119" s="5"/>
      <c r="AD119">
        <v>20</v>
      </c>
      <c r="AJ119">
        <v>725</v>
      </c>
      <c r="AM119">
        <v>4</v>
      </c>
      <c r="AO119" s="5" t="s">
        <v>2552</v>
      </c>
      <c r="AP119" s="5" t="s">
        <v>2622</v>
      </c>
      <c r="AQ119" s="19"/>
      <c r="AR119" s="5" t="s">
        <v>3347</v>
      </c>
    </row>
    <row r="120" spans="1:44" ht="16" x14ac:dyDescent="0.2">
      <c r="A120" s="18" t="s">
        <v>1298</v>
      </c>
      <c r="B120" s="18" t="s">
        <v>424</v>
      </c>
      <c r="C120" s="18" t="s">
        <v>3361</v>
      </c>
      <c r="D120" s="18" t="s">
        <v>2867</v>
      </c>
      <c r="E120" s="5" t="s">
        <v>3361</v>
      </c>
      <c r="F120" s="5" t="s">
        <v>3395</v>
      </c>
      <c r="G120" s="5" t="s">
        <v>3396</v>
      </c>
      <c r="H120" s="5"/>
      <c r="I120" s="5" t="s">
        <v>2716</v>
      </c>
      <c r="J120" s="5" t="s">
        <v>1299</v>
      </c>
      <c r="K120" s="5" t="s">
        <v>2551</v>
      </c>
      <c r="L120" s="5" t="s">
        <v>2717</v>
      </c>
      <c r="M120" s="5" t="s">
        <v>2551</v>
      </c>
      <c r="N120" s="5" t="s">
        <v>2551</v>
      </c>
      <c r="O120" s="18" t="s">
        <v>114</v>
      </c>
      <c r="P120">
        <v>80</v>
      </c>
      <c r="Q120">
        <v>20</v>
      </c>
      <c r="R120" s="5"/>
      <c r="AN120">
        <v>2</v>
      </c>
      <c r="AO120" s="5" t="s">
        <v>3397</v>
      </c>
      <c r="AP120" s="5" t="s">
        <v>3398</v>
      </c>
      <c r="AQ120" s="19"/>
      <c r="AR120" s="5" t="s">
        <v>3347</v>
      </c>
    </row>
    <row r="121" spans="1:44" ht="16" x14ac:dyDescent="0.2">
      <c r="A121" s="18" t="s">
        <v>1638</v>
      </c>
      <c r="B121" s="18" t="s">
        <v>424</v>
      </c>
      <c r="C121" s="18" t="s">
        <v>3361</v>
      </c>
      <c r="D121" s="18" t="s">
        <v>2867</v>
      </c>
      <c r="E121" s="5" t="s">
        <v>3361</v>
      </c>
      <c r="F121" s="5" t="s">
        <v>3399</v>
      </c>
      <c r="G121" s="5" t="s">
        <v>3400</v>
      </c>
      <c r="H121" s="5"/>
      <c r="I121" s="5" t="s">
        <v>2716</v>
      </c>
      <c r="J121" s="5" t="s">
        <v>3401</v>
      </c>
      <c r="K121" s="5" t="s">
        <v>2551</v>
      </c>
      <c r="L121" s="5" t="s">
        <v>3263</v>
      </c>
      <c r="M121" s="5" t="s">
        <v>3402</v>
      </c>
      <c r="N121" s="5" t="s">
        <v>2551</v>
      </c>
      <c r="O121" s="18" t="s">
        <v>67</v>
      </c>
      <c r="P121">
        <v>84</v>
      </c>
      <c r="Q121">
        <v>16</v>
      </c>
      <c r="R121" s="5"/>
      <c r="Z121">
        <v>110</v>
      </c>
      <c r="AE121">
        <v>143</v>
      </c>
      <c r="AH121">
        <v>7</v>
      </c>
      <c r="AO121" s="5" t="s">
        <v>3403</v>
      </c>
      <c r="AP121" s="5" t="s">
        <v>3404</v>
      </c>
      <c r="AQ121" s="19" t="s">
        <v>3405</v>
      </c>
      <c r="AR121" s="5" t="s">
        <v>3406</v>
      </c>
    </row>
    <row r="122" spans="1:44" ht="16" x14ac:dyDescent="0.2">
      <c r="A122" s="18" t="s">
        <v>2000</v>
      </c>
      <c r="B122" s="18" t="s">
        <v>424</v>
      </c>
      <c r="C122" s="18" t="s">
        <v>3361</v>
      </c>
      <c r="D122" s="18" t="s">
        <v>2867</v>
      </c>
      <c r="E122" s="5" t="s">
        <v>3407</v>
      </c>
      <c r="F122" s="5" t="s">
        <v>3408</v>
      </c>
      <c r="G122" s="5" t="s">
        <v>3409</v>
      </c>
      <c r="H122" s="5"/>
      <c r="I122" s="5" t="s">
        <v>2716</v>
      </c>
      <c r="J122" s="5" t="s">
        <v>2001</v>
      </c>
      <c r="K122" s="5" t="s">
        <v>2551</v>
      </c>
      <c r="L122" s="5" t="s">
        <v>2551</v>
      </c>
      <c r="M122" s="5" t="s">
        <v>2551</v>
      </c>
      <c r="N122" s="5" t="s">
        <v>2717</v>
      </c>
      <c r="O122" s="18" t="s">
        <v>56</v>
      </c>
      <c r="P122">
        <v>100</v>
      </c>
      <c r="R122" s="5"/>
      <c r="AO122" s="5" t="s">
        <v>3410</v>
      </c>
      <c r="AP122" s="5" t="s">
        <v>3410</v>
      </c>
      <c r="AQ122" s="19">
        <f>'CapRev-Output-All'!$AO122*'CapRev-Output-All'!$AR122/100</f>
        <v>5926.75</v>
      </c>
      <c r="AR122" s="5">
        <v>1</v>
      </c>
    </row>
    <row r="123" spans="1:44" ht="16" x14ac:dyDescent="0.2">
      <c r="A123" s="18" t="s">
        <v>717</v>
      </c>
      <c r="B123" s="18" t="s">
        <v>714</v>
      </c>
      <c r="C123" s="18" t="s">
        <v>3411</v>
      </c>
      <c r="D123" s="18" t="s">
        <v>2976</v>
      </c>
      <c r="E123" s="5" t="s">
        <v>3412</v>
      </c>
      <c r="F123" s="5" t="s">
        <v>3413</v>
      </c>
      <c r="G123" s="5" t="s">
        <v>3414</v>
      </c>
      <c r="H123" s="5"/>
      <c r="I123" s="5" t="s">
        <v>2716</v>
      </c>
      <c r="J123" s="5" t="s">
        <v>718</v>
      </c>
      <c r="K123" s="5" t="s">
        <v>3281</v>
      </c>
      <c r="L123" s="5" t="s">
        <v>2551</v>
      </c>
      <c r="M123" s="5" t="s">
        <v>2769</v>
      </c>
      <c r="N123" s="5" t="s">
        <v>2731</v>
      </c>
      <c r="O123" s="18" t="s">
        <v>120</v>
      </c>
      <c r="Q123">
        <v>100</v>
      </c>
      <c r="R123" s="5"/>
      <c r="S123">
        <v>2080</v>
      </c>
      <c r="U123">
        <v>100</v>
      </c>
      <c r="W123">
        <v>1200</v>
      </c>
      <c r="AO123" s="5" t="s">
        <v>3415</v>
      </c>
      <c r="AP123" s="5" t="s">
        <v>3416</v>
      </c>
      <c r="AQ123" s="19" t="s">
        <v>2551</v>
      </c>
      <c r="AR123" s="5" t="s">
        <v>2551</v>
      </c>
    </row>
    <row r="124" spans="1:44" ht="16" x14ac:dyDescent="0.2">
      <c r="A124" s="18" t="s">
        <v>1062</v>
      </c>
      <c r="B124" s="18" t="s">
        <v>714</v>
      </c>
      <c r="C124" s="18" t="s">
        <v>3411</v>
      </c>
      <c r="D124" s="18" t="s">
        <v>2976</v>
      </c>
      <c r="E124" s="5" t="s">
        <v>3417</v>
      </c>
      <c r="F124" s="5" t="s">
        <v>3418</v>
      </c>
      <c r="G124" s="5" t="s">
        <v>3419</v>
      </c>
      <c r="H124" s="5"/>
      <c r="I124" s="5" t="s">
        <v>2716</v>
      </c>
      <c r="J124" s="5" t="s">
        <v>1063</v>
      </c>
      <c r="K124" s="5" t="s">
        <v>2551</v>
      </c>
      <c r="L124" s="5" t="s">
        <v>2551</v>
      </c>
      <c r="M124" s="5" t="s">
        <v>2551</v>
      </c>
      <c r="N124" s="5" t="s">
        <v>2717</v>
      </c>
      <c r="O124" s="18" t="s">
        <v>56</v>
      </c>
      <c r="Q124">
        <v>100</v>
      </c>
      <c r="R124" s="5"/>
      <c r="S124">
        <v>10</v>
      </c>
      <c r="T124">
        <v>5</v>
      </c>
      <c r="V124">
        <v>5</v>
      </c>
      <c r="AO124" s="5" t="s">
        <v>3420</v>
      </c>
      <c r="AP124" s="5" t="s">
        <v>3420</v>
      </c>
      <c r="AQ124" s="19"/>
      <c r="AR124" s="5"/>
    </row>
    <row r="125" spans="1:44" ht="16" x14ac:dyDescent="0.2">
      <c r="A125" s="18" t="s">
        <v>1403</v>
      </c>
      <c r="B125" s="18" t="s">
        <v>714</v>
      </c>
      <c r="C125" s="18" t="s">
        <v>3411</v>
      </c>
      <c r="D125" s="18" t="s">
        <v>2976</v>
      </c>
      <c r="E125" s="5" t="s">
        <v>3421</v>
      </c>
      <c r="F125" s="5" t="s">
        <v>3422</v>
      </c>
      <c r="G125" s="5" t="s">
        <v>3423</v>
      </c>
      <c r="H125" s="5"/>
      <c r="I125" s="5" t="s">
        <v>2716</v>
      </c>
      <c r="J125" s="5" t="s">
        <v>1404</v>
      </c>
      <c r="K125" s="5" t="s">
        <v>3424</v>
      </c>
      <c r="L125" s="5" t="s">
        <v>3263</v>
      </c>
      <c r="M125" s="5" t="s">
        <v>3425</v>
      </c>
      <c r="N125" s="5" t="s">
        <v>3426</v>
      </c>
      <c r="O125" s="18" t="s">
        <v>120</v>
      </c>
      <c r="Q125">
        <v>100</v>
      </c>
      <c r="R125" s="5"/>
      <c r="T125">
        <v>80</v>
      </c>
      <c r="W125">
        <v>138</v>
      </c>
      <c r="AE125">
        <v>3</v>
      </c>
      <c r="AO125" s="5" t="s">
        <v>3427</v>
      </c>
      <c r="AP125" s="5" t="s">
        <v>3428</v>
      </c>
      <c r="AQ125" s="19" t="s">
        <v>3429</v>
      </c>
      <c r="AR125" s="5" t="s">
        <v>3430</v>
      </c>
    </row>
    <row r="126" spans="1:44" ht="16" x14ac:dyDescent="0.2">
      <c r="A126" s="18" t="s">
        <v>2336</v>
      </c>
      <c r="B126" s="18" t="s">
        <v>632</v>
      </c>
      <c r="C126" s="18" t="s">
        <v>2816</v>
      </c>
      <c r="D126" s="18" t="s">
        <v>60</v>
      </c>
      <c r="E126" s="5" t="s">
        <v>3431</v>
      </c>
      <c r="F126" s="5" t="s">
        <v>3432</v>
      </c>
      <c r="G126" s="5" t="s">
        <v>3433</v>
      </c>
      <c r="H126" s="5" t="s">
        <v>2723</v>
      </c>
      <c r="I126" s="5" t="s">
        <v>2716</v>
      </c>
      <c r="J126" s="5" t="s">
        <v>2337</v>
      </c>
      <c r="K126" s="5" t="s">
        <v>2769</v>
      </c>
      <c r="L126" s="5" t="s">
        <v>2769</v>
      </c>
      <c r="M126" s="5" t="s">
        <v>3006</v>
      </c>
      <c r="N126" s="5" t="s">
        <v>2551</v>
      </c>
      <c r="O126" s="18" t="s">
        <v>67</v>
      </c>
      <c r="P126">
        <v>100</v>
      </c>
      <c r="R126" s="5"/>
      <c r="AB126">
        <v>4</v>
      </c>
      <c r="AE126">
        <v>40</v>
      </c>
      <c r="AG126">
        <v>1740000</v>
      </c>
      <c r="AH126">
        <v>8</v>
      </c>
      <c r="AI126">
        <v>4</v>
      </c>
      <c r="AM126">
        <v>1000</v>
      </c>
      <c r="AO126" s="5" t="s">
        <v>3434</v>
      </c>
      <c r="AP126" s="5" t="s">
        <v>2723</v>
      </c>
      <c r="AQ126" s="19" t="s">
        <v>2551</v>
      </c>
      <c r="AR126" s="5" t="s">
        <v>2551</v>
      </c>
    </row>
    <row r="127" spans="1:44" ht="16" x14ac:dyDescent="0.2">
      <c r="A127" s="18" t="s">
        <v>1292</v>
      </c>
      <c r="B127" s="18" t="s">
        <v>632</v>
      </c>
      <c r="C127" s="18" t="s">
        <v>2816</v>
      </c>
      <c r="D127" s="18" t="s">
        <v>60</v>
      </c>
      <c r="E127" s="5" t="s">
        <v>3435</v>
      </c>
      <c r="F127" s="5" t="s">
        <v>3436</v>
      </c>
      <c r="G127" s="5" t="s">
        <v>3437</v>
      </c>
      <c r="H127" s="5" t="s">
        <v>2871</v>
      </c>
      <c r="I127" s="5" t="s">
        <v>2716</v>
      </c>
      <c r="J127" s="5" t="s">
        <v>1293</v>
      </c>
      <c r="K127" s="5" t="s">
        <v>2769</v>
      </c>
      <c r="L127" s="5" t="s">
        <v>2813</v>
      </c>
      <c r="M127" s="5" t="s">
        <v>2879</v>
      </c>
      <c r="N127" s="5" t="s">
        <v>2551</v>
      </c>
      <c r="O127" s="18" t="s">
        <v>67</v>
      </c>
      <c r="P127">
        <v>100</v>
      </c>
      <c r="R127" s="5"/>
      <c r="AE127">
        <v>80</v>
      </c>
      <c r="AG127">
        <v>30000000</v>
      </c>
      <c r="AH127">
        <v>5</v>
      </c>
      <c r="AI127">
        <v>1</v>
      </c>
      <c r="AJ127">
        <v>283280</v>
      </c>
      <c r="AM127">
        <v>2</v>
      </c>
      <c r="AN127">
        <v>8</v>
      </c>
      <c r="AO127" s="5" t="s">
        <v>3438</v>
      </c>
      <c r="AP127" s="5" t="s">
        <v>2723</v>
      </c>
      <c r="AQ127" s="19" t="s">
        <v>2579</v>
      </c>
      <c r="AR127" s="5" t="s">
        <v>3430</v>
      </c>
    </row>
    <row r="128" spans="1:44" ht="16" x14ac:dyDescent="0.2">
      <c r="A128" s="18" t="s">
        <v>635</v>
      </c>
      <c r="B128" s="18" t="s">
        <v>632</v>
      </c>
      <c r="C128" s="18" t="s">
        <v>2816</v>
      </c>
      <c r="D128" s="18" t="s">
        <v>60</v>
      </c>
      <c r="E128" s="5" t="s">
        <v>3439</v>
      </c>
      <c r="F128" s="5" t="s">
        <v>3440</v>
      </c>
      <c r="G128" s="5" t="s">
        <v>3441</v>
      </c>
      <c r="H128" s="5" t="s">
        <v>2723</v>
      </c>
      <c r="I128" s="5" t="s">
        <v>2716</v>
      </c>
      <c r="J128" s="5" t="s">
        <v>636</v>
      </c>
      <c r="K128" s="5" t="s">
        <v>3006</v>
      </c>
      <c r="L128" s="5" t="s">
        <v>2551</v>
      </c>
      <c r="M128" s="5" t="s">
        <v>2738</v>
      </c>
      <c r="N128" s="5" t="s">
        <v>2551</v>
      </c>
      <c r="O128" s="18" t="s">
        <v>120</v>
      </c>
      <c r="P128">
        <v>100</v>
      </c>
      <c r="R128" s="5"/>
      <c r="S128">
        <v>20</v>
      </c>
      <c r="T128">
        <v>6</v>
      </c>
      <c r="AE128">
        <v>4</v>
      </c>
      <c r="AO128" s="5" t="s">
        <v>3442</v>
      </c>
      <c r="AP128" s="5" t="s">
        <v>2723</v>
      </c>
      <c r="AQ128" s="19" t="s">
        <v>2556</v>
      </c>
      <c r="AR128" s="5" t="s">
        <v>3443</v>
      </c>
    </row>
    <row r="129" spans="1:45" ht="16" x14ac:dyDescent="0.2">
      <c r="A129" s="18" t="s">
        <v>1937</v>
      </c>
      <c r="B129" s="18" t="s">
        <v>632</v>
      </c>
      <c r="C129" s="18" t="s">
        <v>2816</v>
      </c>
      <c r="D129" s="18" t="s">
        <v>60</v>
      </c>
      <c r="E129" s="5" t="s">
        <v>3444</v>
      </c>
      <c r="F129" s="5" t="s">
        <v>3445</v>
      </c>
      <c r="G129" s="5" t="s">
        <v>3446</v>
      </c>
      <c r="H129" s="5" t="s">
        <v>2871</v>
      </c>
      <c r="I129" s="5" t="s">
        <v>2716</v>
      </c>
      <c r="J129" s="5" t="s">
        <v>1938</v>
      </c>
      <c r="K129" s="5" t="s">
        <v>2551</v>
      </c>
      <c r="L129" s="5" t="s">
        <v>2551</v>
      </c>
      <c r="M129" s="5" t="s">
        <v>2717</v>
      </c>
      <c r="N129" s="5" t="s">
        <v>2551</v>
      </c>
      <c r="O129" s="18" t="s">
        <v>67</v>
      </c>
      <c r="P129">
        <v>100</v>
      </c>
      <c r="R129" s="5"/>
      <c r="W129">
        <v>30</v>
      </c>
      <c r="Y129">
        <v>20</v>
      </c>
      <c r="AE129">
        <v>6</v>
      </c>
      <c r="AK129">
        <v>2300</v>
      </c>
      <c r="AL129">
        <v>700</v>
      </c>
      <c r="AN129">
        <v>4</v>
      </c>
      <c r="AO129" s="5" t="s">
        <v>2828</v>
      </c>
      <c r="AP129" s="5" t="s">
        <v>3447</v>
      </c>
      <c r="AQ129" s="19" t="s">
        <v>2551</v>
      </c>
      <c r="AR129" s="5" t="s">
        <v>2551</v>
      </c>
    </row>
    <row r="130" spans="1:45" ht="16" x14ac:dyDescent="0.2">
      <c r="A130" s="18" t="s">
        <v>1589</v>
      </c>
      <c r="B130" s="18" t="s">
        <v>632</v>
      </c>
      <c r="C130" s="18" t="s">
        <v>2816</v>
      </c>
      <c r="D130" s="18" t="s">
        <v>60</v>
      </c>
      <c r="E130" s="5" t="s">
        <v>3448</v>
      </c>
      <c r="F130" s="5" t="s">
        <v>3449</v>
      </c>
      <c r="G130" s="5" t="s">
        <v>3450</v>
      </c>
      <c r="H130" s="5" t="s">
        <v>2723</v>
      </c>
      <c r="I130" s="5" t="s">
        <v>57</v>
      </c>
      <c r="J130" s="5" t="s">
        <v>1590</v>
      </c>
      <c r="K130" s="5" t="s">
        <v>3219</v>
      </c>
      <c r="L130" s="5" t="s">
        <v>3219</v>
      </c>
      <c r="M130" s="5" t="s">
        <v>2551</v>
      </c>
      <c r="N130" s="5" t="s">
        <v>2891</v>
      </c>
      <c r="O130" s="18" t="s">
        <v>107</v>
      </c>
      <c r="P130">
        <v>100</v>
      </c>
      <c r="R130" s="5"/>
      <c r="S130">
        <v>70</v>
      </c>
      <c r="Y130">
        <v>40</v>
      </c>
      <c r="AC130">
        <v>10</v>
      </c>
      <c r="AO130" s="5" t="s">
        <v>3451</v>
      </c>
      <c r="AP130" s="5" t="s">
        <v>2723</v>
      </c>
      <c r="AQ130" s="19" t="s">
        <v>2551</v>
      </c>
      <c r="AR130" s="5" t="s">
        <v>2551</v>
      </c>
    </row>
    <row r="131" spans="1:45" ht="16" x14ac:dyDescent="0.2">
      <c r="A131" s="18" t="s">
        <v>1346</v>
      </c>
      <c r="B131" s="18" t="s">
        <v>632</v>
      </c>
      <c r="C131" s="18" t="s">
        <v>2816</v>
      </c>
      <c r="D131" s="18" t="s">
        <v>60</v>
      </c>
      <c r="E131" s="5" t="s">
        <v>3452</v>
      </c>
      <c r="F131" s="5" t="s">
        <v>3453</v>
      </c>
      <c r="G131" s="5" t="s">
        <v>3454</v>
      </c>
      <c r="H131" s="5" t="s">
        <v>2723</v>
      </c>
      <c r="I131" s="5" t="s">
        <v>2716</v>
      </c>
      <c r="J131" s="5" t="s">
        <v>1347</v>
      </c>
      <c r="K131" s="5" t="s">
        <v>3047</v>
      </c>
      <c r="L131" s="5" t="s">
        <v>3455</v>
      </c>
      <c r="M131" s="5" t="s">
        <v>3047</v>
      </c>
      <c r="N131" s="5" t="s">
        <v>2551</v>
      </c>
      <c r="O131" s="18" t="s">
        <v>107</v>
      </c>
      <c r="P131">
        <v>100</v>
      </c>
      <c r="R131" s="5"/>
      <c r="S131">
        <v>17</v>
      </c>
      <c r="AE131">
        <v>900</v>
      </c>
      <c r="AH131">
        <v>1</v>
      </c>
      <c r="AI131">
        <v>1</v>
      </c>
      <c r="AN131">
        <v>1</v>
      </c>
      <c r="AO131" s="5" t="s">
        <v>3456</v>
      </c>
      <c r="AP131" s="5" t="s">
        <v>2723</v>
      </c>
      <c r="AQ131" s="19" t="s">
        <v>2551</v>
      </c>
      <c r="AR131" s="5" t="s">
        <v>2551</v>
      </c>
    </row>
    <row r="132" spans="1:45" ht="16" x14ac:dyDescent="0.2">
      <c r="A132" s="18" t="s">
        <v>1003</v>
      </c>
      <c r="B132" s="18" t="s">
        <v>632</v>
      </c>
      <c r="C132" s="18" t="s">
        <v>2816</v>
      </c>
      <c r="D132" s="18" t="s">
        <v>60</v>
      </c>
      <c r="E132" s="5" t="s">
        <v>3457</v>
      </c>
      <c r="F132" s="5" t="s">
        <v>3458</v>
      </c>
      <c r="G132" s="5" t="s">
        <v>3459</v>
      </c>
      <c r="H132" s="5" t="s">
        <v>2723</v>
      </c>
      <c r="I132" s="5" t="s">
        <v>2716</v>
      </c>
      <c r="J132" s="5" t="s">
        <v>1004</v>
      </c>
      <c r="K132" s="5" t="s">
        <v>2551</v>
      </c>
      <c r="L132" s="5" t="s">
        <v>2739</v>
      </c>
      <c r="M132" s="5" t="s">
        <v>3165</v>
      </c>
      <c r="N132" s="5" t="s">
        <v>2951</v>
      </c>
      <c r="O132" s="18" t="s">
        <v>67</v>
      </c>
      <c r="P132">
        <v>100</v>
      </c>
      <c r="R132" s="5"/>
      <c r="W132">
        <v>12</v>
      </c>
      <c r="Z132">
        <v>1</v>
      </c>
      <c r="AA132">
        <v>7</v>
      </c>
      <c r="AB132">
        <v>13</v>
      </c>
      <c r="AH132">
        <v>1</v>
      </c>
      <c r="AL132">
        <v>30600</v>
      </c>
      <c r="AO132" s="5" t="s">
        <v>3460</v>
      </c>
      <c r="AP132" s="5" t="s">
        <v>2723</v>
      </c>
      <c r="AQ132" s="19" t="s">
        <v>2551</v>
      </c>
      <c r="AR132" s="5" t="s">
        <v>2551</v>
      </c>
    </row>
    <row r="133" spans="1:45" ht="16" x14ac:dyDescent="0.2">
      <c r="A133" s="18" t="s">
        <v>1941</v>
      </c>
      <c r="B133" s="18" t="s">
        <v>523</v>
      </c>
      <c r="C133" s="18" t="s">
        <v>2830</v>
      </c>
      <c r="D133" s="18" t="s">
        <v>60</v>
      </c>
      <c r="E133" s="5" t="s">
        <v>3461</v>
      </c>
      <c r="F133" s="5" t="s">
        <v>3462</v>
      </c>
      <c r="G133" s="5" t="s">
        <v>3463</v>
      </c>
      <c r="H133" s="5"/>
      <c r="I133" s="5" t="s">
        <v>2716</v>
      </c>
      <c r="J133" s="5" t="s">
        <v>1942</v>
      </c>
      <c r="K133" s="5" t="s">
        <v>2761</v>
      </c>
      <c r="L133" s="5" t="s">
        <v>2551</v>
      </c>
      <c r="M133" s="5" t="s">
        <v>2551</v>
      </c>
      <c r="N133" s="5" t="s">
        <v>2761</v>
      </c>
      <c r="O133" s="18" t="s">
        <v>107</v>
      </c>
      <c r="Q133">
        <v>100</v>
      </c>
      <c r="R133" s="5"/>
      <c r="S133">
        <v>20</v>
      </c>
      <c r="T133">
        <v>20</v>
      </c>
      <c r="U133">
        <v>20</v>
      </c>
      <c r="AO133" s="5" t="s">
        <v>2724</v>
      </c>
      <c r="AP133" s="5" t="s">
        <v>2724</v>
      </c>
      <c r="AQ133" s="19" t="s">
        <v>2551</v>
      </c>
      <c r="AR133" s="5" t="s">
        <v>2551</v>
      </c>
    </row>
    <row r="134" spans="1:45" ht="32" x14ac:dyDescent="0.2">
      <c r="A134" s="18" t="s">
        <v>2211</v>
      </c>
      <c r="B134" s="18" t="s">
        <v>523</v>
      </c>
      <c r="C134" s="18" t="s">
        <v>2830</v>
      </c>
      <c r="D134" s="18" t="s">
        <v>60</v>
      </c>
      <c r="E134" s="5" t="s">
        <v>3464</v>
      </c>
      <c r="F134" s="5" t="s">
        <v>3465</v>
      </c>
      <c r="G134" s="5" t="s">
        <v>3466</v>
      </c>
      <c r="H134" s="5"/>
      <c r="I134" s="5" t="s">
        <v>2716</v>
      </c>
      <c r="J134" s="5" t="s">
        <v>2212</v>
      </c>
      <c r="K134" s="5" t="s">
        <v>2551</v>
      </c>
      <c r="L134" s="5" t="s">
        <v>2551</v>
      </c>
      <c r="M134" s="5" t="s">
        <v>2717</v>
      </c>
      <c r="N134" s="5" t="s">
        <v>2551</v>
      </c>
      <c r="O134" s="18" t="s">
        <v>67</v>
      </c>
      <c r="Q134">
        <v>100</v>
      </c>
      <c r="R134" s="5"/>
      <c r="AK134">
        <v>300000</v>
      </c>
      <c r="AL134">
        <v>150000</v>
      </c>
      <c r="AM134">
        <v>15000</v>
      </c>
      <c r="AO134" s="5" t="s">
        <v>3467</v>
      </c>
      <c r="AP134" s="5" t="s">
        <v>3468</v>
      </c>
      <c r="AQ134" s="19" t="s">
        <v>3468</v>
      </c>
      <c r="AR134" s="5" t="s">
        <v>2717</v>
      </c>
    </row>
    <row r="135" spans="1:45" ht="16" x14ac:dyDescent="0.2">
      <c r="A135" s="18" t="s">
        <v>1304</v>
      </c>
      <c r="B135" s="18" t="s">
        <v>388</v>
      </c>
      <c r="C135" s="18" t="s">
        <v>3469</v>
      </c>
      <c r="D135" s="18" t="s">
        <v>2874</v>
      </c>
      <c r="E135" s="5" t="s">
        <v>3470</v>
      </c>
      <c r="F135" s="5" t="s">
        <v>3471</v>
      </c>
      <c r="G135" s="5" t="s">
        <v>3472</v>
      </c>
      <c r="H135" s="5"/>
      <c r="I135" s="5" t="s">
        <v>2716</v>
      </c>
      <c r="J135" s="5" t="s">
        <v>1305</v>
      </c>
      <c r="K135" s="5" t="s">
        <v>2731</v>
      </c>
      <c r="L135" s="5" t="s">
        <v>2769</v>
      </c>
      <c r="M135" s="5" t="s">
        <v>3281</v>
      </c>
      <c r="N135" s="5" t="s">
        <v>2551</v>
      </c>
      <c r="O135" s="18" t="s">
        <v>67</v>
      </c>
      <c r="P135">
        <v>100</v>
      </c>
      <c r="R135" s="5"/>
      <c r="S135">
        <v>168</v>
      </c>
      <c r="AB135">
        <v>4.4000000000000004</v>
      </c>
      <c r="AD135">
        <v>4</v>
      </c>
      <c r="AO135" s="5" t="s">
        <v>3473</v>
      </c>
      <c r="AP135" s="5" t="s">
        <v>3474</v>
      </c>
      <c r="AQ135" s="19" t="s">
        <v>3475</v>
      </c>
      <c r="AR135" s="5" t="s">
        <v>3476</v>
      </c>
    </row>
    <row r="136" spans="1:45" ht="16" x14ac:dyDescent="0.2">
      <c r="A136" s="18" t="s">
        <v>1172</v>
      </c>
      <c r="B136" s="18" t="s">
        <v>388</v>
      </c>
      <c r="C136" s="18" t="s">
        <v>3469</v>
      </c>
      <c r="D136" s="18" t="s">
        <v>2874</v>
      </c>
      <c r="E136" s="5" t="s">
        <v>3477</v>
      </c>
      <c r="F136" s="5" t="s">
        <v>3478</v>
      </c>
      <c r="G136" s="5" t="s">
        <v>3479</v>
      </c>
      <c r="H136" s="5"/>
      <c r="I136" s="5" t="s">
        <v>2716</v>
      </c>
      <c r="J136" s="5" t="s">
        <v>3480</v>
      </c>
      <c r="K136" s="5" t="s">
        <v>2738</v>
      </c>
      <c r="L136" s="5" t="s">
        <v>2551</v>
      </c>
      <c r="M136" s="5" t="s">
        <v>3076</v>
      </c>
      <c r="N136" s="5" t="s">
        <v>2769</v>
      </c>
      <c r="O136" s="18" t="s">
        <v>67</v>
      </c>
      <c r="P136">
        <v>80</v>
      </c>
      <c r="Q136">
        <v>20</v>
      </c>
      <c r="R136" s="5"/>
      <c r="AE136">
        <v>6</v>
      </c>
      <c r="AH136">
        <v>5</v>
      </c>
      <c r="AK136">
        <v>2000</v>
      </c>
      <c r="AO136" s="5" t="s">
        <v>3481</v>
      </c>
      <c r="AP136" s="5" t="s">
        <v>3482</v>
      </c>
      <c r="AQ136" s="19" t="s">
        <v>3483</v>
      </c>
      <c r="AR136" s="5" t="s">
        <v>3476</v>
      </c>
    </row>
    <row r="137" spans="1:45" ht="16" x14ac:dyDescent="0.2">
      <c r="A137" s="18" t="s">
        <v>1077</v>
      </c>
      <c r="B137" s="18" t="s">
        <v>388</v>
      </c>
      <c r="C137" s="18" t="s">
        <v>3469</v>
      </c>
      <c r="D137" s="18" t="s">
        <v>2874</v>
      </c>
      <c r="E137" s="5" t="s">
        <v>3484</v>
      </c>
      <c r="F137" s="5" t="s">
        <v>3485</v>
      </c>
      <c r="G137" s="5" t="s">
        <v>3486</v>
      </c>
      <c r="H137" s="5"/>
      <c r="I137" s="5" t="s">
        <v>2716</v>
      </c>
      <c r="J137" s="5" t="s">
        <v>1078</v>
      </c>
      <c r="K137" s="5" t="s">
        <v>2739</v>
      </c>
      <c r="L137" s="5" t="s">
        <v>2769</v>
      </c>
      <c r="M137" s="5" t="s">
        <v>2769</v>
      </c>
      <c r="N137" s="5" t="s">
        <v>2739</v>
      </c>
      <c r="O137" s="18" t="s">
        <v>107</v>
      </c>
      <c r="P137">
        <v>90</v>
      </c>
      <c r="Q137">
        <v>10</v>
      </c>
      <c r="R137" s="5"/>
      <c r="AO137" s="5" t="s">
        <v>3487</v>
      </c>
      <c r="AP137" s="5" t="s">
        <v>3488</v>
      </c>
      <c r="AQ137" s="19" t="s">
        <v>3489</v>
      </c>
      <c r="AR137" s="5" t="s">
        <v>3490</v>
      </c>
    </row>
    <row r="138" spans="1:45" ht="16" x14ac:dyDescent="0.2">
      <c r="A138" s="18" t="s">
        <v>391</v>
      </c>
      <c r="B138" s="18" t="s">
        <v>388</v>
      </c>
      <c r="C138" s="18" t="s">
        <v>3469</v>
      </c>
      <c r="D138" s="18" t="s">
        <v>2874</v>
      </c>
      <c r="E138" s="5" t="s">
        <v>3491</v>
      </c>
      <c r="F138" s="5" t="s">
        <v>3492</v>
      </c>
      <c r="G138" s="5" t="s">
        <v>3493</v>
      </c>
      <c r="H138" s="5"/>
      <c r="I138" s="5" t="s">
        <v>2716</v>
      </c>
      <c r="J138" s="5" t="s">
        <v>392</v>
      </c>
      <c r="K138" s="5" t="s">
        <v>2551</v>
      </c>
      <c r="L138" s="5" t="s">
        <v>2551</v>
      </c>
      <c r="M138" s="5" t="s">
        <v>2551</v>
      </c>
      <c r="N138" s="5" t="s">
        <v>2717</v>
      </c>
      <c r="O138" s="18" t="s">
        <v>56</v>
      </c>
      <c r="P138">
        <v>76</v>
      </c>
      <c r="Q138">
        <v>24</v>
      </c>
      <c r="R138" s="5"/>
      <c r="S138">
        <v>300</v>
      </c>
      <c r="U138">
        <v>300</v>
      </c>
      <c r="W138">
        <v>300</v>
      </c>
      <c r="X138">
        <v>100</v>
      </c>
      <c r="AO138" s="5" t="s">
        <v>3494</v>
      </c>
      <c r="AP138" s="5" t="s">
        <v>3495</v>
      </c>
      <c r="AQ138" s="19" t="s">
        <v>2636</v>
      </c>
      <c r="AR138" s="5" t="s">
        <v>3496</v>
      </c>
    </row>
    <row r="139" spans="1:45" ht="16" x14ac:dyDescent="0.2">
      <c r="A139" s="18" t="s">
        <v>155</v>
      </c>
      <c r="B139" s="18" t="s">
        <v>153</v>
      </c>
      <c r="C139" s="18" t="s">
        <v>3497</v>
      </c>
      <c r="D139" s="18" t="s">
        <v>2874</v>
      </c>
      <c r="E139" s="5" t="s">
        <v>3498</v>
      </c>
      <c r="F139" s="5" t="s">
        <v>3499</v>
      </c>
      <c r="G139" s="5" t="s">
        <v>3500</v>
      </c>
      <c r="H139" s="5" t="s">
        <v>2723</v>
      </c>
      <c r="I139" s="5" t="s">
        <v>2716</v>
      </c>
      <c r="J139" s="5" t="s">
        <v>156</v>
      </c>
      <c r="K139" s="5" t="s">
        <v>2551</v>
      </c>
      <c r="L139" s="5" t="s">
        <v>2551</v>
      </c>
      <c r="M139" s="5" t="s">
        <v>2551</v>
      </c>
      <c r="N139" s="5" t="s">
        <v>2717</v>
      </c>
      <c r="O139" s="18" t="s">
        <v>56</v>
      </c>
      <c r="P139">
        <v>100</v>
      </c>
      <c r="R139" s="5"/>
      <c r="S139">
        <v>348</v>
      </c>
      <c r="U139">
        <v>80</v>
      </c>
      <c r="W139">
        <v>160</v>
      </c>
      <c r="AA139">
        <v>55</v>
      </c>
      <c r="AE139">
        <v>14</v>
      </c>
      <c r="AO139" s="5" t="s">
        <v>3501</v>
      </c>
      <c r="AP139" s="5" t="s">
        <v>3502</v>
      </c>
      <c r="AQ139" s="19"/>
      <c r="AR139" s="5"/>
    </row>
    <row r="140" spans="1:45" ht="16" x14ac:dyDescent="0.2">
      <c r="A140" s="18" t="s">
        <v>2226</v>
      </c>
      <c r="B140" s="18" t="s">
        <v>153</v>
      </c>
      <c r="C140" s="18" t="s">
        <v>3497</v>
      </c>
      <c r="D140" s="18" t="s">
        <v>2874</v>
      </c>
      <c r="E140" s="5" t="s">
        <v>2868</v>
      </c>
      <c r="F140" s="5" t="s">
        <v>2869</v>
      </c>
      <c r="G140" s="5" t="s">
        <v>2870</v>
      </c>
      <c r="H140" s="5" t="s">
        <v>2871</v>
      </c>
      <c r="I140" s="5" t="s">
        <v>2716</v>
      </c>
      <c r="J140" s="5" t="s">
        <v>3503</v>
      </c>
      <c r="K140" s="5" t="s">
        <v>3504</v>
      </c>
      <c r="L140" s="5" t="s">
        <v>2922</v>
      </c>
      <c r="M140" s="5" t="s">
        <v>2551</v>
      </c>
      <c r="N140" s="5" t="s">
        <v>2739</v>
      </c>
      <c r="O140" s="18" t="s">
        <v>56</v>
      </c>
      <c r="P140">
        <v>100</v>
      </c>
      <c r="R140" s="5"/>
      <c r="S140">
        <v>516</v>
      </c>
      <c r="T140">
        <v>447</v>
      </c>
      <c r="U140">
        <v>70</v>
      </c>
      <c r="W140">
        <v>409</v>
      </c>
      <c r="AA140">
        <v>74</v>
      </c>
      <c r="AB140">
        <v>100</v>
      </c>
      <c r="AH140">
        <v>65</v>
      </c>
      <c r="AI140">
        <v>65</v>
      </c>
      <c r="AO140" s="5" t="s">
        <v>3505</v>
      </c>
      <c r="AP140" s="5" t="s">
        <v>3505</v>
      </c>
      <c r="AQ140" s="19" t="s">
        <v>3506</v>
      </c>
      <c r="AR140" s="5" t="s">
        <v>3507</v>
      </c>
    </row>
    <row r="141" spans="1:45" ht="16" x14ac:dyDescent="0.2">
      <c r="A141" s="18" t="s">
        <v>725</v>
      </c>
      <c r="B141" s="18" t="s">
        <v>153</v>
      </c>
      <c r="C141" s="18" t="s">
        <v>3497</v>
      </c>
      <c r="D141" s="18" t="s">
        <v>2874</v>
      </c>
      <c r="E141" s="5" t="s">
        <v>3508</v>
      </c>
      <c r="F141" s="5" t="s">
        <v>3509</v>
      </c>
      <c r="G141" s="5" t="s">
        <v>3510</v>
      </c>
      <c r="H141" s="5" t="s">
        <v>2723</v>
      </c>
      <c r="I141" s="5" t="s">
        <v>2716</v>
      </c>
      <c r="J141" s="5" t="s">
        <v>3511</v>
      </c>
      <c r="K141" s="5" t="s">
        <v>3047</v>
      </c>
      <c r="L141" s="5" t="s">
        <v>2813</v>
      </c>
      <c r="M141" s="5" t="s">
        <v>2753</v>
      </c>
      <c r="N141" s="5" t="s">
        <v>2769</v>
      </c>
      <c r="O141" s="18" t="s">
        <v>120</v>
      </c>
      <c r="P141">
        <v>100</v>
      </c>
      <c r="R141" s="5"/>
      <c r="S141">
        <v>25</v>
      </c>
      <c r="T141">
        <v>230</v>
      </c>
      <c r="U141">
        <v>50</v>
      </c>
      <c r="V141">
        <v>30</v>
      </c>
      <c r="Y141">
        <v>30</v>
      </c>
      <c r="Z141">
        <v>30</v>
      </c>
      <c r="AC141">
        <v>5</v>
      </c>
      <c r="AE141">
        <v>6</v>
      </c>
      <c r="AI141">
        <v>1</v>
      </c>
      <c r="AN141">
        <v>1</v>
      </c>
      <c r="AO141" s="5" t="s">
        <v>3512</v>
      </c>
      <c r="AP141" s="5" t="s">
        <v>3512</v>
      </c>
      <c r="AQ141" s="19"/>
      <c r="AR141" s="5"/>
      <c r="AS141" t="b">
        <v>1</v>
      </c>
    </row>
    <row r="142" spans="1:45" ht="16" x14ac:dyDescent="0.2">
      <c r="A142" s="18" t="s">
        <v>723</v>
      </c>
      <c r="B142" s="18" t="s">
        <v>153</v>
      </c>
      <c r="C142" s="18" t="s">
        <v>3497</v>
      </c>
      <c r="D142" s="18" t="s">
        <v>2874</v>
      </c>
      <c r="E142" s="5" t="s">
        <v>3513</v>
      </c>
      <c r="F142" s="5" t="s">
        <v>3514</v>
      </c>
      <c r="G142" s="5" t="s">
        <v>3515</v>
      </c>
      <c r="H142" s="5"/>
      <c r="I142" s="5" t="s">
        <v>2716</v>
      </c>
      <c r="J142" s="5" t="s">
        <v>724</v>
      </c>
      <c r="K142" s="5" t="s">
        <v>2879</v>
      </c>
      <c r="L142" s="5" t="s">
        <v>2951</v>
      </c>
      <c r="M142" s="5" t="s">
        <v>2769</v>
      </c>
      <c r="N142" s="5" t="s">
        <v>2753</v>
      </c>
      <c r="O142" s="18" t="s">
        <v>120</v>
      </c>
      <c r="P142">
        <v>100</v>
      </c>
      <c r="R142" s="5"/>
      <c r="S142">
        <v>168</v>
      </c>
      <c r="T142">
        <v>65</v>
      </c>
      <c r="W142">
        <v>188</v>
      </c>
      <c r="AO142" s="5" t="s">
        <v>3516</v>
      </c>
      <c r="AP142" s="5" t="s">
        <v>3516</v>
      </c>
      <c r="AQ142" s="19" t="s">
        <v>2558</v>
      </c>
      <c r="AR142" s="5" t="s">
        <v>2938</v>
      </c>
    </row>
    <row r="143" spans="1:45" ht="16" x14ac:dyDescent="0.2">
      <c r="A143" s="18" t="s">
        <v>1308</v>
      </c>
      <c r="B143" s="18" t="s">
        <v>153</v>
      </c>
      <c r="C143" s="18" t="s">
        <v>3497</v>
      </c>
      <c r="D143" s="18" t="s">
        <v>2874</v>
      </c>
      <c r="E143" s="5" t="s">
        <v>3517</v>
      </c>
      <c r="F143" s="5" t="s">
        <v>3518</v>
      </c>
      <c r="G143" s="5" t="s">
        <v>3519</v>
      </c>
      <c r="H143" s="5"/>
      <c r="I143" s="5" t="s">
        <v>2716</v>
      </c>
      <c r="J143" s="5" t="s">
        <v>1309</v>
      </c>
      <c r="K143" s="5" t="s">
        <v>3520</v>
      </c>
      <c r="L143" s="5" t="s">
        <v>3521</v>
      </c>
      <c r="M143" s="5" t="s">
        <v>3522</v>
      </c>
      <c r="N143" s="5" t="s">
        <v>2551</v>
      </c>
      <c r="O143" s="18" t="s">
        <v>67</v>
      </c>
      <c r="P143">
        <v>100</v>
      </c>
      <c r="R143" s="5"/>
      <c r="W143">
        <v>10</v>
      </c>
      <c r="AC143">
        <v>10</v>
      </c>
      <c r="AH143">
        <v>1</v>
      </c>
      <c r="AO143" s="5" t="s">
        <v>3523</v>
      </c>
      <c r="AP143" s="5" t="s">
        <v>3524</v>
      </c>
      <c r="AQ143" s="19"/>
      <c r="AR143" s="5"/>
      <c r="AS143" t="b">
        <v>1</v>
      </c>
    </row>
    <row r="144" spans="1:45" ht="16" x14ac:dyDescent="0.2">
      <c r="A144" s="18" t="s">
        <v>1132</v>
      </c>
      <c r="B144" s="18" t="s">
        <v>131</v>
      </c>
      <c r="C144" s="18" t="s">
        <v>3525</v>
      </c>
      <c r="D144" s="18" t="s">
        <v>60</v>
      </c>
      <c r="E144" s="5" t="s">
        <v>3526</v>
      </c>
      <c r="F144" s="5" t="s">
        <v>3527</v>
      </c>
      <c r="G144" s="5" t="s">
        <v>3528</v>
      </c>
      <c r="H144" s="5"/>
      <c r="I144" s="5" t="s">
        <v>2716</v>
      </c>
      <c r="J144" s="5" t="s">
        <v>1133</v>
      </c>
      <c r="K144" s="5" t="s">
        <v>2739</v>
      </c>
      <c r="L144" s="5" t="s">
        <v>2738</v>
      </c>
      <c r="M144" s="5" t="s">
        <v>2813</v>
      </c>
      <c r="N144" s="5" t="s">
        <v>2769</v>
      </c>
      <c r="O144" s="18" t="s">
        <v>120</v>
      </c>
      <c r="Q144">
        <v>100</v>
      </c>
      <c r="R144" s="5"/>
      <c r="AD144">
        <v>2</v>
      </c>
      <c r="AE144">
        <v>25</v>
      </c>
      <c r="AO144" s="5" t="s">
        <v>3529</v>
      </c>
      <c r="AP144" s="5" t="s">
        <v>3529</v>
      </c>
      <c r="AQ144" s="19" t="s">
        <v>3530</v>
      </c>
      <c r="AR144" s="5" t="s">
        <v>2883</v>
      </c>
    </row>
    <row r="145" spans="1:44" ht="16" x14ac:dyDescent="0.2">
      <c r="A145" s="18" t="s">
        <v>1863</v>
      </c>
      <c r="B145" s="18" t="s">
        <v>131</v>
      </c>
      <c r="C145" s="18" t="s">
        <v>3525</v>
      </c>
      <c r="D145" s="18" t="s">
        <v>60</v>
      </c>
      <c r="E145" s="5" t="s">
        <v>3525</v>
      </c>
      <c r="F145" s="5" t="s">
        <v>3531</v>
      </c>
      <c r="G145" s="5" t="s">
        <v>3532</v>
      </c>
      <c r="H145" s="5"/>
      <c r="I145" s="5" t="s">
        <v>2716</v>
      </c>
      <c r="J145" s="5" t="s">
        <v>3533</v>
      </c>
      <c r="K145" s="5" t="s">
        <v>2551</v>
      </c>
      <c r="L145" s="5" t="s">
        <v>2551</v>
      </c>
      <c r="M145" s="5" t="s">
        <v>2551</v>
      </c>
      <c r="N145" s="5" t="s">
        <v>2717</v>
      </c>
      <c r="O145" s="18" t="s">
        <v>56</v>
      </c>
      <c r="Q145">
        <v>100</v>
      </c>
      <c r="R145" s="5"/>
      <c r="S145">
        <v>7</v>
      </c>
      <c r="U145">
        <v>7</v>
      </c>
      <c r="X145">
        <v>6</v>
      </c>
      <c r="AO145" s="5" t="s">
        <v>2724</v>
      </c>
      <c r="AP145" s="5" t="s">
        <v>3534</v>
      </c>
      <c r="AQ145" s="19"/>
      <c r="AR145" s="5" t="s">
        <v>2551</v>
      </c>
    </row>
    <row r="146" spans="1:44" ht="16" x14ac:dyDescent="0.2">
      <c r="A146" s="18" t="s">
        <v>1263</v>
      </c>
      <c r="B146" s="18" t="s">
        <v>131</v>
      </c>
      <c r="C146" s="18" t="s">
        <v>3525</v>
      </c>
      <c r="D146" s="18" t="s">
        <v>60</v>
      </c>
      <c r="E146" s="5" t="s">
        <v>3535</v>
      </c>
      <c r="F146" s="5" t="s">
        <v>3536</v>
      </c>
      <c r="G146" s="5" t="s">
        <v>3537</v>
      </c>
      <c r="H146" s="5"/>
      <c r="I146" s="5" t="s">
        <v>2716</v>
      </c>
      <c r="J146" s="5" t="s">
        <v>1264</v>
      </c>
      <c r="K146" s="5" t="s">
        <v>2551</v>
      </c>
      <c r="L146" s="5" t="s">
        <v>2761</v>
      </c>
      <c r="M146" s="5" t="s">
        <v>2813</v>
      </c>
      <c r="N146" s="5" t="s">
        <v>2738</v>
      </c>
      <c r="O146" s="18" t="s">
        <v>114</v>
      </c>
      <c r="Q146">
        <v>100</v>
      </c>
      <c r="R146" s="5"/>
      <c r="Z146">
        <v>5</v>
      </c>
      <c r="AE146">
        <v>20</v>
      </c>
      <c r="AF146">
        <v>3000</v>
      </c>
      <c r="AG146">
        <v>10000000</v>
      </c>
      <c r="AL146">
        <v>20000</v>
      </c>
      <c r="AM146">
        <v>12600</v>
      </c>
      <c r="AO146" s="5" t="s">
        <v>3538</v>
      </c>
      <c r="AP146" s="5" t="s">
        <v>3539</v>
      </c>
      <c r="AQ146" s="19" t="s">
        <v>3540</v>
      </c>
      <c r="AR146" s="5" t="s">
        <v>3541</v>
      </c>
    </row>
    <row r="147" spans="1:44" ht="16" x14ac:dyDescent="0.2">
      <c r="A147" s="18" t="s">
        <v>2050</v>
      </c>
      <c r="B147" s="18" t="s">
        <v>131</v>
      </c>
      <c r="C147" s="18" t="s">
        <v>3525</v>
      </c>
      <c r="D147" s="18" t="s">
        <v>60</v>
      </c>
      <c r="E147" s="5" t="s">
        <v>3525</v>
      </c>
      <c r="F147" s="5" t="s">
        <v>3542</v>
      </c>
      <c r="G147" s="5" t="s">
        <v>3532</v>
      </c>
      <c r="H147" s="5"/>
      <c r="I147" s="5" t="s">
        <v>2716</v>
      </c>
      <c r="J147" s="5" t="s">
        <v>3543</v>
      </c>
      <c r="K147" s="5" t="s">
        <v>2551</v>
      </c>
      <c r="L147" s="5" t="s">
        <v>2551</v>
      </c>
      <c r="M147" s="5" t="s">
        <v>2717</v>
      </c>
      <c r="N147" s="5" t="s">
        <v>2551</v>
      </c>
      <c r="O147" s="18" t="s">
        <v>67</v>
      </c>
      <c r="Q147">
        <v>100</v>
      </c>
      <c r="R147" s="5"/>
      <c r="AD147">
        <v>50</v>
      </c>
      <c r="AO147" s="5" t="s">
        <v>2724</v>
      </c>
      <c r="AP147" s="5" t="s">
        <v>3544</v>
      </c>
      <c r="AQ147" s="19"/>
      <c r="AR147" s="5" t="s">
        <v>2551</v>
      </c>
    </row>
    <row r="148" spans="1:44" ht="16" x14ac:dyDescent="0.2">
      <c r="A148" s="18" t="s">
        <v>1594</v>
      </c>
      <c r="B148" s="18" t="s">
        <v>131</v>
      </c>
      <c r="C148" s="18" t="s">
        <v>3525</v>
      </c>
      <c r="D148" s="18" t="s">
        <v>60</v>
      </c>
      <c r="E148" s="5" t="s">
        <v>3525</v>
      </c>
      <c r="F148" s="5" t="s">
        <v>3545</v>
      </c>
      <c r="G148" s="5" t="s">
        <v>3546</v>
      </c>
      <c r="H148" s="5"/>
      <c r="I148" s="5" t="s">
        <v>2716</v>
      </c>
      <c r="J148" s="5" t="s">
        <v>3547</v>
      </c>
      <c r="K148" s="5" t="s">
        <v>2738</v>
      </c>
      <c r="L148" s="5" t="s">
        <v>3006</v>
      </c>
      <c r="M148" s="5" t="s">
        <v>2551</v>
      </c>
      <c r="N148" s="5" t="s">
        <v>2551</v>
      </c>
      <c r="O148" s="18" t="s">
        <v>114</v>
      </c>
      <c r="Q148">
        <v>100</v>
      </c>
      <c r="R148" s="5"/>
      <c r="AE148">
        <v>30</v>
      </c>
      <c r="AH148">
        <v>3</v>
      </c>
      <c r="AI148">
        <v>3</v>
      </c>
      <c r="AO148" s="5" t="s">
        <v>2724</v>
      </c>
      <c r="AP148" s="5" t="s">
        <v>3548</v>
      </c>
      <c r="AQ148" s="19"/>
      <c r="AR148" s="5" t="s">
        <v>2551</v>
      </c>
    </row>
    <row r="149" spans="1:44" ht="16" x14ac:dyDescent="0.2">
      <c r="A149" s="18" t="s">
        <v>1015</v>
      </c>
      <c r="B149" s="18" t="s">
        <v>131</v>
      </c>
      <c r="C149" s="18" t="s">
        <v>3525</v>
      </c>
      <c r="D149" s="18" t="s">
        <v>60</v>
      </c>
      <c r="E149" s="5" t="s">
        <v>3549</v>
      </c>
      <c r="F149" s="5" t="s">
        <v>3550</v>
      </c>
      <c r="G149" s="5" t="s">
        <v>3551</v>
      </c>
      <c r="H149" s="5"/>
      <c r="I149" s="5" t="s">
        <v>2716</v>
      </c>
      <c r="J149" s="5" t="s">
        <v>3552</v>
      </c>
      <c r="K149" s="5" t="s">
        <v>2738</v>
      </c>
      <c r="L149" s="5" t="s">
        <v>2551</v>
      </c>
      <c r="M149" s="5" t="s">
        <v>2739</v>
      </c>
      <c r="N149" s="5" t="s">
        <v>2739</v>
      </c>
      <c r="O149" s="18" t="s">
        <v>107</v>
      </c>
      <c r="Q149">
        <v>100</v>
      </c>
      <c r="R149" s="5"/>
      <c r="S149">
        <v>40</v>
      </c>
      <c r="T149">
        <v>80</v>
      </c>
      <c r="U149">
        <v>40</v>
      </c>
      <c r="V149">
        <v>20</v>
      </c>
      <c r="W149">
        <v>10</v>
      </c>
      <c r="X149">
        <v>5</v>
      </c>
      <c r="Z149">
        <v>20</v>
      </c>
      <c r="AI149">
        <v>1</v>
      </c>
      <c r="AM149">
        <v>1</v>
      </c>
      <c r="AO149" s="5" t="s">
        <v>3553</v>
      </c>
      <c r="AP149" s="5" t="s">
        <v>3505</v>
      </c>
      <c r="AQ149" s="19" t="s">
        <v>2551</v>
      </c>
      <c r="AR149" s="5" t="s">
        <v>2551</v>
      </c>
    </row>
    <row r="150" spans="1:44" ht="16" x14ac:dyDescent="0.2">
      <c r="A150" s="18" t="s">
        <v>133</v>
      </c>
      <c r="B150" s="18" t="s">
        <v>131</v>
      </c>
      <c r="C150" s="18" t="s">
        <v>3525</v>
      </c>
      <c r="D150" s="18" t="s">
        <v>60</v>
      </c>
      <c r="E150" s="5" t="s">
        <v>3554</v>
      </c>
      <c r="F150" s="5" t="s">
        <v>3555</v>
      </c>
      <c r="G150" s="5" t="s">
        <v>3556</v>
      </c>
      <c r="H150" s="5"/>
      <c r="I150" s="5" t="s">
        <v>2716</v>
      </c>
      <c r="J150" s="5" t="s">
        <v>3557</v>
      </c>
      <c r="K150" s="5" t="s">
        <v>2840</v>
      </c>
      <c r="L150" s="5" t="s">
        <v>2951</v>
      </c>
      <c r="M150" s="5" t="s">
        <v>2753</v>
      </c>
      <c r="N150" s="5" t="s">
        <v>2753</v>
      </c>
      <c r="O150" s="18" t="s">
        <v>120</v>
      </c>
      <c r="Q150">
        <v>100</v>
      </c>
      <c r="R150" s="5"/>
      <c r="S150">
        <v>66</v>
      </c>
      <c r="U150">
        <v>20</v>
      </c>
      <c r="W150">
        <v>66</v>
      </c>
      <c r="AO150" s="5" t="s">
        <v>3558</v>
      </c>
      <c r="AP150" s="5" t="s">
        <v>3559</v>
      </c>
      <c r="AQ150" s="19"/>
      <c r="AR150" s="5" t="s">
        <v>2551</v>
      </c>
    </row>
    <row r="151" spans="1:44" ht="16" x14ac:dyDescent="0.2">
      <c r="A151" s="18" t="s">
        <v>1947</v>
      </c>
      <c r="B151" s="18" t="s">
        <v>131</v>
      </c>
      <c r="C151" s="18" t="s">
        <v>3525</v>
      </c>
      <c r="D151" s="18" t="s">
        <v>60</v>
      </c>
      <c r="E151" s="5" t="s">
        <v>3560</v>
      </c>
      <c r="F151" s="5" t="s">
        <v>3561</v>
      </c>
      <c r="G151" s="5" t="s">
        <v>3562</v>
      </c>
      <c r="H151" s="5"/>
      <c r="I151" s="5" t="s">
        <v>2716</v>
      </c>
      <c r="J151" s="5" t="s">
        <v>1948</v>
      </c>
      <c r="K151" s="5" t="s">
        <v>2551</v>
      </c>
      <c r="L151" s="5" t="s">
        <v>2551</v>
      </c>
      <c r="M151" s="5" t="s">
        <v>2717</v>
      </c>
      <c r="N151" s="5" t="s">
        <v>2551</v>
      </c>
      <c r="O151" s="18" t="s">
        <v>67</v>
      </c>
      <c r="Q151">
        <v>100</v>
      </c>
      <c r="R151" s="5"/>
      <c r="AJ151">
        <v>18000</v>
      </c>
      <c r="AO151" s="5" t="s">
        <v>3092</v>
      </c>
      <c r="AP151" s="5" t="s">
        <v>2829</v>
      </c>
      <c r="AQ151" s="19"/>
      <c r="AR151" s="5" t="s">
        <v>2551</v>
      </c>
    </row>
    <row r="152" spans="1:44" ht="16" x14ac:dyDescent="0.2">
      <c r="A152" s="18" t="s">
        <v>1943</v>
      </c>
      <c r="B152" s="18" t="s">
        <v>131</v>
      </c>
      <c r="C152" s="18" t="s">
        <v>3525</v>
      </c>
      <c r="D152" s="18" t="s">
        <v>60</v>
      </c>
      <c r="E152" s="5" t="s">
        <v>3563</v>
      </c>
      <c r="F152" s="5" t="s">
        <v>3564</v>
      </c>
      <c r="G152" s="5" t="s">
        <v>3565</v>
      </c>
      <c r="H152" s="5"/>
      <c r="I152" s="5" t="s">
        <v>2716</v>
      </c>
      <c r="J152" s="5" t="s">
        <v>1944</v>
      </c>
      <c r="K152" s="5" t="s">
        <v>2739</v>
      </c>
      <c r="L152" s="5" t="s">
        <v>2738</v>
      </c>
      <c r="M152" s="5" t="s">
        <v>2738</v>
      </c>
      <c r="N152" s="5" t="s">
        <v>2738</v>
      </c>
      <c r="O152" s="18" t="s">
        <v>120</v>
      </c>
      <c r="Q152">
        <v>100</v>
      </c>
      <c r="R152" s="5"/>
      <c r="S152">
        <v>150</v>
      </c>
      <c r="W152">
        <v>300</v>
      </c>
      <c r="AO152" s="5" t="s">
        <v>2596</v>
      </c>
      <c r="AP152" s="5" t="s">
        <v>2596</v>
      </c>
      <c r="AQ152" s="19"/>
      <c r="AR152" s="5" t="s">
        <v>2551</v>
      </c>
    </row>
    <row r="153" spans="1:44" ht="16" x14ac:dyDescent="0.2">
      <c r="A153" s="18" t="s">
        <v>852</v>
      </c>
      <c r="B153" s="18" t="s">
        <v>131</v>
      </c>
      <c r="C153" s="18" t="s">
        <v>3525</v>
      </c>
      <c r="D153" s="18" t="s">
        <v>60</v>
      </c>
      <c r="E153" s="5" t="s">
        <v>3566</v>
      </c>
      <c r="F153" s="5" t="s">
        <v>3567</v>
      </c>
      <c r="G153" s="5" t="s">
        <v>3568</v>
      </c>
      <c r="H153" s="5" t="s">
        <v>2723</v>
      </c>
      <c r="I153" s="5" t="s">
        <v>2716</v>
      </c>
      <c r="J153" s="5" t="s">
        <v>853</v>
      </c>
      <c r="K153" s="5" t="s">
        <v>2813</v>
      </c>
      <c r="L153" s="5" t="s">
        <v>2951</v>
      </c>
      <c r="M153" s="5" t="s">
        <v>2738</v>
      </c>
      <c r="N153" s="5" t="s">
        <v>2840</v>
      </c>
      <c r="O153" s="18" t="s">
        <v>56</v>
      </c>
      <c r="Q153">
        <v>100</v>
      </c>
      <c r="R153" s="5"/>
      <c r="S153">
        <v>10</v>
      </c>
      <c r="T153">
        <v>20</v>
      </c>
      <c r="U153">
        <v>15</v>
      </c>
      <c r="V153">
        <v>5</v>
      </c>
      <c r="W153">
        <v>15</v>
      </c>
      <c r="X153">
        <v>10</v>
      </c>
      <c r="AA153">
        <v>1</v>
      </c>
      <c r="AG153">
        <v>23000</v>
      </c>
      <c r="AJ153">
        <v>3600</v>
      </c>
      <c r="AO153" s="5" t="s">
        <v>3569</v>
      </c>
      <c r="AP153" s="5" t="s">
        <v>3570</v>
      </c>
      <c r="AQ153" s="19" t="s">
        <v>2586</v>
      </c>
      <c r="AR153" s="5" t="s">
        <v>3455</v>
      </c>
    </row>
    <row r="154" spans="1:44" ht="16" x14ac:dyDescent="0.2">
      <c r="A154" s="18" t="s">
        <v>1945</v>
      </c>
      <c r="B154" s="18" t="s">
        <v>131</v>
      </c>
      <c r="C154" s="18" t="s">
        <v>3525</v>
      </c>
      <c r="D154" s="18" t="s">
        <v>60</v>
      </c>
      <c r="E154" s="5" t="s">
        <v>3560</v>
      </c>
      <c r="F154" s="5" t="s">
        <v>3571</v>
      </c>
      <c r="G154" s="5" t="s">
        <v>3572</v>
      </c>
      <c r="H154" s="5"/>
      <c r="I154" s="5" t="s">
        <v>2716</v>
      </c>
      <c r="J154" s="5" t="s">
        <v>3573</v>
      </c>
      <c r="K154" s="5" t="s">
        <v>2813</v>
      </c>
      <c r="L154" s="5" t="s">
        <v>2738</v>
      </c>
      <c r="M154" s="5" t="s">
        <v>2739</v>
      </c>
      <c r="N154" s="5" t="s">
        <v>2769</v>
      </c>
      <c r="O154" s="18" t="s">
        <v>67</v>
      </c>
      <c r="Q154">
        <v>100</v>
      </c>
      <c r="R154" s="5"/>
      <c r="W154">
        <v>70</v>
      </c>
      <c r="AI154">
        <v>10</v>
      </c>
      <c r="AM154">
        <v>4</v>
      </c>
      <c r="AO154" s="5" t="s">
        <v>3574</v>
      </c>
      <c r="AP154" s="5" t="s">
        <v>3575</v>
      </c>
      <c r="AQ154" s="19"/>
      <c r="AR154" s="5" t="s">
        <v>2551</v>
      </c>
    </row>
    <row r="155" spans="1:44" ht="16" x14ac:dyDescent="0.2">
      <c r="A155" s="18" t="s">
        <v>1810</v>
      </c>
      <c r="B155" s="18" t="s">
        <v>131</v>
      </c>
      <c r="C155" s="18" t="s">
        <v>3525</v>
      </c>
      <c r="D155" s="18" t="s">
        <v>60</v>
      </c>
      <c r="E155" s="5" t="s">
        <v>3576</v>
      </c>
      <c r="F155" s="5" t="s">
        <v>3577</v>
      </c>
      <c r="G155" s="5" t="s">
        <v>3578</v>
      </c>
      <c r="H155" s="5"/>
      <c r="I155" s="5" t="s">
        <v>2716</v>
      </c>
      <c r="J155" s="5" t="s">
        <v>3576</v>
      </c>
      <c r="K155" s="5" t="s">
        <v>2551</v>
      </c>
      <c r="L155" s="5" t="s">
        <v>2551</v>
      </c>
      <c r="M155" s="5" t="s">
        <v>2717</v>
      </c>
      <c r="N155" s="5" t="s">
        <v>2551</v>
      </c>
      <c r="O155" s="18" t="s">
        <v>67</v>
      </c>
      <c r="Q155">
        <v>100</v>
      </c>
      <c r="R155" s="5"/>
      <c r="X155">
        <v>5</v>
      </c>
      <c r="AO155" s="5" t="s">
        <v>2549</v>
      </c>
      <c r="AP155" s="5" t="s">
        <v>2549</v>
      </c>
      <c r="AQ155" s="19"/>
      <c r="AR155" s="5" t="s">
        <v>2551</v>
      </c>
    </row>
    <row r="156" spans="1:44" ht="16" x14ac:dyDescent="0.2">
      <c r="A156" s="18" t="s">
        <v>1812</v>
      </c>
      <c r="B156" s="18" t="s">
        <v>131</v>
      </c>
      <c r="C156" s="18" t="s">
        <v>3525</v>
      </c>
      <c r="D156" s="18" t="s">
        <v>60</v>
      </c>
      <c r="E156" s="5" t="s">
        <v>3525</v>
      </c>
      <c r="F156" s="5" t="s">
        <v>3579</v>
      </c>
      <c r="G156" s="5" t="s">
        <v>3580</v>
      </c>
      <c r="H156" s="5"/>
      <c r="I156" s="5" t="s">
        <v>2716</v>
      </c>
      <c r="J156" s="5" t="s">
        <v>1813</v>
      </c>
      <c r="K156" s="5" t="s">
        <v>2739</v>
      </c>
      <c r="L156" s="5" t="s">
        <v>2551</v>
      </c>
      <c r="M156" s="5" t="s">
        <v>2813</v>
      </c>
      <c r="N156" s="5" t="s">
        <v>2813</v>
      </c>
      <c r="O156" s="18" t="s">
        <v>120</v>
      </c>
      <c r="Q156">
        <v>100</v>
      </c>
      <c r="R156" s="5"/>
      <c r="AK156">
        <v>65</v>
      </c>
      <c r="AM156">
        <v>144.78</v>
      </c>
      <c r="AO156" s="5" t="s">
        <v>2549</v>
      </c>
      <c r="AP156" s="5" t="s">
        <v>3581</v>
      </c>
      <c r="AQ156" s="19" t="s">
        <v>3582</v>
      </c>
      <c r="AR156" s="5" t="s">
        <v>2769</v>
      </c>
    </row>
    <row r="157" spans="1:44" ht="16" x14ac:dyDescent="0.2">
      <c r="A157" s="18" t="s">
        <v>2482</v>
      </c>
      <c r="B157" s="18" t="s">
        <v>2479</v>
      </c>
      <c r="C157" s="18" t="s">
        <v>3583</v>
      </c>
      <c r="D157" s="18" t="s">
        <v>148</v>
      </c>
      <c r="E157" s="5" t="s">
        <v>3584</v>
      </c>
      <c r="F157" s="5" t="s">
        <v>3585</v>
      </c>
      <c r="G157" s="5" t="s">
        <v>3586</v>
      </c>
      <c r="H157" s="5"/>
      <c r="I157" s="5" t="s">
        <v>57</v>
      </c>
      <c r="J157" s="5" t="s">
        <v>2483</v>
      </c>
      <c r="K157" s="5" t="s">
        <v>2551</v>
      </c>
      <c r="L157" s="5" t="s">
        <v>2717</v>
      </c>
      <c r="M157" s="5" t="s">
        <v>2551</v>
      </c>
      <c r="N157" s="5" t="s">
        <v>2551</v>
      </c>
      <c r="O157" s="18" t="s">
        <v>114</v>
      </c>
      <c r="Q157">
        <v>100</v>
      </c>
      <c r="R157" s="5"/>
      <c r="Z157">
        <v>30</v>
      </c>
      <c r="AO157" s="5" t="s">
        <v>3587</v>
      </c>
      <c r="AP157" s="5" t="s">
        <v>3587</v>
      </c>
      <c r="AQ157" s="19"/>
      <c r="AR157" s="5" t="s">
        <v>2551</v>
      </c>
    </row>
    <row r="158" spans="1:44" ht="16" x14ac:dyDescent="0.2">
      <c r="A158" s="18" t="s">
        <v>1406</v>
      </c>
      <c r="B158" s="18" t="s">
        <v>158</v>
      </c>
      <c r="C158" s="18" t="s">
        <v>2843</v>
      </c>
      <c r="D158" s="18" t="s">
        <v>2844</v>
      </c>
      <c r="E158" s="5" t="s">
        <v>3588</v>
      </c>
      <c r="F158" s="5" t="s">
        <v>3589</v>
      </c>
      <c r="G158" s="5" t="s">
        <v>3590</v>
      </c>
      <c r="H158" s="5"/>
      <c r="I158" s="5" t="s">
        <v>57</v>
      </c>
      <c r="J158" s="5" t="s">
        <v>1407</v>
      </c>
      <c r="K158" s="5" t="s">
        <v>2761</v>
      </c>
      <c r="L158" s="5" t="s">
        <v>2551</v>
      </c>
      <c r="M158" s="5" t="s">
        <v>2551</v>
      </c>
      <c r="N158" s="5" t="s">
        <v>2761</v>
      </c>
      <c r="O158" s="18" t="s">
        <v>107</v>
      </c>
      <c r="P158">
        <v>100</v>
      </c>
      <c r="R158" s="5"/>
      <c r="S158">
        <v>60</v>
      </c>
      <c r="T158">
        <v>60</v>
      </c>
      <c r="U158">
        <v>24</v>
      </c>
      <c r="V158">
        <v>46</v>
      </c>
      <c r="W158">
        <v>13</v>
      </c>
      <c r="AO158" s="5" t="s">
        <v>3591</v>
      </c>
      <c r="AP158" s="5" t="s">
        <v>3592</v>
      </c>
      <c r="AQ158" s="19" t="s">
        <v>3593</v>
      </c>
      <c r="AR158" s="5" t="s">
        <v>3455</v>
      </c>
    </row>
    <row r="159" spans="1:44" ht="16" x14ac:dyDescent="0.2">
      <c r="A159" s="18" t="s">
        <v>1554</v>
      </c>
      <c r="B159" s="18" t="s">
        <v>1176</v>
      </c>
      <c r="C159" s="18" t="s">
        <v>3594</v>
      </c>
      <c r="D159" s="18" t="s">
        <v>2976</v>
      </c>
      <c r="E159" s="5" t="s">
        <v>3595</v>
      </c>
      <c r="F159" s="5" t="s">
        <v>3596</v>
      </c>
      <c r="G159" s="5" t="s">
        <v>3597</v>
      </c>
      <c r="H159" s="5"/>
      <c r="I159" s="5" t="s">
        <v>57</v>
      </c>
      <c r="J159" s="5" t="s">
        <v>1555</v>
      </c>
      <c r="K159" s="5" t="s">
        <v>2879</v>
      </c>
      <c r="L159" s="5" t="s">
        <v>2551</v>
      </c>
      <c r="M159" s="5" t="s">
        <v>2551</v>
      </c>
      <c r="N159" s="5" t="s">
        <v>2739</v>
      </c>
      <c r="O159" s="18" t="s">
        <v>120</v>
      </c>
      <c r="Q159">
        <v>100</v>
      </c>
      <c r="R159" s="5"/>
      <c r="AO159" s="5" t="s">
        <v>3598</v>
      </c>
      <c r="AP159" s="5" t="s">
        <v>3598</v>
      </c>
      <c r="AQ159" s="19"/>
      <c r="AR159" s="5"/>
    </row>
    <row r="160" spans="1:44" ht="16" x14ac:dyDescent="0.2">
      <c r="A160" s="18" t="s">
        <v>1181</v>
      </c>
      <c r="B160" s="18" t="s">
        <v>140</v>
      </c>
      <c r="C160" s="18" t="s">
        <v>2849</v>
      </c>
      <c r="D160" s="18" t="s">
        <v>139</v>
      </c>
      <c r="E160" s="5" t="s">
        <v>3599</v>
      </c>
      <c r="F160" s="5" t="s">
        <v>3600</v>
      </c>
      <c r="G160" s="5" t="s">
        <v>3601</v>
      </c>
      <c r="H160" s="5" t="s">
        <v>2871</v>
      </c>
      <c r="I160" s="5" t="s">
        <v>59</v>
      </c>
      <c r="J160" s="5" t="s">
        <v>1182</v>
      </c>
      <c r="K160" s="5" t="s">
        <v>2738</v>
      </c>
      <c r="L160" s="5" t="s">
        <v>3006</v>
      </c>
      <c r="M160" s="5" t="s">
        <v>2551</v>
      </c>
      <c r="N160" s="5" t="s">
        <v>2551</v>
      </c>
      <c r="O160" s="18" t="s">
        <v>114</v>
      </c>
      <c r="P160">
        <v>100</v>
      </c>
      <c r="R160" s="5"/>
      <c r="AE160">
        <v>50</v>
      </c>
      <c r="AH160">
        <v>50</v>
      </c>
      <c r="AI160">
        <v>50</v>
      </c>
      <c r="AO160" s="5" t="s">
        <v>3602</v>
      </c>
      <c r="AP160" s="5" t="s">
        <v>3602</v>
      </c>
      <c r="AQ160" s="19" t="s">
        <v>2550</v>
      </c>
      <c r="AR160" s="5" t="s">
        <v>3603</v>
      </c>
    </row>
    <row r="161" spans="1:44" ht="16" x14ac:dyDescent="0.2">
      <c r="A161" s="18" t="s">
        <v>2004</v>
      </c>
      <c r="B161" s="18" t="s">
        <v>140</v>
      </c>
      <c r="C161" s="18" t="s">
        <v>2849</v>
      </c>
      <c r="D161" s="18" t="s">
        <v>139</v>
      </c>
      <c r="E161" s="5" t="s">
        <v>3604</v>
      </c>
      <c r="F161" s="5" t="s">
        <v>3605</v>
      </c>
      <c r="G161" s="5" t="s">
        <v>3606</v>
      </c>
      <c r="H161" s="5" t="s">
        <v>2723</v>
      </c>
      <c r="I161" s="5" t="s">
        <v>57</v>
      </c>
      <c r="J161" s="5" t="s">
        <v>2005</v>
      </c>
      <c r="K161" s="5" t="s">
        <v>2753</v>
      </c>
      <c r="L161" s="5" t="s">
        <v>3047</v>
      </c>
      <c r="M161" s="5" t="s">
        <v>2769</v>
      </c>
      <c r="N161" s="5" t="s">
        <v>2813</v>
      </c>
      <c r="O161" s="18" t="s">
        <v>114</v>
      </c>
      <c r="P161">
        <v>70</v>
      </c>
      <c r="Q161">
        <v>30</v>
      </c>
      <c r="R161" s="5"/>
      <c r="AO161" s="5" t="s">
        <v>3607</v>
      </c>
      <c r="AP161" s="5" t="s">
        <v>3607</v>
      </c>
      <c r="AQ161" s="19" t="s">
        <v>3608</v>
      </c>
      <c r="AR161" s="5" t="s">
        <v>3609</v>
      </c>
    </row>
    <row r="162" spans="1:44" ht="16" x14ac:dyDescent="0.2">
      <c r="A162" s="18" t="s">
        <v>1091</v>
      </c>
      <c r="B162" s="18" t="s">
        <v>140</v>
      </c>
      <c r="C162" s="18" t="s">
        <v>2849</v>
      </c>
      <c r="D162" s="18" t="s">
        <v>139</v>
      </c>
      <c r="E162" s="5" t="s">
        <v>3599</v>
      </c>
      <c r="F162" s="5" t="s">
        <v>3610</v>
      </c>
      <c r="G162" s="5" t="s">
        <v>3601</v>
      </c>
      <c r="H162" s="5" t="s">
        <v>2871</v>
      </c>
      <c r="I162" s="5" t="s">
        <v>59</v>
      </c>
      <c r="J162" s="5" t="s">
        <v>1092</v>
      </c>
      <c r="K162" s="5" t="s">
        <v>3426</v>
      </c>
      <c r="L162" s="5" t="s">
        <v>2730</v>
      </c>
      <c r="M162" s="5" t="s">
        <v>3338</v>
      </c>
      <c r="N162" s="5" t="s">
        <v>2551</v>
      </c>
      <c r="O162" s="18" t="s">
        <v>114</v>
      </c>
      <c r="P162">
        <v>80</v>
      </c>
      <c r="Q162">
        <v>20</v>
      </c>
      <c r="R162" s="5"/>
      <c r="Y162">
        <v>5</v>
      </c>
      <c r="Z162">
        <v>10</v>
      </c>
      <c r="AE162">
        <v>100</v>
      </c>
      <c r="AH162">
        <v>100</v>
      </c>
      <c r="AO162" s="5" t="s">
        <v>3611</v>
      </c>
      <c r="AP162" s="5" t="s">
        <v>3612</v>
      </c>
      <c r="AQ162" s="19" t="s">
        <v>3613</v>
      </c>
      <c r="AR162" s="5" t="s">
        <v>3614</v>
      </c>
    </row>
    <row r="163" spans="1:44" ht="16" x14ac:dyDescent="0.2">
      <c r="A163" s="18" t="s">
        <v>1185</v>
      </c>
      <c r="B163" s="18" t="s">
        <v>140</v>
      </c>
      <c r="C163" s="18" t="s">
        <v>2849</v>
      </c>
      <c r="D163" s="18" t="s">
        <v>139</v>
      </c>
      <c r="E163" s="5" t="s">
        <v>3599</v>
      </c>
      <c r="F163" s="5" t="s">
        <v>3615</v>
      </c>
      <c r="G163" s="5" t="s">
        <v>3601</v>
      </c>
      <c r="H163" s="5" t="s">
        <v>2871</v>
      </c>
      <c r="I163" s="5" t="s">
        <v>59</v>
      </c>
      <c r="J163" s="5" t="s">
        <v>1186</v>
      </c>
      <c r="K163" s="5" t="s">
        <v>2731</v>
      </c>
      <c r="L163" s="5" t="s">
        <v>3076</v>
      </c>
      <c r="M163" s="5" t="s">
        <v>2731</v>
      </c>
      <c r="N163" s="5" t="s">
        <v>2551</v>
      </c>
      <c r="O163" s="18" t="s">
        <v>114</v>
      </c>
      <c r="P163">
        <v>51</v>
      </c>
      <c r="Q163">
        <v>49</v>
      </c>
      <c r="R163" s="5"/>
      <c r="Z163">
        <v>5</v>
      </c>
      <c r="AB163">
        <v>20</v>
      </c>
      <c r="AH163">
        <v>30</v>
      </c>
      <c r="AI163">
        <v>20</v>
      </c>
      <c r="AO163" s="5" t="s">
        <v>3616</v>
      </c>
      <c r="AP163" s="5" t="s">
        <v>3617</v>
      </c>
      <c r="AQ163" s="19" t="s">
        <v>3618</v>
      </c>
      <c r="AR163" s="5" t="s">
        <v>3619</v>
      </c>
    </row>
    <row r="164" spans="1:44" ht="16" x14ac:dyDescent="0.2">
      <c r="A164" s="18" t="s">
        <v>1093</v>
      </c>
      <c r="B164" s="18" t="s">
        <v>140</v>
      </c>
      <c r="C164" s="18" t="s">
        <v>2849</v>
      </c>
      <c r="D164" s="18" t="s">
        <v>139</v>
      </c>
      <c r="E164" s="5" t="s">
        <v>3620</v>
      </c>
      <c r="F164" s="5" t="s">
        <v>3621</v>
      </c>
      <c r="G164" s="5" t="s">
        <v>3622</v>
      </c>
      <c r="H164" s="5"/>
      <c r="I164" s="5" t="s">
        <v>2716</v>
      </c>
      <c r="J164" s="5" t="s">
        <v>1094</v>
      </c>
      <c r="K164" s="5" t="s">
        <v>3623</v>
      </c>
      <c r="L164" s="5" t="s">
        <v>3624</v>
      </c>
      <c r="M164" s="5" t="s">
        <v>3625</v>
      </c>
      <c r="N164" s="5" t="s">
        <v>3626</v>
      </c>
      <c r="O164" s="18" t="s">
        <v>67</v>
      </c>
      <c r="P164">
        <v>78.5</v>
      </c>
      <c r="Q164">
        <v>21.5</v>
      </c>
      <c r="R164" s="5"/>
      <c r="Y164">
        <v>8</v>
      </c>
      <c r="AE164">
        <v>200</v>
      </c>
      <c r="AI164">
        <v>165</v>
      </c>
      <c r="AO164" s="5" t="s">
        <v>3627</v>
      </c>
      <c r="AP164" s="5" t="s">
        <v>3628</v>
      </c>
      <c r="AQ164" s="19" t="s">
        <v>3629</v>
      </c>
      <c r="AR164" s="5" t="s">
        <v>3630</v>
      </c>
    </row>
    <row r="165" spans="1:44" ht="16" x14ac:dyDescent="0.2">
      <c r="A165" s="18" t="s">
        <v>142</v>
      </c>
      <c r="B165" s="18" t="s">
        <v>140</v>
      </c>
      <c r="C165" s="18" t="s">
        <v>2849</v>
      </c>
      <c r="D165" s="18" t="s">
        <v>139</v>
      </c>
      <c r="E165" s="5" t="s">
        <v>3631</v>
      </c>
      <c r="F165" s="5" t="s">
        <v>3632</v>
      </c>
      <c r="G165" s="5" t="s">
        <v>3633</v>
      </c>
      <c r="H165" s="5"/>
      <c r="I165" s="5" t="s">
        <v>2716</v>
      </c>
      <c r="J165" s="5" t="s">
        <v>143</v>
      </c>
      <c r="K165" s="5" t="s">
        <v>2551</v>
      </c>
      <c r="L165" s="5" t="s">
        <v>2551</v>
      </c>
      <c r="M165" s="5" t="s">
        <v>2551</v>
      </c>
      <c r="N165" s="5" t="s">
        <v>2717</v>
      </c>
      <c r="O165" s="18" t="s">
        <v>56</v>
      </c>
      <c r="P165">
        <v>69</v>
      </c>
      <c r="Q165">
        <v>31</v>
      </c>
      <c r="R165" s="5"/>
      <c r="S165">
        <v>56</v>
      </c>
      <c r="W165">
        <v>124</v>
      </c>
      <c r="X165">
        <v>32</v>
      </c>
      <c r="AO165" s="5" t="s">
        <v>3634</v>
      </c>
      <c r="AP165" s="5" t="s">
        <v>3634</v>
      </c>
      <c r="AQ165" s="19"/>
      <c r="AR165" s="5" t="s">
        <v>3347</v>
      </c>
    </row>
    <row r="166" spans="1:44" ht="16" x14ac:dyDescent="0.2">
      <c r="A166" s="18" t="s">
        <v>1495</v>
      </c>
      <c r="B166" s="18" t="s">
        <v>140</v>
      </c>
      <c r="C166" s="18" t="s">
        <v>2849</v>
      </c>
      <c r="D166" s="18" t="s">
        <v>139</v>
      </c>
      <c r="E166" s="5" t="s">
        <v>3635</v>
      </c>
      <c r="F166" s="5" t="s">
        <v>3636</v>
      </c>
      <c r="G166" s="5" t="s">
        <v>3637</v>
      </c>
      <c r="H166" s="5"/>
      <c r="I166" s="5"/>
      <c r="J166" s="5" t="s">
        <v>3638</v>
      </c>
      <c r="K166" s="5" t="s">
        <v>2769</v>
      </c>
      <c r="L166" s="5" t="s">
        <v>2551</v>
      </c>
      <c r="M166" s="5" t="s">
        <v>2551</v>
      </c>
      <c r="N166" s="5" t="s">
        <v>2770</v>
      </c>
      <c r="O166" s="18" t="s">
        <v>56</v>
      </c>
      <c r="Q166">
        <v>100</v>
      </c>
      <c r="R166" s="5"/>
      <c r="S166">
        <v>30</v>
      </c>
      <c r="U166">
        <v>75</v>
      </c>
      <c r="X166">
        <v>12</v>
      </c>
      <c r="AO166" s="5" t="s">
        <v>3639</v>
      </c>
      <c r="AP166" s="5" t="s">
        <v>3639</v>
      </c>
      <c r="AQ166" s="19"/>
      <c r="AR166" s="5" t="s">
        <v>3347</v>
      </c>
    </row>
    <row r="167" spans="1:44" ht="16" x14ac:dyDescent="0.2">
      <c r="A167" s="18" t="s">
        <v>578</v>
      </c>
      <c r="B167" s="18" t="s">
        <v>140</v>
      </c>
      <c r="C167" s="18" t="s">
        <v>2849</v>
      </c>
      <c r="D167" s="18" t="s">
        <v>139</v>
      </c>
      <c r="E167" s="5" t="s">
        <v>3640</v>
      </c>
      <c r="F167" s="5" t="s">
        <v>3641</v>
      </c>
      <c r="G167" s="5" t="s">
        <v>3642</v>
      </c>
      <c r="H167" s="5"/>
      <c r="I167" s="5"/>
      <c r="J167" s="5" t="s">
        <v>579</v>
      </c>
      <c r="K167" s="5" t="s">
        <v>2551</v>
      </c>
      <c r="L167" s="5" t="s">
        <v>2769</v>
      </c>
      <c r="M167" s="5" t="s">
        <v>2551</v>
      </c>
      <c r="N167" s="5" t="s">
        <v>2770</v>
      </c>
      <c r="O167" s="18" t="s">
        <v>56</v>
      </c>
      <c r="P167">
        <v>100</v>
      </c>
      <c r="R167" s="5"/>
      <c r="S167">
        <v>6</v>
      </c>
      <c r="T167">
        <v>13</v>
      </c>
      <c r="U167">
        <v>21</v>
      </c>
      <c r="V167">
        <v>44</v>
      </c>
      <c r="W167">
        <v>75</v>
      </c>
      <c r="Y167">
        <v>3</v>
      </c>
      <c r="Z167">
        <v>9</v>
      </c>
      <c r="AA167">
        <v>25</v>
      </c>
      <c r="AH167">
        <v>7</v>
      </c>
      <c r="AN167">
        <v>7</v>
      </c>
      <c r="AO167" s="5" t="s">
        <v>3643</v>
      </c>
      <c r="AP167" s="5" t="s">
        <v>3644</v>
      </c>
      <c r="AQ167" s="19" t="s">
        <v>2551</v>
      </c>
      <c r="AR167" s="5" t="s">
        <v>3347</v>
      </c>
    </row>
    <row r="168" spans="1:44" ht="16" x14ac:dyDescent="0.2">
      <c r="A168" s="18" t="s">
        <v>1183</v>
      </c>
      <c r="B168" s="18" t="s">
        <v>140</v>
      </c>
      <c r="C168" s="18" t="s">
        <v>2849</v>
      </c>
      <c r="D168" s="18" t="s">
        <v>139</v>
      </c>
      <c r="E168" s="5" t="s">
        <v>3645</v>
      </c>
      <c r="F168" s="5" t="s">
        <v>3646</v>
      </c>
      <c r="G168" s="5" t="s">
        <v>3647</v>
      </c>
      <c r="H168" s="5"/>
      <c r="I168" s="5"/>
      <c r="J168" s="5" t="s">
        <v>3648</v>
      </c>
      <c r="K168" s="5" t="s">
        <v>2551</v>
      </c>
      <c r="L168" s="5" t="s">
        <v>2879</v>
      </c>
      <c r="M168" s="5" t="s">
        <v>2551</v>
      </c>
      <c r="N168" s="5" t="s">
        <v>2739</v>
      </c>
      <c r="O168" s="18" t="s">
        <v>114</v>
      </c>
      <c r="P168">
        <v>100</v>
      </c>
      <c r="Q168">
        <v>0</v>
      </c>
      <c r="R168" s="5"/>
      <c r="U168">
        <v>350</v>
      </c>
      <c r="AB168">
        <v>450</v>
      </c>
      <c r="AC168">
        <v>95</v>
      </c>
      <c r="AO168" s="5" t="s">
        <v>3649</v>
      </c>
      <c r="AP168" s="5" t="s">
        <v>3650</v>
      </c>
      <c r="AQ168" s="19">
        <f>'CapRev-Output-All'!$AO168*'CapRev-Output-All'!$AR168/100</f>
        <v>3279.6374999999998</v>
      </c>
      <c r="AR168" s="5">
        <v>0.56999999999999995</v>
      </c>
    </row>
    <row r="169" spans="1:44" ht="16" x14ac:dyDescent="0.2">
      <c r="A169" s="18" t="s">
        <v>2470</v>
      </c>
      <c r="B169" s="18" t="s">
        <v>140</v>
      </c>
      <c r="C169" s="18" t="s">
        <v>2849</v>
      </c>
      <c r="D169" s="18" t="s">
        <v>139</v>
      </c>
      <c r="E169" s="5" t="s">
        <v>3651</v>
      </c>
      <c r="F169" s="5" t="s">
        <v>3652</v>
      </c>
      <c r="G169" s="5" t="s">
        <v>3653</v>
      </c>
      <c r="H169" s="5"/>
      <c r="I169" s="5" t="s">
        <v>2716</v>
      </c>
      <c r="J169" s="5" t="s">
        <v>2471</v>
      </c>
      <c r="K169" s="5" t="s">
        <v>2551</v>
      </c>
      <c r="L169" s="5" t="s">
        <v>2753</v>
      </c>
      <c r="M169" s="5" t="s">
        <v>3281</v>
      </c>
      <c r="N169" s="5" t="s">
        <v>2551</v>
      </c>
      <c r="O169" s="18" t="s">
        <v>67</v>
      </c>
      <c r="P169">
        <v>0</v>
      </c>
      <c r="Q169">
        <v>100</v>
      </c>
      <c r="R169" s="5"/>
      <c r="AA169">
        <v>30</v>
      </c>
      <c r="AB169">
        <v>120</v>
      </c>
      <c r="AO169" s="5" t="s">
        <v>3654</v>
      </c>
      <c r="AP169" s="5" t="s">
        <v>3654</v>
      </c>
      <c r="AQ169" s="19">
        <f>'CapRev-Output-All'!$AO169*'CapRev-Output-All'!$AR169/100</f>
        <v>55000</v>
      </c>
      <c r="AR169" s="5">
        <v>10</v>
      </c>
    </row>
    <row r="170" spans="1:44" ht="16" x14ac:dyDescent="0.2">
      <c r="A170" s="18" t="s">
        <v>735</v>
      </c>
      <c r="B170" s="18" t="s">
        <v>140</v>
      </c>
      <c r="C170" s="18" t="s">
        <v>2849</v>
      </c>
      <c r="D170" s="18" t="s">
        <v>139</v>
      </c>
      <c r="E170" s="5" t="s">
        <v>3599</v>
      </c>
      <c r="F170" s="5" t="s">
        <v>3655</v>
      </c>
      <c r="G170" s="5" t="s">
        <v>3601</v>
      </c>
      <c r="H170" s="5" t="s">
        <v>2871</v>
      </c>
      <c r="I170" s="5"/>
      <c r="J170" s="5" t="s">
        <v>736</v>
      </c>
      <c r="K170" s="5" t="s">
        <v>2731</v>
      </c>
      <c r="L170" s="5" t="s">
        <v>2731</v>
      </c>
      <c r="M170" s="5" t="s">
        <v>2551</v>
      </c>
      <c r="N170" s="5" t="s">
        <v>3076</v>
      </c>
      <c r="O170" s="18" t="s">
        <v>56</v>
      </c>
      <c r="P170">
        <v>80</v>
      </c>
      <c r="Q170">
        <v>20</v>
      </c>
      <c r="R170" s="5"/>
      <c r="S170">
        <v>0</v>
      </c>
      <c r="T170">
        <v>0</v>
      </c>
      <c r="U170">
        <v>0</v>
      </c>
      <c r="W170">
        <v>40</v>
      </c>
      <c r="Z170">
        <v>35</v>
      </c>
      <c r="AA170">
        <v>85</v>
      </c>
      <c r="AB170">
        <v>120</v>
      </c>
      <c r="AC170">
        <v>80</v>
      </c>
      <c r="AG170">
        <v>135000</v>
      </c>
      <c r="AO170" s="5" t="s">
        <v>3656</v>
      </c>
      <c r="AP170" s="5" t="s">
        <v>3656</v>
      </c>
      <c r="AQ170" s="19" t="s">
        <v>2570</v>
      </c>
      <c r="AR170" s="5" t="s">
        <v>3657</v>
      </c>
    </row>
    <row r="171" spans="1:44" ht="16" x14ac:dyDescent="0.2">
      <c r="A171" s="18" t="s">
        <v>2182</v>
      </c>
      <c r="B171" s="18" t="s">
        <v>140</v>
      </c>
      <c r="C171" s="18" t="s">
        <v>2849</v>
      </c>
      <c r="D171" s="18" t="s">
        <v>139</v>
      </c>
      <c r="E171" s="5" t="s">
        <v>3651</v>
      </c>
      <c r="F171" s="5" t="s">
        <v>3658</v>
      </c>
      <c r="G171" s="5" t="s">
        <v>3659</v>
      </c>
      <c r="H171" s="5"/>
      <c r="I171" s="5" t="s">
        <v>2716</v>
      </c>
      <c r="J171" s="5" t="s">
        <v>2183</v>
      </c>
      <c r="K171" s="5" t="s">
        <v>2551</v>
      </c>
      <c r="L171" s="5" t="s">
        <v>2717</v>
      </c>
      <c r="M171" s="5" t="s">
        <v>2551</v>
      </c>
      <c r="N171" s="5" t="s">
        <v>2551</v>
      </c>
      <c r="O171" s="18" t="s">
        <v>114</v>
      </c>
      <c r="Q171">
        <v>100</v>
      </c>
      <c r="R171" s="5"/>
      <c r="AA171">
        <v>30</v>
      </c>
      <c r="AB171">
        <v>120</v>
      </c>
      <c r="AH171">
        <v>60</v>
      </c>
      <c r="AO171" s="5" t="s">
        <v>2567</v>
      </c>
      <c r="AP171" s="5" t="s">
        <v>3660</v>
      </c>
      <c r="AQ171" s="19"/>
      <c r="AR171" s="5" t="s">
        <v>3347</v>
      </c>
    </row>
    <row r="172" spans="1:44" ht="16" x14ac:dyDescent="0.2">
      <c r="A172" s="18" t="s">
        <v>1052</v>
      </c>
      <c r="B172" s="18" t="s">
        <v>140</v>
      </c>
      <c r="C172" s="18" t="s">
        <v>2849</v>
      </c>
      <c r="D172" s="18" t="s">
        <v>139</v>
      </c>
      <c r="E172" s="5" t="s">
        <v>3599</v>
      </c>
      <c r="F172" s="5" t="s">
        <v>3661</v>
      </c>
      <c r="G172" s="5" t="s">
        <v>3601</v>
      </c>
      <c r="H172" s="5" t="s">
        <v>2871</v>
      </c>
      <c r="I172" s="5"/>
      <c r="J172" s="5" t="s">
        <v>1053</v>
      </c>
      <c r="K172" s="5" t="s">
        <v>2731</v>
      </c>
      <c r="L172" s="5" t="s">
        <v>2551</v>
      </c>
      <c r="M172" s="5" t="s">
        <v>2883</v>
      </c>
      <c r="N172" s="5" t="s">
        <v>2827</v>
      </c>
      <c r="O172" s="18" t="s">
        <v>56</v>
      </c>
      <c r="P172">
        <v>100</v>
      </c>
      <c r="R172" s="5"/>
      <c r="S172">
        <v>400</v>
      </c>
      <c r="T172">
        <v>360</v>
      </c>
      <c r="U172">
        <v>100</v>
      </c>
      <c r="W172">
        <v>100</v>
      </c>
      <c r="X172">
        <v>50</v>
      </c>
      <c r="AO172" s="5" t="s">
        <v>3662</v>
      </c>
      <c r="AP172" s="5" t="s">
        <v>3662</v>
      </c>
      <c r="AQ172" s="19" t="s">
        <v>2612</v>
      </c>
      <c r="AR172" s="5" t="s">
        <v>2955</v>
      </c>
    </row>
    <row r="173" spans="1:44" ht="16" x14ac:dyDescent="0.2">
      <c r="A173" s="18" t="s">
        <v>2088</v>
      </c>
      <c r="B173" s="18" t="s">
        <v>140</v>
      </c>
      <c r="C173" s="18" t="s">
        <v>2849</v>
      </c>
      <c r="D173" s="18" t="s">
        <v>139</v>
      </c>
      <c r="E173" s="5" t="s">
        <v>3663</v>
      </c>
      <c r="F173" s="5" t="s">
        <v>3664</v>
      </c>
      <c r="G173" s="5" t="s">
        <v>3665</v>
      </c>
      <c r="H173" s="5"/>
      <c r="I173" s="5" t="s">
        <v>2716</v>
      </c>
      <c r="J173" s="5" t="s">
        <v>3666</v>
      </c>
      <c r="K173" s="5" t="s">
        <v>2551</v>
      </c>
      <c r="L173" s="5" t="s">
        <v>2717</v>
      </c>
      <c r="M173" s="5" t="s">
        <v>2551</v>
      </c>
      <c r="N173" s="5" t="s">
        <v>2551</v>
      </c>
      <c r="O173" s="18" t="s">
        <v>114</v>
      </c>
      <c r="P173">
        <v>40</v>
      </c>
      <c r="Q173">
        <v>60</v>
      </c>
      <c r="R173" s="5"/>
      <c r="AG173">
        <v>600000</v>
      </c>
      <c r="AH173">
        <v>40</v>
      </c>
      <c r="AO173" s="5" t="s">
        <v>3667</v>
      </c>
      <c r="AP173" s="5" t="s">
        <v>3668</v>
      </c>
      <c r="AQ173" s="19"/>
      <c r="AR173" s="5" t="s">
        <v>3347</v>
      </c>
    </row>
    <row r="174" spans="1:44" ht="16" x14ac:dyDescent="0.2">
      <c r="A174" s="18" t="s">
        <v>364</v>
      </c>
      <c r="B174" s="18" t="s">
        <v>361</v>
      </c>
      <c r="C174" s="18" t="s">
        <v>362</v>
      </c>
      <c r="D174" s="18" t="s">
        <v>2874</v>
      </c>
      <c r="E174" s="5" t="s">
        <v>3669</v>
      </c>
      <c r="F174" s="5" t="s">
        <v>3670</v>
      </c>
      <c r="G174" s="5" t="s">
        <v>3671</v>
      </c>
      <c r="H174" s="5" t="s">
        <v>2871</v>
      </c>
      <c r="I174" s="5"/>
      <c r="J174" s="5" t="s">
        <v>365</v>
      </c>
      <c r="K174" s="5" t="s">
        <v>2753</v>
      </c>
      <c r="L174" s="5" t="s">
        <v>2551</v>
      </c>
      <c r="M174" s="5" t="s">
        <v>2551</v>
      </c>
      <c r="N174" s="5" t="s">
        <v>3281</v>
      </c>
      <c r="O174" s="18" t="s">
        <v>56</v>
      </c>
      <c r="Q174">
        <v>100</v>
      </c>
      <c r="R174" s="5"/>
      <c r="S174">
        <v>125</v>
      </c>
      <c r="T174">
        <v>114</v>
      </c>
      <c r="U174">
        <v>100</v>
      </c>
      <c r="V174">
        <v>200</v>
      </c>
      <c r="W174">
        <v>145</v>
      </c>
      <c r="X174">
        <v>44</v>
      </c>
      <c r="AO174" s="5" t="s">
        <v>3672</v>
      </c>
      <c r="AP174" s="5" t="s">
        <v>3672</v>
      </c>
      <c r="AQ174" s="19" t="s">
        <v>2568</v>
      </c>
      <c r="AR174" s="5" t="s">
        <v>3673</v>
      </c>
    </row>
    <row r="175" spans="1:44" ht="48" x14ac:dyDescent="0.2">
      <c r="A175" s="18" t="s">
        <v>1556</v>
      </c>
      <c r="B175" s="18" t="s">
        <v>361</v>
      </c>
      <c r="C175" s="18" t="s">
        <v>362</v>
      </c>
      <c r="D175" s="18" t="s">
        <v>2874</v>
      </c>
      <c r="E175" s="5" t="s">
        <v>3674</v>
      </c>
      <c r="F175" s="5" t="s">
        <v>3675</v>
      </c>
      <c r="G175" s="5" t="s">
        <v>3676</v>
      </c>
      <c r="H175" s="5" t="s">
        <v>3677</v>
      </c>
      <c r="I175" s="5" t="s">
        <v>57</v>
      </c>
      <c r="J175" s="5" t="s">
        <v>3678</v>
      </c>
      <c r="K175" s="5" t="s">
        <v>2551</v>
      </c>
      <c r="L175" s="5" t="s">
        <v>2717</v>
      </c>
      <c r="M175" s="5" t="s">
        <v>2551</v>
      </c>
      <c r="N175" s="5" t="s">
        <v>2551</v>
      </c>
      <c r="O175" s="18" t="s">
        <v>114</v>
      </c>
      <c r="Q175">
        <v>100</v>
      </c>
      <c r="R175" s="5"/>
      <c r="Z175">
        <v>35</v>
      </c>
      <c r="AA175">
        <v>50</v>
      </c>
      <c r="AB175">
        <v>70</v>
      </c>
      <c r="AI175">
        <v>70</v>
      </c>
      <c r="AO175" s="5" t="s">
        <v>2567</v>
      </c>
      <c r="AP175" s="5" t="s">
        <v>2723</v>
      </c>
      <c r="AQ175" s="19" t="s">
        <v>2551</v>
      </c>
      <c r="AR175" s="5" t="s">
        <v>2551</v>
      </c>
    </row>
    <row r="176" spans="1:44" ht="16" x14ac:dyDescent="0.2">
      <c r="A176" s="18" t="s">
        <v>1087</v>
      </c>
      <c r="B176" s="18" t="s">
        <v>361</v>
      </c>
      <c r="C176" s="18" t="s">
        <v>362</v>
      </c>
      <c r="D176" s="18" t="s">
        <v>2874</v>
      </c>
      <c r="E176" s="5" t="s">
        <v>3679</v>
      </c>
      <c r="F176" s="5" t="s">
        <v>3680</v>
      </c>
      <c r="G176" s="5" t="s">
        <v>3681</v>
      </c>
      <c r="H176" s="5" t="s">
        <v>3682</v>
      </c>
      <c r="I176" s="5" t="s">
        <v>59</v>
      </c>
      <c r="J176" s="5" t="s">
        <v>1088</v>
      </c>
      <c r="K176" s="5" t="s">
        <v>3683</v>
      </c>
      <c r="L176" s="5" t="s">
        <v>3263</v>
      </c>
      <c r="M176" s="5" t="s">
        <v>3684</v>
      </c>
      <c r="N176" s="5" t="s">
        <v>2840</v>
      </c>
      <c r="O176" s="18" t="s">
        <v>67</v>
      </c>
      <c r="Q176">
        <v>100</v>
      </c>
      <c r="R176" s="5"/>
      <c r="S176">
        <v>185</v>
      </c>
      <c r="T176">
        <v>292</v>
      </c>
      <c r="U176">
        <v>477</v>
      </c>
      <c r="V176">
        <v>112</v>
      </c>
      <c r="AC176">
        <v>19</v>
      </c>
      <c r="AI176">
        <v>10</v>
      </c>
      <c r="AO176" s="5" t="s">
        <v>3685</v>
      </c>
      <c r="AP176" s="5" t="s">
        <v>3686</v>
      </c>
      <c r="AQ176" s="19" t="s">
        <v>2551</v>
      </c>
      <c r="AR176" s="5" t="s">
        <v>2551</v>
      </c>
    </row>
    <row r="177" spans="1:44" ht="80" x14ac:dyDescent="0.2">
      <c r="A177" s="18" t="s">
        <v>1079</v>
      </c>
      <c r="B177" s="18" t="s">
        <v>361</v>
      </c>
      <c r="C177" s="18" t="s">
        <v>362</v>
      </c>
      <c r="D177" s="18" t="s">
        <v>2874</v>
      </c>
      <c r="E177" s="5" t="s">
        <v>3687</v>
      </c>
      <c r="F177" s="5" t="s">
        <v>3688</v>
      </c>
      <c r="G177" s="5" t="s">
        <v>3689</v>
      </c>
      <c r="H177" s="5" t="s">
        <v>3690</v>
      </c>
      <c r="I177" s="5" t="s">
        <v>57</v>
      </c>
      <c r="J177" s="5" t="s">
        <v>1080</v>
      </c>
      <c r="K177" s="5" t="s">
        <v>2761</v>
      </c>
      <c r="L177" s="5" t="s">
        <v>2551</v>
      </c>
      <c r="M177" s="5" t="s">
        <v>2551</v>
      </c>
      <c r="N177" s="5" t="s">
        <v>2761</v>
      </c>
      <c r="O177" s="18" t="s">
        <v>107</v>
      </c>
      <c r="Q177">
        <v>100</v>
      </c>
      <c r="R177" s="5"/>
      <c r="S177">
        <v>800</v>
      </c>
      <c r="AA177">
        <v>320</v>
      </c>
      <c r="AE177">
        <v>120</v>
      </c>
      <c r="AO177" s="5" t="s">
        <v>3691</v>
      </c>
      <c r="AP177" s="5" t="s">
        <v>2723</v>
      </c>
      <c r="AQ177" s="19" t="s">
        <v>2551</v>
      </c>
      <c r="AR177" s="5" t="s">
        <v>2551</v>
      </c>
    </row>
    <row r="178" spans="1:44" ht="16" x14ac:dyDescent="0.2">
      <c r="A178" s="18" t="s">
        <v>1085</v>
      </c>
      <c r="B178" s="18" t="s">
        <v>361</v>
      </c>
      <c r="C178" s="18" t="s">
        <v>362</v>
      </c>
      <c r="D178" s="18" t="s">
        <v>2874</v>
      </c>
      <c r="E178" s="5" t="s">
        <v>3692</v>
      </c>
      <c r="F178" s="5" t="s">
        <v>3693</v>
      </c>
      <c r="G178" s="5" t="s">
        <v>3694</v>
      </c>
      <c r="H178" s="5" t="s">
        <v>2723</v>
      </c>
      <c r="I178" s="5" t="s">
        <v>57</v>
      </c>
      <c r="J178" s="5" t="s">
        <v>1086</v>
      </c>
      <c r="K178" s="5" t="s">
        <v>2551</v>
      </c>
      <c r="L178" s="5" t="s">
        <v>3006</v>
      </c>
      <c r="M178" s="5" t="s">
        <v>2551</v>
      </c>
      <c r="N178" s="5" t="s">
        <v>2738</v>
      </c>
      <c r="O178" s="18" t="s">
        <v>114</v>
      </c>
      <c r="Q178">
        <v>100</v>
      </c>
      <c r="R178" s="5"/>
      <c r="V178">
        <v>20</v>
      </c>
      <c r="Y178">
        <v>50</v>
      </c>
      <c r="Z178">
        <v>50</v>
      </c>
      <c r="AA178">
        <v>30</v>
      </c>
      <c r="AB178">
        <v>20</v>
      </c>
      <c r="AC178">
        <v>50</v>
      </c>
      <c r="AO178" s="5" t="s">
        <v>2567</v>
      </c>
      <c r="AP178" s="5" t="s">
        <v>2723</v>
      </c>
      <c r="AQ178" s="19" t="s">
        <v>2551</v>
      </c>
      <c r="AR178" s="5" t="s">
        <v>2551</v>
      </c>
    </row>
    <row r="179" spans="1:44" ht="80" x14ac:dyDescent="0.2">
      <c r="A179" s="18" t="s">
        <v>729</v>
      </c>
      <c r="B179" s="18" t="s">
        <v>361</v>
      </c>
      <c r="C179" s="18" t="s">
        <v>362</v>
      </c>
      <c r="D179" s="18" t="s">
        <v>2874</v>
      </c>
      <c r="E179" s="5" t="s">
        <v>3695</v>
      </c>
      <c r="F179" s="5" t="s">
        <v>3696</v>
      </c>
      <c r="G179" s="5" t="s">
        <v>3697</v>
      </c>
      <c r="H179" s="5" t="s">
        <v>3698</v>
      </c>
      <c r="I179" s="5" t="s">
        <v>2716</v>
      </c>
      <c r="J179" s="5" t="s">
        <v>730</v>
      </c>
      <c r="K179" s="5" t="s">
        <v>2761</v>
      </c>
      <c r="L179" s="5" t="s">
        <v>2761</v>
      </c>
      <c r="M179" s="5" t="s">
        <v>2551</v>
      </c>
      <c r="N179" s="5" t="s">
        <v>2551</v>
      </c>
      <c r="O179" s="18" t="s">
        <v>107</v>
      </c>
      <c r="Q179">
        <v>100</v>
      </c>
      <c r="R179" s="5"/>
      <c r="V179">
        <v>1000</v>
      </c>
      <c r="W179">
        <v>550</v>
      </c>
      <c r="Y179">
        <v>200</v>
      </c>
      <c r="AB179">
        <v>500</v>
      </c>
      <c r="AC179">
        <v>200</v>
      </c>
      <c r="AO179" s="5" t="s">
        <v>3699</v>
      </c>
      <c r="AP179" s="5" t="s">
        <v>2723</v>
      </c>
      <c r="AQ179" s="19" t="s">
        <v>2551</v>
      </c>
      <c r="AR179" s="5" t="s">
        <v>2551</v>
      </c>
    </row>
    <row r="180" spans="1:44" ht="16" x14ac:dyDescent="0.2">
      <c r="A180" s="18" t="s">
        <v>2257</v>
      </c>
      <c r="B180" s="18" t="s">
        <v>753</v>
      </c>
      <c r="C180" s="18" t="s">
        <v>2918</v>
      </c>
      <c r="D180" s="18" t="s">
        <v>2874</v>
      </c>
      <c r="E180" s="5" t="s">
        <v>3700</v>
      </c>
      <c r="F180" s="5" t="s">
        <v>3701</v>
      </c>
      <c r="G180" s="5" t="s">
        <v>3702</v>
      </c>
      <c r="H180" s="5"/>
      <c r="I180" s="5" t="s">
        <v>2716</v>
      </c>
      <c r="J180" s="5" t="s">
        <v>2258</v>
      </c>
      <c r="K180" s="5" t="s">
        <v>3703</v>
      </c>
      <c r="L180" s="5" t="s">
        <v>2753</v>
      </c>
      <c r="M180" s="5" t="s">
        <v>3704</v>
      </c>
      <c r="N180" s="5" t="s">
        <v>2551</v>
      </c>
      <c r="O180" s="18" t="s">
        <v>67</v>
      </c>
      <c r="Q180">
        <v>100</v>
      </c>
      <c r="R180" s="5"/>
      <c r="S180">
        <v>256</v>
      </c>
      <c r="W180">
        <v>1200</v>
      </c>
      <c r="AK180">
        <v>7000</v>
      </c>
      <c r="AO180" s="5" t="s">
        <v>3705</v>
      </c>
      <c r="AP180" s="5" t="s">
        <v>3706</v>
      </c>
      <c r="AQ180" s="19" t="s">
        <v>3707</v>
      </c>
      <c r="AR180" s="5" t="s">
        <v>3708</v>
      </c>
    </row>
    <row r="181" spans="1:44" ht="16" x14ac:dyDescent="0.2">
      <c r="A181" s="18" t="s">
        <v>372</v>
      </c>
      <c r="B181" s="18" t="s">
        <v>80</v>
      </c>
      <c r="C181" s="18" t="s">
        <v>3709</v>
      </c>
      <c r="D181" s="18" t="s">
        <v>2874</v>
      </c>
      <c r="E181" s="5" t="s">
        <v>2919</v>
      </c>
      <c r="F181" s="5" t="s">
        <v>3710</v>
      </c>
      <c r="G181" s="5" t="s">
        <v>3711</v>
      </c>
      <c r="H181" s="5"/>
      <c r="I181" s="5" t="s">
        <v>2716</v>
      </c>
      <c r="J181" s="5" t="s">
        <v>373</v>
      </c>
      <c r="K181" s="5" t="s">
        <v>2551</v>
      </c>
      <c r="L181" s="5" t="s">
        <v>2761</v>
      </c>
      <c r="M181" s="5" t="s">
        <v>2761</v>
      </c>
      <c r="N181" s="5" t="s">
        <v>2551</v>
      </c>
      <c r="O181" s="18" t="s">
        <v>107</v>
      </c>
      <c r="P181">
        <v>67</v>
      </c>
      <c r="Q181">
        <v>33</v>
      </c>
      <c r="R181" s="5"/>
      <c r="AE181">
        <v>24</v>
      </c>
      <c r="AG181">
        <v>1000000</v>
      </c>
      <c r="AH181">
        <v>3</v>
      </c>
      <c r="AI181">
        <v>3</v>
      </c>
      <c r="AO181" s="5" t="s">
        <v>3712</v>
      </c>
      <c r="AP181" s="5" t="s">
        <v>3713</v>
      </c>
      <c r="AQ181" s="19" t="s">
        <v>2551</v>
      </c>
      <c r="AR181" s="5" t="s">
        <v>2551</v>
      </c>
    </row>
    <row r="182" spans="1:44" ht="32" x14ac:dyDescent="0.2">
      <c r="A182" s="18" t="s">
        <v>1786</v>
      </c>
      <c r="B182" s="18" t="s">
        <v>753</v>
      </c>
      <c r="C182" s="18" t="s">
        <v>2918</v>
      </c>
      <c r="D182" s="18" t="s">
        <v>2874</v>
      </c>
      <c r="E182" s="5" t="s">
        <v>3714</v>
      </c>
      <c r="F182" s="5" t="s">
        <v>3715</v>
      </c>
      <c r="G182" s="5" t="s">
        <v>3716</v>
      </c>
      <c r="H182" s="5"/>
      <c r="I182" s="5" t="s">
        <v>2716</v>
      </c>
      <c r="J182" s="5" t="s">
        <v>3717</v>
      </c>
      <c r="K182" s="5" t="s">
        <v>3047</v>
      </c>
      <c r="L182" s="5" t="s">
        <v>2813</v>
      </c>
      <c r="M182" s="5" t="s">
        <v>2551</v>
      </c>
      <c r="N182" s="5" t="s">
        <v>3047</v>
      </c>
      <c r="O182" s="18" t="s">
        <v>107</v>
      </c>
      <c r="Q182">
        <v>100</v>
      </c>
      <c r="R182" s="5"/>
      <c r="U182">
        <v>10</v>
      </c>
      <c r="V182">
        <v>10</v>
      </c>
      <c r="W182">
        <v>5</v>
      </c>
      <c r="AO182" s="5" t="s">
        <v>3718</v>
      </c>
      <c r="AP182" s="5" t="s">
        <v>3718</v>
      </c>
      <c r="AQ182" s="19" t="s">
        <v>3719</v>
      </c>
      <c r="AR182" s="5" t="s">
        <v>2883</v>
      </c>
    </row>
    <row r="183" spans="1:44" ht="16" x14ac:dyDescent="0.2">
      <c r="A183" s="18" t="s">
        <v>756</v>
      </c>
      <c r="B183" s="18" t="s">
        <v>753</v>
      </c>
      <c r="C183" s="18" t="s">
        <v>2918</v>
      </c>
      <c r="D183" s="18" t="s">
        <v>2874</v>
      </c>
      <c r="E183" s="5" t="s">
        <v>2919</v>
      </c>
      <c r="F183" s="5" t="s">
        <v>3720</v>
      </c>
      <c r="G183" s="5" t="s">
        <v>3721</v>
      </c>
      <c r="H183" s="5"/>
      <c r="I183" s="5" t="s">
        <v>2716</v>
      </c>
      <c r="J183" s="5" t="s">
        <v>757</v>
      </c>
      <c r="K183" s="5" t="s">
        <v>2813</v>
      </c>
      <c r="L183" s="5" t="s">
        <v>2813</v>
      </c>
      <c r="M183" s="5" t="s">
        <v>2551</v>
      </c>
      <c r="N183" s="5" t="s">
        <v>2739</v>
      </c>
      <c r="O183" s="18" t="s">
        <v>56</v>
      </c>
      <c r="Q183">
        <v>100</v>
      </c>
      <c r="R183" s="5"/>
      <c r="S183">
        <v>127</v>
      </c>
      <c r="U183">
        <v>361</v>
      </c>
      <c r="W183">
        <v>361</v>
      </c>
      <c r="X183">
        <v>200</v>
      </c>
      <c r="AC183">
        <v>4</v>
      </c>
      <c r="AO183" s="5" t="s">
        <v>3722</v>
      </c>
      <c r="AP183" s="5" t="s">
        <v>3723</v>
      </c>
      <c r="AQ183" s="19" t="s">
        <v>2551</v>
      </c>
      <c r="AR183" s="5" t="s">
        <v>2551</v>
      </c>
    </row>
    <row r="184" spans="1:44" ht="16" x14ac:dyDescent="0.2">
      <c r="A184" s="18" t="s">
        <v>2255</v>
      </c>
      <c r="B184" s="18" t="s">
        <v>80</v>
      </c>
      <c r="C184" s="18" t="s">
        <v>3709</v>
      </c>
      <c r="D184" s="18" t="s">
        <v>2874</v>
      </c>
      <c r="E184" s="5" t="s">
        <v>3724</v>
      </c>
      <c r="F184" s="5" t="s">
        <v>3725</v>
      </c>
      <c r="G184" s="5" t="s">
        <v>3726</v>
      </c>
      <c r="H184" s="5"/>
      <c r="I184" s="5" t="s">
        <v>59</v>
      </c>
      <c r="J184" s="5" t="s">
        <v>3727</v>
      </c>
      <c r="K184" s="5" t="s">
        <v>2739</v>
      </c>
      <c r="L184" s="5" t="s">
        <v>2551</v>
      </c>
      <c r="M184" s="5" t="s">
        <v>2551</v>
      </c>
      <c r="N184" s="5" t="s">
        <v>3728</v>
      </c>
      <c r="O184" s="18" t="s">
        <v>107</v>
      </c>
      <c r="P184">
        <v>85</v>
      </c>
      <c r="Q184">
        <v>15</v>
      </c>
      <c r="R184" s="5"/>
      <c r="T184">
        <v>24</v>
      </c>
      <c r="U184">
        <v>24</v>
      </c>
      <c r="AO184" s="5" t="s">
        <v>2567</v>
      </c>
      <c r="AP184" s="5" t="s">
        <v>2567</v>
      </c>
      <c r="AQ184" s="19" t="s">
        <v>3729</v>
      </c>
      <c r="AR184" s="5" t="s">
        <v>3250</v>
      </c>
    </row>
    <row r="185" spans="1:44" ht="16" x14ac:dyDescent="0.2">
      <c r="A185" s="18" t="s">
        <v>2484</v>
      </c>
      <c r="B185" s="18" t="s">
        <v>656</v>
      </c>
      <c r="C185" s="18" t="s">
        <v>3730</v>
      </c>
      <c r="D185" s="18" t="s">
        <v>148</v>
      </c>
      <c r="E185" s="5" t="s">
        <v>3731</v>
      </c>
      <c r="F185" s="5" t="s">
        <v>3732</v>
      </c>
      <c r="G185" s="5" t="s">
        <v>3733</v>
      </c>
      <c r="H185" s="5"/>
      <c r="I185" s="5" t="s">
        <v>2716</v>
      </c>
      <c r="J185" s="5" t="s">
        <v>2485</v>
      </c>
      <c r="K185" s="5" t="s">
        <v>2753</v>
      </c>
      <c r="L185" s="5" t="s">
        <v>2769</v>
      </c>
      <c r="M185" s="5" t="s">
        <v>2769</v>
      </c>
      <c r="N185" s="5" t="s">
        <v>3165</v>
      </c>
      <c r="O185" s="18" t="s">
        <v>56</v>
      </c>
      <c r="P185">
        <v>30</v>
      </c>
      <c r="Q185">
        <v>70</v>
      </c>
      <c r="R185" s="5"/>
      <c r="V185">
        <v>225</v>
      </c>
      <c r="AA185">
        <v>11</v>
      </c>
      <c r="AO185" s="5" t="s">
        <v>3734</v>
      </c>
      <c r="AP185" s="5" t="s">
        <v>3735</v>
      </c>
      <c r="AQ185" s="19" t="s">
        <v>3736</v>
      </c>
      <c r="AR185" s="5" t="s">
        <v>2897</v>
      </c>
    </row>
    <row r="186" spans="1:44" ht="16" x14ac:dyDescent="0.2">
      <c r="A186" s="18" t="s">
        <v>887</v>
      </c>
      <c r="B186" s="18" t="s">
        <v>656</v>
      </c>
      <c r="C186" s="18" t="s">
        <v>3730</v>
      </c>
      <c r="D186" s="18" t="s">
        <v>148</v>
      </c>
      <c r="E186" s="5" t="s">
        <v>3737</v>
      </c>
      <c r="F186" s="5" t="s">
        <v>3738</v>
      </c>
      <c r="G186" s="5" t="s">
        <v>3739</v>
      </c>
      <c r="H186" s="5"/>
      <c r="I186" s="5" t="s">
        <v>2716</v>
      </c>
      <c r="J186" s="5" t="s">
        <v>3740</v>
      </c>
      <c r="K186" s="5" t="s">
        <v>2813</v>
      </c>
      <c r="L186" s="5" t="s">
        <v>2769</v>
      </c>
      <c r="M186" s="5" t="s">
        <v>2769</v>
      </c>
      <c r="N186" s="5" t="s">
        <v>2761</v>
      </c>
      <c r="O186" s="18" t="s">
        <v>56</v>
      </c>
      <c r="P186">
        <v>100</v>
      </c>
      <c r="R186" s="5"/>
      <c r="AO186" s="5" t="s">
        <v>3741</v>
      </c>
      <c r="AP186" s="5" t="s">
        <v>3742</v>
      </c>
      <c r="AQ186" s="19" t="s">
        <v>2643</v>
      </c>
      <c r="AR186" s="5" t="s">
        <v>2769</v>
      </c>
    </row>
    <row r="187" spans="1:44" ht="16" x14ac:dyDescent="0.2">
      <c r="A187" s="18" t="s">
        <v>2468</v>
      </c>
      <c r="B187" s="18" t="s">
        <v>656</v>
      </c>
      <c r="C187" s="18" t="s">
        <v>3730</v>
      </c>
      <c r="D187" s="18" t="s">
        <v>148</v>
      </c>
      <c r="E187" s="5" t="s">
        <v>3743</v>
      </c>
      <c r="F187" s="5" t="s">
        <v>3744</v>
      </c>
      <c r="G187" s="5" t="s">
        <v>3745</v>
      </c>
      <c r="H187" s="5"/>
      <c r="I187" s="5" t="s">
        <v>2716</v>
      </c>
      <c r="J187" s="5" t="s">
        <v>2469</v>
      </c>
      <c r="K187" s="5" t="s">
        <v>2739</v>
      </c>
      <c r="L187" s="5" t="s">
        <v>2551</v>
      </c>
      <c r="M187" s="5" t="s">
        <v>2551</v>
      </c>
      <c r="N187" s="5" t="s">
        <v>2879</v>
      </c>
      <c r="O187" s="18" t="s">
        <v>56</v>
      </c>
      <c r="P187">
        <v>100</v>
      </c>
      <c r="R187" s="5"/>
      <c r="S187">
        <v>15</v>
      </c>
      <c r="U187">
        <v>300</v>
      </c>
      <c r="W187">
        <v>500</v>
      </c>
      <c r="AO187" s="5" t="s">
        <v>3746</v>
      </c>
      <c r="AP187" s="5" t="s">
        <v>3747</v>
      </c>
      <c r="AQ187" s="19" t="s">
        <v>2551</v>
      </c>
      <c r="AR187" s="5" t="s">
        <v>2551</v>
      </c>
    </row>
    <row r="188" spans="1:44" ht="16" x14ac:dyDescent="0.2">
      <c r="A188" s="18" t="s">
        <v>659</v>
      </c>
      <c r="B188" s="18" t="s">
        <v>656</v>
      </c>
      <c r="C188" s="18" t="s">
        <v>3730</v>
      </c>
      <c r="D188" s="18" t="s">
        <v>148</v>
      </c>
      <c r="E188" s="5" t="s">
        <v>3748</v>
      </c>
      <c r="F188" s="5" t="s">
        <v>3749</v>
      </c>
      <c r="G188" s="5" t="s">
        <v>3750</v>
      </c>
      <c r="H188" s="5"/>
      <c r="I188" s="5" t="s">
        <v>2716</v>
      </c>
      <c r="J188" s="5" t="s">
        <v>660</v>
      </c>
      <c r="K188" s="5" t="s">
        <v>2769</v>
      </c>
      <c r="L188" s="5" t="s">
        <v>2813</v>
      </c>
      <c r="M188" s="5" t="s">
        <v>2769</v>
      </c>
      <c r="N188" s="5" t="s">
        <v>2761</v>
      </c>
      <c r="O188" s="18" t="s">
        <v>56</v>
      </c>
      <c r="P188">
        <v>100</v>
      </c>
      <c r="R188" s="5"/>
      <c r="T188">
        <v>40</v>
      </c>
      <c r="Y188">
        <v>9</v>
      </c>
      <c r="AA188">
        <v>25</v>
      </c>
      <c r="AB188">
        <v>15</v>
      </c>
      <c r="AC188">
        <v>20</v>
      </c>
      <c r="AI188">
        <v>8</v>
      </c>
      <c r="AO188" s="5" t="s">
        <v>3751</v>
      </c>
      <c r="AP188" s="5" t="s">
        <v>3752</v>
      </c>
      <c r="AQ188" s="19" t="s">
        <v>2547</v>
      </c>
      <c r="AR188" s="5" t="s">
        <v>3753</v>
      </c>
    </row>
    <row r="189" spans="1:44" ht="16" x14ac:dyDescent="0.2">
      <c r="A189" s="18" t="s">
        <v>1961</v>
      </c>
      <c r="B189" s="18" t="s">
        <v>656</v>
      </c>
      <c r="C189" s="18" t="s">
        <v>3730</v>
      </c>
      <c r="D189" s="18" t="s">
        <v>148</v>
      </c>
      <c r="E189" s="5" t="s">
        <v>3754</v>
      </c>
      <c r="F189" s="5" t="s">
        <v>3755</v>
      </c>
      <c r="G189" s="5" t="s">
        <v>3756</v>
      </c>
      <c r="H189" s="5" t="s">
        <v>3757</v>
      </c>
      <c r="I189" s="5" t="s">
        <v>2716</v>
      </c>
      <c r="J189" s="5" t="s">
        <v>1962</v>
      </c>
      <c r="K189" s="5" t="s">
        <v>2739</v>
      </c>
      <c r="L189" s="5" t="s">
        <v>2951</v>
      </c>
      <c r="M189" s="5" t="s">
        <v>2753</v>
      </c>
      <c r="N189" s="5" t="s">
        <v>2813</v>
      </c>
      <c r="O189" s="18" t="s">
        <v>120</v>
      </c>
      <c r="P189">
        <v>100</v>
      </c>
      <c r="R189" s="5"/>
      <c r="AO189" s="5" t="s">
        <v>3758</v>
      </c>
      <c r="AP189" s="5" t="s">
        <v>3759</v>
      </c>
      <c r="AQ189" s="19" t="s">
        <v>2623</v>
      </c>
      <c r="AR189" s="5" t="s">
        <v>2769</v>
      </c>
    </row>
    <row r="190" spans="1:44" ht="16" x14ac:dyDescent="0.2">
      <c r="A190" s="18" t="s">
        <v>1247</v>
      </c>
      <c r="B190" s="18" t="s">
        <v>656</v>
      </c>
      <c r="C190" s="18" t="s">
        <v>3730</v>
      </c>
      <c r="D190" s="18" t="s">
        <v>148</v>
      </c>
      <c r="E190" s="5" t="s">
        <v>3760</v>
      </c>
      <c r="F190" s="5" t="s">
        <v>3761</v>
      </c>
      <c r="G190" s="5" t="s">
        <v>3762</v>
      </c>
      <c r="H190" s="5"/>
      <c r="I190" s="5" t="s">
        <v>59</v>
      </c>
      <c r="J190" s="5" t="s">
        <v>3763</v>
      </c>
      <c r="K190" s="5" t="s">
        <v>3764</v>
      </c>
      <c r="L190" s="5" t="s">
        <v>2551</v>
      </c>
      <c r="M190" s="5" t="s">
        <v>3765</v>
      </c>
      <c r="N190" s="5" t="s">
        <v>2551</v>
      </c>
      <c r="O190" s="18" t="s">
        <v>120</v>
      </c>
      <c r="P190">
        <v>100</v>
      </c>
      <c r="R190" s="5"/>
      <c r="AO190" s="5" t="s">
        <v>3766</v>
      </c>
      <c r="AP190" s="5" t="s">
        <v>3767</v>
      </c>
      <c r="AQ190" s="19" t="s">
        <v>2661</v>
      </c>
      <c r="AR190" s="5" t="s">
        <v>3768</v>
      </c>
    </row>
    <row r="191" spans="1:44" ht="16" x14ac:dyDescent="0.2">
      <c r="A191" s="18" t="s">
        <v>2069</v>
      </c>
      <c r="B191" s="18" t="s">
        <v>342</v>
      </c>
      <c r="C191" s="18" t="s">
        <v>3769</v>
      </c>
      <c r="D191" s="18" t="s">
        <v>148</v>
      </c>
      <c r="E191" s="5" t="s">
        <v>3770</v>
      </c>
      <c r="F191" s="5" t="s">
        <v>3771</v>
      </c>
      <c r="G191" s="5" t="s">
        <v>3772</v>
      </c>
      <c r="H191" s="5"/>
      <c r="I191" s="5" t="s">
        <v>2716</v>
      </c>
      <c r="J191" s="5" t="s">
        <v>2070</v>
      </c>
      <c r="K191" s="5" t="s">
        <v>2551</v>
      </c>
      <c r="L191" s="5" t="s">
        <v>2551</v>
      </c>
      <c r="M191" s="5" t="s">
        <v>2717</v>
      </c>
      <c r="N191" s="5" t="s">
        <v>2551</v>
      </c>
      <c r="O191" s="18" t="s">
        <v>67</v>
      </c>
      <c r="Q191">
        <v>100</v>
      </c>
      <c r="R191" s="5"/>
      <c r="S191">
        <v>20</v>
      </c>
      <c r="V191">
        <v>1</v>
      </c>
      <c r="W191">
        <v>70</v>
      </c>
      <c r="AD191">
        <v>1</v>
      </c>
      <c r="AE191">
        <v>32</v>
      </c>
      <c r="AG191">
        <v>5000</v>
      </c>
      <c r="AH191">
        <v>1</v>
      </c>
      <c r="AL191">
        <v>500</v>
      </c>
      <c r="AN191">
        <v>1</v>
      </c>
      <c r="AO191" s="5" t="s">
        <v>3773</v>
      </c>
      <c r="AP191" s="5" t="s">
        <v>3774</v>
      </c>
      <c r="AQ191" s="19" t="s">
        <v>2551</v>
      </c>
      <c r="AR191" s="5" t="s">
        <v>2551</v>
      </c>
    </row>
    <row r="192" spans="1:44" ht="16" x14ac:dyDescent="0.2">
      <c r="A192" s="18" t="s">
        <v>1151</v>
      </c>
      <c r="B192" s="18" t="s">
        <v>342</v>
      </c>
      <c r="C192" s="18" t="s">
        <v>3769</v>
      </c>
      <c r="D192" s="18" t="s">
        <v>148</v>
      </c>
      <c r="E192" s="5" t="s">
        <v>3775</v>
      </c>
      <c r="F192" s="5" t="s">
        <v>3776</v>
      </c>
      <c r="G192" s="5" t="s">
        <v>3777</v>
      </c>
      <c r="H192" s="5"/>
      <c r="I192" s="5" t="s">
        <v>2716</v>
      </c>
      <c r="J192" s="5" t="s">
        <v>1152</v>
      </c>
      <c r="K192" s="5" t="s">
        <v>3144</v>
      </c>
      <c r="L192" s="5" t="s">
        <v>2551</v>
      </c>
      <c r="M192" s="5" t="s">
        <v>3047</v>
      </c>
      <c r="N192" s="5" t="s">
        <v>2551</v>
      </c>
      <c r="O192" s="18" t="s">
        <v>120</v>
      </c>
      <c r="P192">
        <v>20</v>
      </c>
      <c r="Q192">
        <v>80</v>
      </c>
      <c r="R192" s="5"/>
      <c r="V192">
        <v>20</v>
      </c>
      <c r="W192">
        <v>10</v>
      </c>
      <c r="AE192">
        <v>240</v>
      </c>
      <c r="AO192" s="5" t="s">
        <v>3778</v>
      </c>
      <c r="AP192" s="5" t="s">
        <v>3779</v>
      </c>
      <c r="AQ192" s="19" t="s">
        <v>2551</v>
      </c>
      <c r="AR192" s="5" t="s">
        <v>2551</v>
      </c>
    </row>
    <row r="193" spans="1:44" ht="16" x14ac:dyDescent="0.2">
      <c r="A193" s="18" t="s">
        <v>1610</v>
      </c>
      <c r="B193" s="18" t="s">
        <v>342</v>
      </c>
      <c r="C193" s="18" t="s">
        <v>3769</v>
      </c>
      <c r="D193" s="18" t="s">
        <v>148</v>
      </c>
      <c r="E193" s="5" t="s">
        <v>3780</v>
      </c>
      <c r="F193" s="5" t="s">
        <v>3781</v>
      </c>
      <c r="G193" s="5" t="s">
        <v>3782</v>
      </c>
      <c r="H193" s="5"/>
      <c r="I193" s="5" t="s">
        <v>59</v>
      </c>
      <c r="J193" s="5" t="s">
        <v>1611</v>
      </c>
      <c r="K193" s="5" t="s">
        <v>2761</v>
      </c>
      <c r="L193" s="5" t="s">
        <v>2753</v>
      </c>
      <c r="M193" s="5" t="s">
        <v>2769</v>
      </c>
      <c r="N193" s="5" t="s">
        <v>2731</v>
      </c>
      <c r="O193" s="18" t="s">
        <v>120</v>
      </c>
      <c r="Q193">
        <v>100</v>
      </c>
      <c r="R193" s="5"/>
      <c r="S193">
        <v>175</v>
      </c>
      <c r="Y193">
        <v>50</v>
      </c>
      <c r="AA193">
        <v>20</v>
      </c>
      <c r="AB193">
        <v>50</v>
      </c>
      <c r="AE193">
        <v>50</v>
      </c>
      <c r="AG193">
        <v>750000</v>
      </c>
      <c r="AH193">
        <v>50</v>
      </c>
      <c r="AO193" s="5" t="s">
        <v>3783</v>
      </c>
      <c r="AP193" s="5" t="s">
        <v>3784</v>
      </c>
      <c r="AQ193" s="19" t="s">
        <v>2551</v>
      </c>
      <c r="AR193" s="5" t="s">
        <v>2551</v>
      </c>
    </row>
    <row r="194" spans="1:44" ht="16" x14ac:dyDescent="0.2">
      <c r="A194" s="18" t="s">
        <v>345</v>
      </c>
      <c r="B194" s="18" t="s">
        <v>342</v>
      </c>
      <c r="C194" s="18" t="s">
        <v>3769</v>
      </c>
      <c r="D194" s="18" t="s">
        <v>148</v>
      </c>
      <c r="E194" s="5" t="s">
        <v>3785</v>
      </c>
      <c r="F194" s="5" t="s">
        <v>3786</v>
      </c>
      <c r="G194" s="5" t="s">
        <v>3787</v>
      </c>
      <c r="H194" s="5"/>
      <c r="I194" s="5" t="s">
        <v>2716</v>
      </c>
      <c r="J194" s="5" t="s">
        <v>346</v>
      </c>
      <c r="K194" s="5" t="s">
        <v>2753</v>
      </c>
      <c r="L194" s="5" t="s">
        <v>2551</v>
      </c>
      <c r="M194" s="5" t="s">
        <v>2761</v>
      </c>
      <c r="N194" s="5" t="s">
        <v>2753</v>
      </c>
      <c r="O194" s="18" t="s">
        <v>67</v>
      </c>
      <c r="Q194">
        <v>100</v>
      </c>
      <c r="R194" s="5"/>
      <c r="S194">
        <v>150</v>
      </c>
      <c r="U194">
        <v>30</v>
      </c>
      <c r="V194">
        <v>5</v>
      </c>
      <c r="W194">
        <v>30</v>
      </c>
      <c r="AD194">
        <v>120</v>
      </c>
      <c r="AE194">
        <v>10</v>
      </c>
      <c r="AN194">
        <v>1</v>
      </c>
      <c r="AO194" s="5" t="s">
        <v>3788</v>
      </c>
      <c r="AP194" s="5" t="s">
        <v>3789</v>
      </c>
      <c r="AQ194" s="19" t="s">
        <v>2555</v>
      </c>
      <c r="AR194" s="5" t="s">
        <v>3790</v>
      </c>
    </row>
    <row r="195" spans="1:44" ht="32" x14ac:dyDescent="0.2">
      <c r="A195" s="18" t="s">
        <v>1843</v>
      </c>
      <c r="B195" s="18" t="s">
        <v>342</v>
      </c>
      <c r="C195" s="18" t="s">
        <v>3769</v>
      </c>
      <c r="D195" s="18" t="s">
        <v>148</v>
      </c>
      <c r="E195" s="5" t="s">
        <v>3791</v>
      </c>
      <c r="F195" s="5" t="s">
        <v>3791</v>
      </c>
      <c r="G195" s="5" t="s">
        <v>3792</v>
      </c>
      <c r="H195" s="5"/>
      <c r="I195" s="5" t="s">
        <v>2716</v>
      </c>
      <c r="J195" s="5" t="s">
        <v>3793</v>
      </c>
      <c r="K195" s="5" t="s">
        <v>2761</v>
      </c>
      <c r="L195" s="5" t="s">
        <v>2551</v>
      </c>
      <c r="M195" s="5" t="s">
        <v>2761</v>
      </c>
      <c r="N195" s="5" t="s">
        <v>2551</v>
      </c>
      <c r="O195" s="18" t="s">
        <v>107</v>
      </c>
      <c r="Q195">
        <v>100</v>
      </c>
      <c r="R195" s="5"/>
      <c r="W195">
        <v>335</v>
      </c>
      <c r="AE195">
        <v>16</v>
      </c>
      <c r="AH195">
        <v>5</v>
      </c>
      <c r="AO195" s="5" t="s">
        <v>3794</v>
      </c>
      <c r="AP195" s="5" t="s">
        <v>3795</v>
      </c>
      <c r="AQ195" s="19" t="s">
        <v>2563</v>
      </c>
      <c r="AR195" s="5" t="s">
        <v>2942</v>
      </c>
    </row>
    <row r="196" spans="1:44" ht="32" x14ac:dyDescent="0.2">
      <c r="A196" s="18" t="s">
        <v>1596</v>
      </c>
      <c r="B196" s="18" t="s">
        <v>342</v>
      </c>
      <c r="C196" s="18" t="s">
        <v>3769</v>
      </c>
      <c r="D196" s="18" t="s">
        <v>148</v>
      </c>
      <c r="E196" s="5" t="s">
        <v>3796</v>
      </c>
      <c r="F196" s="5" t="s">
        <v>3797</v>
      </c>
      <c r="G196" s="5" t="s">
        <v>3798</v>
      </c>
      <c r="H196" s="5"/>
      <c r="I196" s="5" t="s">
        <v>2716</v>
      </c>
      <c r="J196" s="5" t="s">
        <v>3799</v>
      </c>
      <c r="K196" s="5" t="s">
        <v>2551</v>
      </c>
      <c r="L196" s="5" t="s">
        <v>2551</v>
      </c>
      <c r="M196" s="5" t="s">
        <v>2717</v>
      </c>
      <c r="N196" s="5" t="s">
        <v>2551</v>
      </c>
      <c r="O196" s="18" t="s">
        <v>67</v>
      </c>
      <c r="Q196">
        <v>100</v>
      </c>
      <c r="R196" s="5"/>
      <c r="AH196">
        <v>7</v>
      </c>
      <c r="AI196">
        <v>1</v>
      </c>
      <c r="AO196" s="5" t="s">
        <v>3800</v>
      </c>
      <c r="AP196" s="5" t="s">
        <v>3801</v>
      </c>
      <c r="AQ196" s="19" t="s">
        <v>2551</v>
      </c>
      <c r="AR196" s="5" t="s">
        <v>2551</v>
      </c>
    </row>
    <row r="197" spans="1:44" ht="16" x14ac:dyDescent="0.2">
      <c r="A197" s="18" t="s">
        <v>1612</v>
      </c>
      <c r="B197" s="18" t="s">
        <v>700</v>
      </c>
      <c r="C197" s="18" t="s">
        <v>3802</v>
      </c>
      <c r="D197" s="18" t="s">
        <v>148</v>
      </c>
      <c r="E197" s="5" t="s">
        <v>3803</v>
      </c>
      <c r="F197" s="5" t="s">
        <v>3804</v>
      </c>
      <c r="G197" s="5" t="s">
        <v>3805</v>
      </c>
      <c r="H197" s="5"/>
      <c r="I197" s="5" t="s">
        <v>2716</v>
      </c>
      <c r="J197" s="5" t="s">
        <v>1613</v>
      </c>
      <c r="K197" s="5" t="s">
        <v>2769</v>
      </c>
      <c r="L197" s="5" t="s">
        <v>3076</v>
      </c>
      <c r="M197" s="5" t="s">
        <v>2769</v>
      </c>
      <c r="N197" s="5" t="s">
        <v>2769</v>
      </c>
      <c r="O197" s="18" t="s">
        <v>114</v>
      </c>
      <c r="Q197">
        <v>100</v>
      </c>
      <c r="R197" s="5"/>
      <c r="AB197">
        <v>50</v>
      </c>
      <c r="AE197">
        <v>75</v>
      </c>
      <c r="AM197">
        <v>3100</v>
      </c>
      <c r="AO197" s="5" t="s">
        <v>3806</v>
      </c>
      <c r="AP197" s="5" t="s">
        <v>3806</v>
      </c>
      <c r="AQ197" s="19">
        <f>'CapRev-Output-All'!$AO197*'CapRev-Output-All'!$AR197/100</f>
        <v>5955</v>
      </c>
      <c r="AR197" s="5" t="s">
        <v>2769</v>
      </c>
    </row>
    <row r="198" spans="1:44" ht="16" x14ac:dyDescent="0.2">
      <c r="A198" s="18" t="s">
        <v>2289</v>
      </c>
      <c r="B198" s="18" t="s">
        <v>700</v>
      </c>
      <c r="C198" s="18" t="s">
        <v>3802</v>
      </c>
      <c r="D198" s="18" t="s">
        <v>148</v>
      </c>
      <c r="E198" s="5" t="s">
        <v>3807</v>
      </c>
      <c r="F198" s="5" t="s">
        <v>3808</v>
      </c>
      <c r="G198" s="5" t="s">
        <v>3809</v>
      </c>
      <c r="H198" s="5"/>
      <c r="I198" s="5"/>
      <c r="J198" s="5" t="s">
        <v>2290</v>
      </c>
      <c r="K198" s="5" t="s">
        <v>2717</v>
      </c>
      <c r="L198" s="5" t="s">
        <v>2551</v>
      </c>
      <c r="M198" s="5" t="s">
        <v>2551</v>
      </c>
      <c r="N198" s="5" t="s">
        <v>2551</v>
      </c>
      <c r="O198" s="18" t="s">
        <v>120</v>
      </c>
      <c r="Q198">
        <v>100</v>
      </c>
      <c r="R198" s="5"/>
      <c r="T198">
        <v>120</v>
      </c>
      <c r="U198">
        <v>250</v>
      </c>
      <c r="V198">
        <v>51</v>
      </c>
      <c r="W198">
        <v>910</v>
      </c>
      <c r="Y198">
        <v>100</v>
      </c>
      <c r="AO198" s="5" t="s">
        <v>3810</v>
      </c>
      <c r="AP198" s="5" t="s">
        <v>3811</v>
      </c>
      <c r="AQ198" s="19" t="s">
        <v>2651</v>
      </c>
      <c r="AR198" s="5" t="s">
        <v>3812</v>
      </c>
    </row>
    <row r="199" spans="1:44" ht="16" x14ac:dyDescent="0.2">
      <c r="A199" s="18" t="s">
        <v>2353</v>
      </c>
      <c r="B199" s="18" t="s">
        <v>700</v>
      </c>
      <c r="C199" s="18" t="s">
        <v>3802</v>
      </c>
      <c r="D199" s="18" t="s">
        <v>148</v>
      </c>
      <c r="E199" s="5" t="s">
        <v>3194</v>
      </c>
      <c r="F199" s="5" t="s">
        <v>3195</v>
      </c>
      <c r="G199" s="5" t="s">
        <v>3196</v>
      </c>
      <c r="H199" s="5"/>
      <c r="I199" s="5" t="s">
        <v>2716</v>
      </c>
      <c r="J199" s="5" t="s">
        <v>3197</v>
      </c>
      <c r="K199" s="5" t="s">
        <v>2761</v>
      </c>
      <c r="L199" s="5" t="s">
        <v>2551</v>
      </c>
      <c r="M199" s="5" t="s">
        <v>2551</v>
      </c>
      <c r="N199" s="5" t="s">
        <v>2761</v>
      </c>
      <c r="O199" s="18" t="s">
        <v>107</v>
      </c>
      <c r="Q199">
        <v>100</v>
      </c>
      <c r="R199" s="5"/>
      <c r="S199">
        <v>15</v>
      </c>
      <c r="U199">
        <v>10</v>
      </c>
      <c r="V199">
        <v>6</v>
      </c>
      <c r="X199">
        <v>5</v>
      </c>
      <c r="AO199" s="5" t="s">
        <v>3198</v>
      </c>
      <c r="AP199" s="5" t="s">
        <v>3198</v>
      </c>
      <c r="AQ199" s="19"/>
      <c r="AR199" s="5"/>
    </row>
    <row r="200" spans="1:44" ht="16" x14ac:dyDescent="0.2">
      <c r="A200" s="18" t="s">
        <v>703</v>
      </c>
      <c r="B200" s="18" t="s">
        <v>700</v>
      </c>
      <c r="C200" s="18" t="s">
        <v>3802</v>
      </c>
      <c r="D200" s="18" t="s">
        <v>148</v>
      </c>
      <c r="E200" s="5" t="s">
        <v>3189</v>
      </c>
      <c r="F200" s="5" t="s">
        <v>3190</v>
      </c>
      <c r="G200" s="5" t="s">
        <v>3191</v>
      </c>
      <c r="H200" s="5"/>
      <c r="I200" s="5" t="s">
        <v>2716</v>
      </c>
      <c r="J200" s="5" t="s">
        <v>3813</v>
      </c>
      <c r="K200" s="5" t="s">
        <v>2551</v>
      </c>
      <c r="L200" s="5" t="s">
        <v>3047</v>
      </c>
      <c r="M200" s="5" t="s">
        <v>2551</v>
      </c>
      <c r="N200" s="5" t="s">
        <v>3144</v>
      </c>
      <c r="O200" s="18" t="s">
        <v>56</v>
      </c>
      <c r="Q200">
        <v>100</v>
      </c>
      <c r="R200" s="5"/>
      <c r="X200">
        <v>10</v>
      </c>
      <c r="AO200" s="5" t="s">
        <v>3192</v>
      </c>
      <c r="AP200" s="5" t="s">
        <v>3192</v>
      </c>
      <c r="AQ200" s="19"/>
      <c r="AR200" s="5" t="s">
        <v>2551</v>
      </c>
    </row>
    <row r="201" spans="1:44" ht="16" x14ac:dyDescent="0.2">
      <c r="A201" s="18" t="s">
        <v>958</v>
      </c>
      <c r="B201" s="18" t="s">
        <v>244</v>
      </c>
      <c r="C201" s="18" t="s">
        <v>2925</v>
      </c>
      <c r="D201" s="18" t="s">
        <v>2867</v>
      </c>
      <c r="E201" s="5" t="s">
        <v>3814</v>
      </c>
      <c r="F201" s="5" t="s">
        <v>3815</v>
      </c>
      <c r="G201" s="5" t="s">
        <v>3816</v>
      </c>
      <c r="H201" s="5"/>
      <c r="I201" s="5" t="s">
        <v>2716</v>
      </c>
      <c r="J201" s="5" t="s">
        <v>959</v>
      </c>
      <c r="K201" s="5" t="s">
        <v>2761</v>
      </c>
      <c r="L201" s="5" t="s">
        <v>2551</v>
      </c>
      <c r="M201" s="5" t="s">
        <v>2761</v>
      </c>
      <c r="N201" s="5" t="s">
        <v>2551</v>
      </c>
      <c r="O201" s="18" t="s">
        <v>107</v>
      </c>
      <c r="P201">
        <v>100</v>
      </c>
      <c r="R201" s="5"/>
      <c r="W201">
        <v>100</v>
      </c>
      <c r="AE201">
        <v>15</v>
      </c>
      <c r="AH201">
        <v>1</v>
      </c>
      <c r="AO201" s="5" t="s">
        <v>3817</v>
      </c>
      <c r="AP201" s="5" t="s">
        <v>3818</v>
      </c>
      <c r="AQ201" s="19" t="s">
        <v>2551</v>
      </c>
      <c r="AR201" s="5" t="s">
        <v>2551</v>
      </c>
    </row>
    <row r="202" spans="1:44" ht="16" x14ac:dyDescent="0.2">
      <c r="A202" s="18" t="s">
        <v>1660</v>
      </c>
      <c r="B202" s="18" t="s">
        <v>244</v>
      </c>
      <c r="C202" s="18" t="s">
        <v>2925</v>
      </c>
      <c r="D202" s="18" t="s">
        <v>2867</v>
      </c>
      <c r="E202" s="5" t="s">
        <v>3819</v>
      </c>
      <c r="F202" s="5" t="s">
        <v>3820</v>
      </c>
      <c r="G202" s="5" t="s">
        <v>3821</v>
      </c>
      <c r="H202" s="5"/>
      <c r="I202" s="5" t="s">
        <v>2716</v>
      </c>
      <c r="J202" s="5" t="s">
        <v>1661</v>
      </c>
      <c r="K202" s="5" t="s">
        <v>2753</v>
      </c>
      <c r="L202" s="5" t="s">
        <v>2551</v>
      </c>
      <c r="M202" s="5" t="s">
        <v>2761</v>
      </c>
      <c r="N202" s="5" t="s">
        <v>2753</v>
      </c>
      <c r="O202" s="18" t="s">
        <v>67</v>
      </c>
      <c r="P202">
        <v>100</v>
      </c>
      <c r="R202" s="5"/>
      <c r="U202">
        <v>108</v>
      </c>
      <c r="W202">
        <v>270</v>
      </c>
      <c r="X202">
        <v>54</v>
      </c>
      <c r="AO202" s="5" t="s">
        <v>3822</v>
      </c>
      <c r="AP202" s="5" t="s">
        <v>3823</v>
      </c>
      <c r="AQ202" s="19" t="s">
        <v>2551</v>
      </c>
      <c r="AR202" s="5" t="s">
        <v>2551</v>
      </c>
    </row>
    <row r="203" spans="1:44" ht="16" x14ac:dyDescent="0.2">
      <c r="A203" s="18" t="s">
        <v>246</v>
      </c>
      <c r="B203" s="18" t="s">
        <v>244</v>
      </c>
      <c r="C203" s="18" t="s">
        <v>2925</v>
      </c>
      <c r="D203" s="18" t="s">
        <v>2867</v>
      </c>
      <c r="E203" s="5" t="s">
        <v>3824</v>
      </c>
      <c r="F203" s="5"/>
      <c r="G203" s="5" t="s">
        <v>3825</v>
      </c>
      <c r="H203" s="5"/>
      <c r="I203" s="5" t="s">
        <v>2716</v>
      </c>
      <c r="J203" s="5" t="s">
        <v>3826</v>
      </c>
      <c r="K203" s="5" t="s">
        <v>2738</v>
      </c>
      <c r="L203" s="5" t="s">
        <v>2769</v>
      </c>
      <c r="M203" s="5" t="s">
        <v>2551</v>
      </c>
      <c r="N203" s="5" t="s">
        <v>3076</v>
      </c>
      <c r="O203" s="18" t="s">
        <v>56</v>
      </c>
      <c r="P203">
        <v>70</v>
      </c>
      <c r="Q203">
        <v>30</v>
      </c>
      <c r="R203" s="5"/>
      <c r="AB203">
        <v>15</v>
      </c>
      <c r="AC203">
        <v>60</v>
      </c>
      <c r="AG203">
        <v>13</v>
      </c>
      <c r="AI203">
        <v>60</v>
      </c>
      <c r="AO203" s="5" t="s">
        <v>3827</v>
      </c>
      <c r="AP203" s="5" t="s">
        <v>3828</v>
      </c>
      <c r="AQ203" s="19" t="s">
        <v>2596</v>
      </c>
      <c r="AR203" s="5" t="s">
        <v>2883</v>
      </c>
    </row>
    <row r="204" spans="1:44" ht="16" x14ac:dyDescent="0.2">
      <c r="A204" s="18" t="s">
        <v>312</v>
      </c>
      <c r="B204" s="18" t="s">
        <v>244</v>
      </c>
      <c r="C204" s="18" t="s">
        <v>2925</v>
      </c>
      <c r="D204" s="18" t="s">
        <v>2867</v>
      </c>
      <c r="E204" s="5" t="s">
        <v>2925</v>
      </c>
      <c r="F204" s="5" t="s">
        <v>3829</v>
      </c>
      <c r="G204" s="5" t="s">
        <v>3830</v>
      </c>
      <c r="H204" s="5"/>
      <c r="I204" s="5" t="s">
        <v>2716</v>
      </c>
      <c r="J204" s="5" t="s">
        <v>313</v>
      </c>
      <c r="K204" s="5" t="s">
        <v>2551</v>
      </c>
      <c r="L204" s="5" t="s">
        <v>2551</v>
      </c>
      <c r="M204" s="5" t="s">
        <v>2717</v>
      </c>
      <c r="N204" s="5" t="s">
        <v>2551</v>
      </c>
      <c r="O204" s="18" t="s">
        <v>67</v>
      </c>
      <c r="Q204">
        <v>100</v>
      </c>
      <c r="R204" s="5"/>
      <c r="AN204">
        <v>1</v>
      </c>
      <c r="AO204" s="5" t="s">
        <v>3831</v>
      </c>
      <c r="AP204" s="5" t="s">
        <v>3831</v>
      </c>
      <c r="AQ204" s="19" t="s">
        <v>2551</v>
      </c>
      <c r="AR204" s="5" t="s">
        <v>2551</v>
      </c>
    </row>
    <row r="205" spans="1:44" ht="16" x14ac:dyDescent="0.2">
      <c r="A205" s="18" t="s">
        <v>962</v>
      </c>
      <c r="B205" s="18" t="s">
        <v>244</v>
      </c>
      <c r="C205" s="18" t="s">
        <v>2925</v>
      </c>
      <c r="D205" s="18" t="s">
        <v>2867</v>
      </c>
      <c r="E205" s="5" t="s">
        <v>3832</v>
      </c>
      <c r="F205" s="5" t="s">
        <v>3833</v>
      </c>
      <c r="G205" s="5" t="s">
        <v>3834</v>
      </c>
      <c r="H205" s="5" t="s">
        <v>2723</v>
      </c>
      <c r="I205" s="5" t="s">
        <v>2716</v>
      </c>
      <c r="J205" s="5" t="s">
        <v>963</v>
      </c>
      <c r="K205" s="5" t="s">
        <v>2769</v>
      </c>
      <c r="L205" s="5" t="s">
        <v>2813</v>
      </c>
      <c r="M205" s="5" t="s">
        <v>2813</v>
      </c>
      <c r="N205" s="5" t="s">
        <v>2813</v>
      </c>
      <c r="O205" s="18" t="s">
        <v>107</v>
      </c>
      <c r="P205">
        <v>80</v>
      </c>
      <c r="Q205">
        <v>20</v>
      </c>
      <c r="R205" s="5"/>
      <c r="S205">
        <v>25</v>
      </c>
      <c r="V205">
        <v>10</v>
      </c>
      <c r="W205">
        <v>100</v>
      </c>
      <c r="AB205">
        <v>10</v>
      </c>
      <c r="AG205">
        <v>250000</v>
      </c>
      <c r="AI205">
        <v>10</v>
      </c>
      <c r="AN205">
        <v>10</v>
      </c>
      <c r="AO205" s="5" t="s">
        <v>3835</v>
      </c>
      <c r="AP205" s="5" t="s">
        <v>3835</v>
      </c>
      <c r="AQ205" s="19" t="s">
        <v>2551</v>
      </c>
      <c r="AR205" s="5" t="s">
        <v>2551</v>
      </c>
    </row>
    <row r="206" spans="1:44" ht="16" x14ac:dyDescent="0.2">
      <c r="A206" s="18" t="s">
        <v>1658</v>
      </c>
      <c r="B206" s="18" t="s">
        <v>244</v>
      </c>
      <c r="C206" s="18" t="s">
        <v>2925</v>
      </c>
      <c r="D206" s="18" t="s">
        <v>2867</v>
      </c>
      <c r="E206" s="5" t="s">
        <v>3836</v>
      </c>
      <c r="F206" s="5" t="s">
        <v>3837</v>
      </c>
      <c r="G206" s="5" t="s">
        <v>3838</v>
      </c>
      <c r="H206" s="5" t="s">
        <v>2723</v>
      </c>
      <c r="I206" s="5" t="s">
        <v>2716</v>
      </c>
      <c r="J206" s="5" t="s">
        <v>1659</v>
      </c>
      <c r="K206" s="5" t="s">
        <v>2551</v>
      </c>
      <c r="L206" s="5" t="s">
        <v>2717</v>
      </c>
      <c r="M206" s="5" t="s">
        <v>2551</v>
      </c>
      <c r="N206" s="5" t="s">
        <v>2551</v>
      </c>
      <c r="O206" s="18" t="s">
        <v>114</v>
      </c>
      <c r="P206">
        <v>100</v>
      </c>
      <c r="R206" s="5"/>
      <c r="Y206">
        <v>2</v>
      </c>
      <c r="Z206">
        <v>25</v>
      </c>
      <c r="AF206">
        <v>6000</v>
      </c>
      <c r="AG206">
        <v>120000</v>
      </c>
      <c r="AH206">
        <v>40</v>
      </c>
      <c r="AI206">
        <v>40</v>
      </c>
      <c r="AO206" s="5" t="s">
        <v>3839</v>
      </c>
      <c r="AP206" s="5" t="s">
        <v>3840</v>
      </c>
      <c r="AQ206" s="19" t="s">
        <v>2551</v>
      </c>
      <c r="AR206" s="5" t="s">
        <v>2551</v>
      </c>
    </row>
    <row r="207" spans="1:44" ht="16" x14ac:dyDescent="0.2">
      <c r="A207" s="18" t="s">
        <v>1280</v>
      </c>
      <c r="B207" s="18" t="s">
        <v>244</v>
      </c>
      <c r="C207" s="18" t="s">
        <v>2925</v>
      </c>
      <c r="D207" s="18" t="s">
        <v>2867</v>
      </c>
      <c r="E207" s="5" t="s">
        <v>3841</v>
      </c>
      <c r="F207" s="5" t="s">
        <v>3842</v>
      </c>
      <c r="G207" s="5" t="s">
        <v>3843</v>
      </c>
      <c r="H207" s="5"/>
      <c r="I207" s="5" t="s">
        <v>2716</v>
      </c>
      <c r="J207" s="5" t="s">
        <v>3844</v>
      </c>
      <c r="K207" s="5" t="s">
        <v>2739</v>
      </c>
      <c r="L207" s="5" t="s">
        <v>2769</v>
      </c>
      <c r="M207" s="5" t="s">
        <v>2769</v>
      </c>
      <c r="N207" s="5" t="s">
        <v>2739</v>
      </c>
      <c r="O207" s="18" t="s">
        <v>107</v>
      </c>
      <c r="P207">
        <v>100</v>
      </c>
      <c r="R207" s="5"/>
      <c r="AE207">
        <v>5</v>
      </c>
      <c r="AH207">
        <v>1</v>
      </c>
      <c r="AI207">
        <v>1</v>
      </c>
      <c r="AO207" s="5" t="s">
        <v>3845</v>
      </c>
      <c r="AP207" s="5" t="s">
        <v>3846</v>
      </c>
      <c r="AQ207" s="19" t="s">
        <v>2551</v>
      </c>
      <c r="AR207" s="5" t="s">
        <v>2551</v>
      </c>
    </row>
    <row r="208" spans="1:44" ht="16" x14ac:dyDescent="0.2">
      <c r="A208" s="18" t="s">
        <v>588</v>
      </c>
      <c r="B208" s="18" t="s">
        <v>244</v>
      </c>
      <c r="C208" s="18" t="s">
        <v>2925</v>
      </c>
      <c r="D208" s="18" t="s">
        <v>2867</v>
      </c>
      <c r="E208" s="5" t="s">
        <v>3847</v>
      </c>
      <c r="F208" s="5" t="s">
        <v>3848</v>
      </c>
      <c r="G208" s="5" t="s">
        <v>3849</v>
      </c>
      <c r="H208" s="5"/>
      <c r="I208" s="5" t="s">
        <v>2716</v>
      </c>
      <c r="J208" s="5" t="s">
        <v>589</v>
      </c>
      <c r="K208" s="5" t="s">
        <v>2761</v>
      </c>
      <c r="L208" s="5" t="s">
        <v>2551</v>
      </c>
      <c r="M208" s="5" t="s">
        <v>2551</v>
      </c>
      <c r="N208" s="5" t="s">
        <v>2761</v>
      </c>
      <c r="O208" s="18" t="s">
        <v>107</v>
      </c>
      <c r="P208">
        <v>100</v>
      </c>
      <c r="R208" s="5"/>
      <c r="S208">
        <v>225</v>
      </c>
      <c r="AO208" s="5" t="s">
        <v>3850</v>
      </c>
      <c r="AP208" s="5" t="s">
        <v>3851</v>
      </c>
      <c r="AQ208" s="19" t="s">
        <v>2569</v>
      </c>
      <c r="AR208" s="5" t="s">
        <v>2769</v>
      </c>
    </row>
    <row r="209" spans="1:44" ht="16" x14ac:dyDescent="0.2">
      <c r="A209" s="18" t="s">
        <v>306</v>
      </c>
      <c r="B209" s="18" t="s">
        <v>244</v>
      </c>
      <c r="C209" s="18" t="s">
        <v>2925</v>
      </c>
      <c r="D209" s="18" t="s">
        <v>2867</v>
      </c>
      <c r="E209" s="5" t="s">
        <v>2925</v>
      </c>
      <c r="F209" s="5" t="s">
        <v>3852</v>
      </c>
      <c r="G209" s="5" t="s">
        <v>3853</v>
      </c>
      <c r="H209" s="5" t="s">
        <v>2871</v>
      </c>
      <c r="I209" s="5" t="s">
        <v>2716</v>
      </c>
      <c r="J209" s="5" t="s">
        <v>307</v>
      </c>
      <c r="K209" s="5" t="s">
        <v>2551</v>
      </c>
      <c r="L209" s="5" t="s">
        <v>2551</v>
      </c>
      <c r="M209" s="5" t="s">
        <v>2717</v>
      </c>
      <c r="N209" s="5" t="s">
        <v>2551</v>
      </c>
      <c r="O209" s="18" t="s">
        <v>67</v>
      </c>
      <c r="P209">
        <v>80</v>
      </c>
      <c r="Q209">
        <v>20</v>
      </c>
      <c r="R209" s="5"/>
      <c r="AE209">
        <v>150</v>
      </c>
      <c r="AH209">
        <v>1</v>
      </c>
      <c r="AI209">
        <v>1</v>
      </c>
      <c r="AN209">
        <v>1</v>
      </c>
      <c r="AO209" s="5" t="s">
        <v>3854</v>
      </c>
      <c r="AP209" s="5" t="s">
        <v>2567</v>
      </c>
      <c r="AQ209" s="19" t="s">
        <v>2549</v>
      </c>
      <c r="AR209" s="5" t="s">
        <v>2769</v>
      </c>
    </row>
    <row r="210" spans="1:44" ht="16" x14ac:dyDescent="0.2">
      <c r="A210" s="18" t="s">
        <v>906</v>
      </c>
      <c r="B210" s="18" t="s">
        <v>244</v>
      </c>
      <c r="C210" s="18" t="s">
        <v>2925</v>
      </c>
      <c r="D210" s="18" t="s">
        <v>2867</v>
      </c>
      <c r="E210" s="5" t="s">
        <v>3855</v>
      </c>
      <c r="F210" s="5" t="s">
        <v>3856</v>
      </c>
      <c r="G210" s="5" t="s">
        <v>3857</v>
      </c>
      <c r="H210" s="5"/>
      <c r="I210" s="5" t="s">
        <v>2716</v>
      </c>
      <c r="J210" s="5" t="s">
        <v>907</v>
      </c>
      <c r="K210" s="5" t="s">
        <v>2551</v>
      </c>
      <c r="L210" s="5" t="s">
        <v>2551</v>
      </c>
      <c r="M210" s="5" t="s">
        <v>2717</v>
      </c>
      <c r="N210" s="5" t="s">
        <v>2551</v>
      </c>
      <c r="O210" s="18" t="s">
        <v>67</v>
      </c>
      <c r="P210">
        <v>57.12</v>
      </c>
      <c r="Q210">
        <v>42.88</v>
      </c>
      <c r="R210" s="5"/>
      <c r="AE210">
        <v>11</v>
      </c>
      <c r="AH210">
        <v>2</v>
      </c>
      <c r="AI210">
        <v>2</v>
      </c>
      <c r="AO210" s="5" t="s">
        <v>3858</v>
      </c>
      <c r="AP210" s="5" t="s">
        <v>3859</v>
      </c>
      <c r="AQ210" s="19" t="s">
        <v>2551</v>
      </c>
      <c r="AR210" s="5" t="s">
        <v>2551</v>
      </c>
    </row>
    <row r="211" spans="1:44" ht="16" x14ac:dyDescent="0.2">
      <c r="A211" s="18" t="s">
        <v>274</v>
      </c>
      <c r="B211" s="18" t="s">
        <v>244</v>
      </c>
      <c r="C211" s="18" t="s">
        <v>2925</v>
      </c>
      <c r="D211" s="18" t="s">
        <v>2867</v>
      </c>
      <c r="E211" s="5" t="s">
        <v>3860</v>
      </c>
      <c r="F211" s="5" t="s">
        <v>3861</v>
      </c>
      <c r="G211" s="5" t="s">
        <v>3862</v>
      </c>
      <c r="H211" s="5"/>
      <c r="I211" s="5" t="s">
        <v>2716</v>
      </c>
      <c r="J211" s="5" t="s">
        <v>275</v>
      </c>
      <c r="K211" s="5" t="s">
        <v>2551</v>
      </c>
      <c r="L211" s="5" t="s">
        <v>2551</v>
      </c>
      <c r="M211" s="5" t="s">
        <v>2551</v>
      </c>
      <c r="N211" s="5" t="s">
        <v>2717</v>
      </c>
      <c r="O211" s="18" t="s">
        <v>56</v>
      </c>
      <c r="P211">
        <v>100</v>
      </c>
      <c r="R211" s="5"/>
      <c r="S211">
        <v>12</v>
      </c>
      <c r="T211">
        <v>36</v>
      </c>
      <c r="U211">
        <v>80</v>
      </c>
      <c r="W211">
        <v>80</v>
      </c>
      <c r="X211">
        <v>4</v>
      </c>
      <c r="AF211">
        <v>5000</v>
      </c>
      <c r="AO211" s="5" t="s">
        <v>3863</v>
      </c>
      <c r="AP211" s="5" t="s">
        <v>3863</v>
      </c>
      <c r="AQ211" s="19" t="s">
        <v>2551</v>
      </c>
      <c r="AR211" s="5" t="s">
        <v>2551</v>
      </c>
    </row>
    <row r="212" spans="1:44" ht="16" x14ac:dyDescent="0.2">
      <c r="A212" s="18" t="s">
        <v>1318</v>
      </c>
      <c r="B212" s="18" t="s">
        <v>244</v>
      </c>
      <c r="C212" s="18" t="s">
        <v>2925</v>
      </c>
      <c r="D212" s="18" t="s">
        <v>2867</v>
      </c>
      <c r="E212" s="5" t="s">
        <v>3864</v>
      </c>
      <c r="F212" s="5" t="s">
        <v>3865</v>
      </c>
      <c r="G212" s="5" t="s">
        <v>3866</v>
      </c>
      <c r="H212" s="5"/>
      <c r="I212" s="5"/>
      <c r="J212" s="5" t="s">
        <v>1319</v>
      </c>
      <c r="K212" s="5" t="s">
        <v>3867</v>
      </c>
      <c r="L212" s="5" t="s">
        <v>3541</v>
      </c>
      <c r="M212" s="5" t="s">
        <v>3868</v>
      </c>
      <c r="N212" s="5" t="s">
        <v>3869</v>
      </c>
      <c r="O212" s="18" t="s">
        <v>120</v>
      </c>
      <c r="P212">
        <v>100</v>
      </c>
      <c r="R212" s="5"/>
      <c r="S212">
        <v>922</v>
      </c>
      <c r="T212">
        <v>410</v>
      </c>
      <c r="U212">
        <v>60</v>
      </c>
      <c r="W212">
        <v>359</v>
      </c>
      <c r="X212">
        <v>20</v>
      </c>
      <c r="Y212">
        <v>4</v>
      </c>
      <c r="Z212">
        <v>2</v>
      </c>
      <c r="AA212">
        <v>7</v>
      </c>
      <c r="AB212">
        <v>12</v>
      </c>
      <c r="AC212">
        <v>1</v>
      </c>
      <c r="AE212">
        <v>56</v>
      </c>
      <c r="AH212">
        <v>1</v>
      </c>
      <c r="AM212">
        <v>3600</v>
      </c>
      <c r="AO212" s="5" t="s">
        <v>3870</v>
      </c>
      <c r="AP212" s="5" t="s">
        <v>3871</v>
      </c>
      <c r="AQ212" s="19" t="s">
        <v>3872</v>
      </c>
      <c r="AR212" s="5" t="s">
        <v>3338</v>
      </c>
    </row>
    <row r="213" spans="1:44" ht="16" x14ac:dyDescent="0.2">
      <c r="A213" s="18" t="s">
        <v>758</v>
      </c>
      <c r="B213" s="18" t="s">
        <v>244</v>
      </c>
      <c r="C213" s="18" t="s">
        <v>2925</v>
      </c>
      <c r="D213" s="18" t="s">
        <v>2867</v>
      </c>
      <c r="E213" s="5" t="s">
        <v>3873</v>
      </c>
      <c r="F213" s="5" t="s">
        <v>3874</v>
      </c>
      <c r="G213" s="5" t="s">
        <v>3875</v>
      </c>
      <c r="H213" s="5"/>
      <c r="I213" s="5" t="s">
        <v>57</v>
      </c>
      <c r="J213" s="5" t="s">
        <v>759</v>
      </c>
      <c r="K213" s="5" t="s">
        <v>2551</v>
      </c>
      <c r="L213" s="5" t="s">
        <v>2717</v>
      </c>
      <c r="M213" s="5" t="s">
        <v>2551</v>
      </c>
      <c r="N213" s="5" t="s">
        <v>2551</v>
      </c>
      <c r="O213" s="18" t="s">
        <v>114</v>
      </c>
      <c r="P213">
        <v>65</v>
      </c>
      <c r="Q213">
        <v>35</v>
      </c>
      <c r="R213" s="5"/>
      <c r="AA213">
        <v>25</v>
      </c>
      <c r="AB213">
        <v>25</v>
      </c>
      <c r="AG213">
        <v>134000</v>
      </c>
      <c r="AI213">
        <v>40</v>
      </c>
      <c r="AO213" s="5" t="s">
        <v>3876</v>
      </c>
      <c r="AP213" s="5" t="s">
        <v>3877</v>
      </c>
      <c r="AQ213" s="19" t="s">
        <v>2551</v>
      </c>
      <c r="AR213" s="5" t="s">
        <v>2551</v>
      </c>
    </row>
    <row r="214" spans="1:44" ht="16" x14ac:dyDescent="0.2">
      <c r="A214" s="18" t="s">
        <v>1257</v>
      </c>
      <c r="B214" s="18" t="s">
        <v>244</v>
      </c>
      <c r="C214" s="18" t="s">
        <v>2925</v>
      </c>
      <c r="D214" s="18" t="s">
        <v>2867</v>
      </c>
      <c r="E214" s="5" t="s">
        <v>2925</v>
      </c>
      <c r="F214" s="5" t="s">
        <v>3878</v>
      </c>
      <c r="G214" s="5" t="s">
        <v>3879</v>
      </c>
      <c r="H214" s="5"/>
      <c r="I214" s="5" t="s">
        <v>2716</v>
      </c>
      <c r="J214" s="5" t="s">
        <v>3880</v>
      </c>
      <c r="K214" s="5" t="s">
        <v>2551</v>
      </c>
      <c r="L214" s="5" t="s">
        <v>2717</v>
      </c>
      <c r="M214" s="5" t="s">
        <v>2551</v>
      </c>
      <c r="N214" s="5" t="s">
        <v>2551</v>
      </c>
      <c r="O214" s="18" t="s">
        <v>114</v>
      </c>
      <c r="P214">
        <v>51</v>
      </c>
      <c r="Q214">
        <v>49</v>
      </c>
      <c r="R214" s="5"/>
      <c r="AH214">
        <v>1</v>
      </c>
      <c r="AN214">
        <v>4</v>
      </c>
      <c r="AO214" s="5" t="s">
        <v>3881</v>
      </c>
      <c r="AP214" s="5" t="s">
        <v>3881</v>
      </c>
      <c r="AQ214" s="19" t="s">
        <v>2551</v>
      </c>
      <c r="AR214" s="5" t="s">
        <v>2551</v>
      </c>
    </row>
    <row r="215" spans="1:44" ht="16" x14ac:dyDescent="0.2">
      <c r="A215" s="18" t="s">
        <v>590</v>
      </c>
      <c r="B215" s="18" t="s">
        <v>244</v>
      </c>
      <c r="C215" s="18" t="s">
        <v>2925</v>
      </c>
      <c r="D215" s="18" t="s">
        <v>2867</v>
      </c>
      <c r="E215" s="5" t="s">
        <v>3882</v>
      </c>
      <c r="F215" s="5" t="s">
        <v>3883</v>
      </c>
      <c r="G215" s="5" t="s">
        <v>3884</v>
      </c>
      <c r="H215" s="5" t="s">
        <v>2723</v>
      </c>
      <c r="I215" s="5" t="s">
        <v>2716</v>
      </c>
      <c r="J215" s="5" t="s">
        <v>591</v>
      </c>
      <c r="K215" s="5" t="s">
        <v>3504</v>
      </c>
      <c r="L215" s="5" t="s">
        <v>2551</v>
      </c>
      <c r="M215" s="5" t="s">
        <v>3885</v>
      </c>
      <c r="N215" s="5" t="s">
        <v>2943</v>
      </c>
      <c r="O215" s="18" t="s">
        <v>67</v>
      </c>
      <c r="P215">
        <v>100</v>
      </c>
      <c r="R215" s="5"/>
      <c r="AO215" s="5" t="s">
        <v>3467</v>
      </c>
      <c r="AP215" s="5" t="s">
        <v>2723</v>
      </c>
      <c r="AQ215" s="19"/>
      <c r="AR215" s="5"/>
    </row>
    <row r="216" spans="1:44" ht="16" x14ac:dyDescent="0.2">
      <c r="A216" s="18" t="s">
        <v>1865</v>
      </c>
      <c r="B216" s="18" t="s">
        <v>637</v>
      </c>
      <c r="C216" s="18" t="s">
        <v>2932</v>
      </c>
      <c r="D216" s="18" t="s">
        <v>60</v>
      </c>
      <c r="E216" s="5" t="s">
        <v>3886</v>
      </c>
      <c r="F216" s="5" t="s">
        <v>3887</v>
      </c>
      <c r="G216" s="5" t="s">
        <v>3888</v>
      </c>
      <c r="H216" s="5"/>
      <c r="I216" s="5" t="s">
        <v>2716</v>
      </c>
      <c r="J216" s="5" t="s">
        <v>1866</v>
      </c>
      <c r="K216" s="5" t="s">
        <v>3889</v>
      </c>
      <c r="L216" s="5" t="s">
        <v>3890</v>
      </c>
      <c r="M216" s="5" t="s">
        <v>2551</v>
      </c>
      <c r="N216" s="5" t="s">
        <v>3891</v>
      </c>
      <c r="O216" s="18" t="s">
        <v>56</v>
      </c>
      <c r="P216">
        <v>100</v>
      </c>
      <c r="R216" s="5"/>
      <c r="AO216" s="5" t="s">
        <v>3892</v>
      </c>
      <c r="AP216" s="5" t="s">
        <v>3892</v>
      </c>
      <c r="AQ216" s="19" t="s">
        <v>3893</v>
      </c>
      <c r="AR216" s="5" t="s">
        <v>3894</v>
      </c>
    </row>
    <row r="217" spans="1:44" ht="16" x14ac:dyDescent="0.2">
      <c r="A217" s="18" t="s">
        <v>640</v>
      </c>
      <c r="B217" s="18" t="s">
        <v>637</v>
      </c>
      <c r="C217" s="18" t="s">
        <v>2932</v>
      </c>
      <c r="D217" s="18" t="s">
        <v>60</v>
      </c>
      <c r="E217" s="5" t="s">
        <v>2932</v>
      </c>
      <c r="F217" s="5" t="s">
        <v>3895</v>
      </c>
      <c r="G217" s="5" t="s">
        <v>3896</v>
      </c>
      <c r="H217" s="5"/>
      <c r="I217" s="5" t="s">
        <v>2716</v>
      </c>
      <c r="J217" s="5" t="s">
        <v>641</v>
      </c>
      <c r="K217" s="5" t="s">
        <v>2551</v>
      </c>
      <c r="L217" s="5" t="s">
        <v>3897</v>
      </c>
      <c r="M217" s="5" t="s">
        <v>3898</v>
      </c>
      <c r="N217" s="5" t="s">
        <v>2551</v>
      </c>
      <c r="O217" s="18" t="s">
        <v>67</v>
      </c>
      <c r="P217">
        <v>100</v>
      </c>
      <c r="R217" s="5"/>
      <c r="AO217" s="5" t="s">
        <v>3899</v>
      </c>
      <c r="AP217" s="5" t="s">
        <v>2723</v>
      </c>
      <c r="AQ217" s="19"/>
      <c r="AR217" s="5"/>
    </row>
    <row r="218" spans="1:44" ht="16" x14ac:dyDescent="0.2">
      <c r="A218" s="18" t="s">
        <v>859</v>
      </c>
      <c r="B218" s="18" t="s">
        <v>637</v>
      </c>
      <c r="C218" s="18" t="s">
        <v>2932</v>
      </c>
      <c r="D218" s="18" t="s">
        <v>60</v>
      </c>
      <c r="E218" s="5" t="s">
        <v>2932</v>
      </c>
      <c r="F218" s="5" t="s">
        <v>3900</v>
      </c>
      <c r="G218" s="5" t="s">
        <v>3901</v>
      </c>
      <c r="H218" s="5"/>
      <c r="I218" s="5" t="s">
        <v>2716</v>
      </c>
      <c r="J218" s="5" t="s">
        <v>860</v>
      </c>
      <c r="K218" s="5" t="s">
        <v>2551</v>
      </c>
      <c r="L218" s="5" t="s">
        <v>2551</v>
      </c>
      <c r="M218" s="5" t="s">
        <v>2717</v>
      </c>
      <c r="N218" s="5" t="s">
        <v>2551</v>
      </c>
      <c r="O218" s="18" t="s">
        <v>67</v>
      </c>
      <c r="P218">
        <v>100</v>
      </c>
      <c r="R218" s="5"/>
      <c r="AH218">
        <v>2</v>
      </c>
      <c r="AO218" s="5" t="s">
        <v>3092</v>
      </c>
      <c r="AP218" s="5" t="s">
        <v>3902</v>
      </c>
      <c r="AQ218" s="19" t="s">
        <v>2663</v>
      </c>
      <c r="AR218" s="5" t="s">
        <v>3903</v>
      </c>
    </row>
    <row r="219" spans="1:44" ht="16" x14ac:dyDescent="0.2">
      <c r="A219" s="18" t="s">
        <v>1466</v>
      </c>
      <c r="B219" s="18" t="s">
        <v>637</v>
      </c>
      <c r="C219" s="18" t="s">
        <v>2932</v>
      </c>
      <c r="D219" s="18" t="s">
        <v>60</v>
      </c>
      <c r="E219" s="5" t="s">
        <v>3904</v>
      </c>
      <c r="F219" s="5" t="s">
        <v>3905</v>
      </c>
      <c r="G219" s="5" t="s">
        <v>3906</v>
      </c>
      <c r="H219" s="5" t="s">
        <v>2723</v>
      </c>
      <c r="I219" s="5" t="s">
        <v>2716</v>
      </c>
      <c r="J219" s="5" t="s">
        <v>3907</v>
      </c>
      <c r="K219" s="5" t="s">
        <v>2753</v>
      </c>
      <c r="L219" s="5" t="s">
        <v>2738</v>
      </c>
      <c r="M219" s="5" t="s">
        <v>3047</v>
      </c>
      <c r="N219" s="5" t="s">
        <v>2738</v>
      </c>
      <c r="O219" s="18" t="s">
        <v>67</v>
      </c>
      <c r="P219">
        <v>100</v>
      </c>
      <c r="R219" s="5"/>
      <c r="T219">
        <v>50</v>
      </c>
      <c r="U219">
        <v>50</v>
      </c>
      <c r="W219">
        <v>60</v>
      </c>
      <c r="AK219">
        <v>800</v>
      </c>
      <c r="AL219">
        <v>600</v>
      </c>
      <c r="AN219">
        <v>2</v>
      </c>
      <c r="AO219" s="5" t="s">
        <v>3908</v>
      </c>
      <c r="AP219" s="5" t="s">
        <v>3909</v>
      </c>
      <c r="AQ219" s="19"/>
      <c r="AR219" s="5"/>
    </row>
    <row r="220" spans="1:44" ht="16" x14ac:dyDescent="0.2">
      <c r="A220" s="18" t="s">
        <v>1265</v>
      </c>
      <c r="B220" s="18" t="s">
        <v>173</v>
      </c>
      <c r="C220" s="18" t="s">
        <v>2947</v>
      </c>
      <c r="D220" s="18" t="s">
        <v>60</v>
      </c>
      <c r="E220" s="5" t="s">
        <v>3910</v>
      </c>
      <c r="F220" s="5" t="s">
        <v>3911</v>
      </c>
      <c r="G220" s="5" t="s">
        <v>3912</v>
      </c>
      <c r="H220" s="5"/>
      <c r="I220" s="5" t="s">
        <v>59</v>
      </c>
      <c r="J220" s="5" t="s">
        <v>1266</v>
      </c>
      <c r="K220" s="5" t="s">
        <v>2551</v>
      </c>
      <c r="L220" s="5" t="s">
        <v>2551</v>
      </c>
      <c r="M220" s="5" t="s">
        <v>2551</v>
      </c>
      <c r="N220" s="5" t="s">
        <v>2717</v>
      </c>
      <c r="O220" s="18" t="s">
        <v>56</v>
      </c>
      <c r="P220">
        <v>100</v>
      </c>
      <c r="R220" s="5"/>
      <c r="S220">
        <v>102</v>
      </c>
      <c r="T220">
        <v>200</v>
      </c>
      <c r="V220">
        <v>85</v>
      </c>
      <c r="AO220" s="5" t="s">
        <v>3913</v>
      </c>
      <c r="AP220" s="5" t="s">
        <v>3913</v>
      </c>
      <c r="AQ220" s="19" t="s">
        <v>2627</v>
      </c>
      <c r="AR220" s="5" t="s">
        <v>2938</v>
      </c>
    </row>
    <row r="221" spans="1:44" ht="16" x14ac:dyDescent="0.2">
      <c r="A221" s="18" t="s">
        <v>861</v>
      </c>
      <c r="B221" s="18" t="s">
        <v>173</v>
      </c>
      <c r="C221" s="18" t="s">
        <v>2947</v>
      </c>
      <c r="D221" s="18" t="s">
        <v>60</v>
      </c>
      <c r="E221" s="5" t="s">
        <v>2947</v>
      </c>
      <c r="F221" s="5" t="s">
        <v>3914</v>
      </c>
      <c r="G221" s="5" t="s">
        <v>3915</v>
      </c>
      <c r="H221" s="5"/>
      <c r="I221" s="5" t="s">
        <v>2716</v>
      </c>
      <c r="J221" s="5" t="s">
        <v>862</v>
      </c>
      <c r="K221" s="5" t="s">
        <v>2551</v>
      </c>
      <c r="L221" s="5" t="s">
        <v>2551</v>
      </c>
      <c r="M221" s="5" t="s">
        <v>2551</v>
      </c>
      <c r="N221" s="5" t="s">
        <v>2717</v>
      </c>
      <c r="O221" s="18" t="s">
        <v>56</v>
      </c>
      <c r="P221">
        <v>100</v>
      </c>
      <c r="R221" s="5"/>
      <c r="U221">
        <v>20</v>
      </c>
      <c r="V221">
        <v>30</v>
      </c>
      <c r="X221">
        <v>5</v>
      </c>
      <c r="AO221" s="5" t="s">
        <v>3916</v>
      </c>
      <c r="AP221" s="5" t="s">
        <v>3917</v>
      </c>
      <c r="AQ221" s="19"/>
      <c r="AR221" s="5" t="s">
        <v>2551</v>
      </c>
    </row>
    <row r="222" spans="1:44" ht="16" x14ac:dyDescent="0.2">
      <c r="A222" s="18" t="s">
        <v>680</v>
      </c>
      <c r="B222" s="18" t="s">
        <v>314</v>
      </c>
      <c r="C222" s="18" t="s">
        <v>3918</v>
      </c>
      <c r="D222" s="18" t="s">
        <v>2867</v>
      </c>
      <c r="E222" s="5" t="s">
        <v>3918</v>
      </c>
      <c r="F222" s="5" t="s">
        <v>3919</v>
      </c>
      <c r="G222" s="5" t="s">
        <v>3920</v>
      </c>
      <c r="H222" s="5"/>
      <c r="I222" s="5" t="s">
        <v>2716</v>
      </c>
      <c r="J222" s="5" t="s">
        <v>681</v>
      </c>
      <c r="K222" s="5" t="s">
        <v>2739</v>
      </c>
      <c r="L222" s="5" t="s">
        <v>2551</v>
      </c>
      <c r="M222" s="5" t="s">
        <v>2551</v>
      </c>
      <c r="N222" s="5" t="s">
        <v>2879</v>
      </c>
      <c r="O222" s="18" t="s">
        <v>56</v>
      </c>
      <c r="P222">
        <v>100</v>
      </c>
      <c r="R222" s="5"/>
      <c r="T222">
        <v>25</v>
      </c>
      <c r="U222">
        <v>48</v>
      </c>
      <c r="W222">
        <v>35</v>
      </c>
      <c r="AO222" s="5" t="s">
        <v>3921</v>
      </c>
      <c r="AP222" s="5" t="s">
        <v>3921</v>
      </c>
      <c r="AQ222" s="19" t="s">
        <v>2639</v>
      </c>
      <c r="AR222" s="5" t="s">
        <v>2897</v>
      </c>
    </row>
    <row r="223" spans="1:44" ht="32" x14ac:dyDescent="0.2">
      <c r="A223" s="18" t="s">
        <v>964</v>
      </c>
      <c r="B223" s="18" t="s">
        <v>314</v>
      </c>
      <c r="C223" s="18" t="s">
        <v>3918</v>
      </c>
      <c r="D223" s="18" t="s">
        <v>2867</v>
      </c>
      <c r="E223" s="5" t="s">
        <v>3922</v>
      </c>
      <c r="F223" s="5" t="s">
        <v>3923</v>
      </c>
      <c r="G223" s="5" t="s">
        <v>3924</v>
      </c>
      <c r="H223" s="5"/>
      <c r="I223" s="5" t="s">
        <v>2716</v>
      </c>
      <c r="J223" s="5" t="s">
        <v>965</v>
      </c>
      <c r="K223" s="5" t="s">
        <v>2769</v>
      </c>
      <c r="L223" s="5" t="s">
        <v>2769</v>
      </c>
      <c r="M223" s="5" t="s">
        <v>3281</v>
      </c>
      <c r="N223" s="5" t="s">
        <v>2951</v>
      </c>
      <c r="O223" s="18" t="s">
        <v>67</v>
      </c>
      <c r="P223">
        <v>100</v>
      </c>
      <c r="R223" s="5"/>
      <c r="W223">
        <v>200</v>
      </c>
      <c r="AK223">
        <v>500</v>
      </c>
      <c r="AO223" s="5" t="s">
        <v>3925</v>
      </c>
      <c r="AP223" s="5" t="s">
        <v>3925</v>
      </c>
      <c r="AQ223" s="19" t="s">
        <v>2598</v>
      </c>
      <c r="AR223" s="5" t="s">
        <v>2769</v>
      </c>
    </row>
    <row r="224" spans="1:44" ht="16" x14ac:dyDescent="0.2">
      <c r="A224" s="18" t="s">
        <v>2397</v>
      </c>
      <c r="B224" s="18" t="s">
        <v>314</v>
      </c>
      <c r="C224" s="18" t="s">
        <v>3918</v>
      </c>
      <c r="D224" s="18" t="s">
        <v>2867</v>
      </c>
      <c r="E224" s="5" t="s">
        <v>3918</v>
      </c>
      <c r="F224" s="5" t="s">
        <v>3926</v>
      </c>
      <c r="G224" s="5" t="s">
        <v>3927</v>
      </c>
      <c r="H224" s="5"/>
      <c r="I224" s="5" t="s">
        <v>2716</v>
      </c>
      <c r="J224" s="5" t="s">
        <v>3928</v>
      </c>
      <c r="K224" s="5" t="s">
        <v>2879</v>
      </c>
      <c r="L224" s="5" t="s">
        <v>2739</v>
      </c>
      <c r="M224" s="5" t="s">
        <v>2551</v>
      </c>
      <c r="N224" s="5" t="s">
        <v>2551</v>
      </c>
      <c r="O224" s="18" t="s">
        <v>120</v>
      </c>
      <c r="P224">
        <v>100</v>
      </c>
      <c r="R224" s="5"/>
      <c r="Z224">
        <v>7</v>
      </c>
      <c r="AB224">
        <v>100</v>
      </c>
      <c r="AC224">
        <v>7</v>
      </c>
      <c r="AO224" s="5" t="s">
        <v>2724</v>
      </c>
      <c r="AP224" s="5" t="s">
        <v>3929</v>
      </c>
      <c r="AQ224" s="19" t="s">
        <v>2551</v>
      </c>
      <c r="AR224" s="5" t="s">
        <v>2551</v>
      </c>
    </row>
    <row r="225" spans="1:45" ht="16" x14ac:dyDescent="0.2">
      <c r="A225" s="18" t="s">
        <v>3930</v>
      </c>
      <c r="B225" s="18" t="s">
        <v>314</v>
      </c>
      <c r="C225" s="18" t="s">
        <v>3918</v>
      </c>
      <c r="D225" s="18" t="s">
        <v>2867</v>
      </c>
      <c r="E225" s="5" t="s">
        <v>3931</v>
      </c>
      <c r="F225" s="5" t="s">
        <v>3932</v>
      </c>
      <c r="G225" s="5" t="s">
        <v>3933</v>
      </c>
      <c r="H225" s="5"/>
      <c r="I225" s="5" t="s">
        <v>57</v>
      </c>
      <c r="J225" s="5" t="s">
        <v>3934</v>
      </c>
      <c r="K225" s="5" t="s">
        <v>2761</v>
      </c>
      <c r="L225" s="5" t="s">
        <v>2551</v>
      </c>
      <c r="M225" s="5" t="s">
        <v>2551</v>
      </c>
      <c r="N225" s="5" t="s">
        <v>2761</v>
      </c>
      <c r="O225" s="18" t="s">
        <v>107</v>
      </c>
      <c r="P225">
        <v>100</v>
      </c>
      <c r="R225" s="5"/>
      <c r="W225">
        <v>40</v>
      </c>
      <c r="AC225">
        <v>80</v>
      </c>
      <c r="AE225">
        <v>16</v>
      </c>
      <c r="AO225" s="5" t="s">
        <v>3935</v>
      </c>
      <c r="AP225" s="5" t="s">
        <v>3936</v>
      </c>
      <c r="AQ225" s="19">
        <f>'CapRev-Output-All'!$AO225*'CapRev-Output-All'!$AR225/100</f>
        <v>4015.3726799999999</v>
      </c>
      <c r="AR225" s="5">
        <v>0.72</v>
      </c>
    </row>
    <row r="226" spans="1:45" ht="16" x14ac:dyDescent="0.2">
      <c r="A226" s="18" t="s">
        <v>2536</v>
      </c>
      <c r="B226" s="18" t="s">
        <v>314</v>
      </c>
      <c r="C226" s="18" t="s">
        <v>3918</v>
      </c>
      <c r="D226" s="18" t="s">
        <v>2867</v>
      </c>
      <c r="E226" s="5" t="s">
        <v>3937</v>
      </c>
      <c r="F226" s="5" t="s">
        <v>3938</v>
      </c>
      <c r="G226" s="5" t="s">
        <v>3939</v>
      </c>
      <c r="H226" s="5"/>
      <c r="I226" s="5" t="s">
        <v>2716</v>
      </c>
      <c r="J226" s="5" t="s">
        <v>2537</v>
      </c>
      <c r="K226" s="5" t="s">
        <v>2551</v>
      </c>
      <c r="L226" s="5" t="s">
        <v>2943</v>
      </c>
      <c r="M226" s="5" t="s">
        <v>3940</v>
      </c>
      <c r="N226" s="5" t="s">
        <v>2551</v>
      </c>
      <c r="O226" s="18" t="s">
        <v>67</v>
      </c>
      <c r="P226">
        <v>100</v>
      </c>
      <c r="R226" s="5"/>
      <c r="AO226" s="5" t="s">
        <v>3941</v>
      </c>
      <c r="AP226" s="5" t="s">
        <v>3942</v>
      </c>
      <c r="AQ226" s="19">
        <v>210000</v>
      </c>
      <c r="AR226" s="5" t="s">
        <v>3943</v>
      </c>
      <c r="AS226" t="b">
        <v>0</v>
      </c>
    </row>
    <row r="227" spans="1:45" ht="16" x14ac:dyDescent="0.2">
      <c r="A227" s="18" t="s">
        <v>317</v>
      </c>
      <c r="B227" s="18" t="s">
        <v>314</v>
      </c>
      <c r="C227" s="18" t="s">
        <v>3918</v>
      </c>
      <c r="D227" s="18" t="s">
        <v>2867</v>
      </c>
      <c r="E227" s="5" t="s">
        <v>3944</v>
      </c>
      <c r="F227" s="5" t="s">
        <v>3945</v>
      </c>
      <c r="G227" s="5" t="s">
        <v>3946</v>
      </c>
      <c r="H227" s="5"/>
      <c r="I227" s="5" t="s">
        <v>2716</v>
      </c>
      <c r="J227" s="5" t="s">
        <v>318</v>
      </c>
      <c r="K227" s="5" t="s">
        <v>2753</v>
      </c>
      <c r="L227" s="5" t="s">
        <v>2551</v>
      </c>
      <c r="M227" s="5" t="s">
        <v>2761</v>
      </c>
      <c r="N227" s="5" t="s">
        <v>2753</v>
      </c>
      <c r="O227" s="18" t="s">
        <v>67</v>
      </c>
      <c r="P227">
        <v>100</v>
      </c>
      <c r="R227" s="5"/>
      <c r="S227">
        <v>50</v>
      </c>
      <c r="U227">
        <v>50</v>
      </c>
      <c r="W227">
        <v>200</v>
      </c>
      <c r="AO227" s="5" t="s">
        <v>3947</v>
      </c>
      <c r="AP227" s="5" t="s">
        <v>3948</v>
      </c>
      <c r="AQ227" s="19">
        <v>8995.92</v>
      </c>
      <c r="AR227" s="5" t="s">
        <v>3949</v>
      </c>
      <c r="AS227" t="b">
        <v>0</v>
      </c>
    </row>
    <row r="228" spans="1:45" ht="16" x14ac:dyDescent="0.2">
      <c r="A228" s="18" t="s">
        <v>2016</v>
      </c>
      <c r="B228" s="18" t="s">
        <v>314</v>
      </c>
      <c r="C228" s="18" t="s">
        <v>3918</v>
      </c>
      <c r="D228" s="18" t="s">
        <v>2867</v>
      </c>
      <c r="E228" s="5" t="s">
        <v>3918</v>
      </c>
      <c r="F228" s="5" t="s">
        <v>3950</v>
      </c>
      <c r="G228" s="5" t="s">
        <v>3951</v>
      </c>
      <c r="H228" s="5"/>
      <c r="I228" s="5" t="s">
        <v>2716</v>
      </c>
      <c r="J228" s="5" t="s">
        <v>3952</v>
      </c>
      <c r="K228" s="5" t="s">
        <v>2813</v>
      </c>
      <c r="L228" s="5" t="s">
        <v>2551</v>
      </c>
      <c r="M228" s="5" t="s">
        <v>2761</v>
      </c>
      <c r="N228" s="5" t="s">
        <v>2738</v>
      </c>
      <c r="O228" s="18" t="s">
        <v>67</v>
      </c>
      <c r="P228">
        <v>100</v>
      </c>
      <c r="R228" s="5"/>
      <c r="S228">
        <v>40</v>
      </c>
      <c r="U228">
        <v>20</v>
      </c>
      <c r="W228">
        <v>60</v>
      </c>
      <c r="AO228" s="5" t="s">
        <v>3953</v>
      </c>
      <c r="AP228" s="5" t="s">
        <v>3954</v>
      </c>
      <c r="AQ228" s="19" t="s">
        <v>2551</v>
      </c>
      <c r="AR228" s="5" t="s">
        <v>2551</v>
      </c>
    </row>
    <row r="229" spans="1:45" ht="16" x14ac:dyDescent="0.2">
      <c r="A229" s="18" t="s">
        <v>1421</v>
      </c>
      <c r="B229" s="18" t="s">
        <v>248</v>
      </c>
      <c r="C229" s="18" t="s">
        <v>3955</v>
      </c>
      <c r="D229" s="18" t="s">
        <v>2867</v>
      </c>
      <c r="E229" s="5" t="s">
        <v>3956</v>
      </c>
      <c r="F229" s="5" t="s">
        <v>3957</v>
      </c>
      <c r="G229" s="5" t="s">
        <v>3958</v>
      </c>
      <c r="H229" s="5"/>
      <c r="I229" s="5" t="s">
        <v>57</v>
      </c>
      <c r="J229" s="5" t="s">
        <v>1422</v>
      </c>
      <c r="K229" s="5" t="s">
        <v>3374</v>
      </c>
      <c r="L229" s="5" t="s">
        <v>2897</v>
      </c>
      <c r="M229" s="5" t="s">
        <v>2943</v>
      </c>
      <c r="N229" s="5" t="s">
        <v>2551</v>
      </c>
      <c r="O229" s="18" t="s">
        <v>120</v>
      </c>
      <c r="P229">
        <v>64</v>
      </c>
      <c r="Q229">
        <v>36</v>
      </c>
      <c r="R229" s="5"/>
      <c r="AO229" s="5" t="s">
        <v>3959</v>
      </c>
      <c r="AP229" s="5" t="s">
        <v>3960</v>
      </c>
      <c r="AQ229" s="19"/>
      <c r="AR229" s="5"/>
    </row>
    <row r="230" spans="1:45" ht="16" x14ac:dyDescent="0.2">
      <c r="A230" s="18" t="s">
        <v>2393</v>
      </c>
      <c r="B230" s="18" t="s">
        <v>248</v>
      </c>
      <c r="C230" s="18" t="s">
        <v>3955</v>
      </c>
      <c r="D230" s="18" t="s">
        <v>2867</v>
      </c>
      <c r="E230" s="5" t="s">
        <v>3961</v>
      </c>
      <c r="F230" s="5" t="s">
        <v>3962</v>
      </c>
      <c r="G230" s="5" t="s">
        <v>3963</v>
      </c>
      <c r="H230" s="5"/>
      <c r="I230" s="5" t="s">
        <v>2716</v>
      </c>
      <c r="J230" s="5" t="s">
        <v>2394</v>
      </c>
      <c r="K230" s="5" t="s">
        <v>2551</v>
      </c>
      <c r="L230" s="5" t="s">
        <v>2551</v>
      </c>
      <c r="M230" s="5" t="s">
        <v>2551</v>
      </c>
      <c r="N230" s="5" t="s">
        <v>2717</v>
      </c>
      <c r="O230" s="18" t="s">
        <v>56</v>
      </c>
      <c r="P230">
        <v>60</v>
      </c>
      <c r="Q230">
        <v>40</v>
      </c>
      <c r="R230" s="5"/>
      <c r="AO230" s="5" t="s">
        <v>3964</v>
      </c>
      <c r="AP230" s="5" t="s">
        <v>3964</v>
      </c>
      <c r="AQ230" s="19"/>
      <c r="AR230" s="5"/>
    </row>
    <row r="231" spans="1:45" ht="16" x14ac:dyDescent="0.2">
      <c r="A231" s="18" t="s">
        <v>592</v>
      </c>
      <c r="B231" s="18" t="s">
        <v>248</v>
      </c>
      <c r="C231" s="18" t="s">
        <v>3955</v>
      </c>
      <c r="D231" s="18" t="s">
        <v>2867</v>
      </c>
      <c r="E231" s="5" t="s">
        <v>3965</v>
      </c>
      <c r="F231" s="5" t="s">
        <v>3966</v>
      </c>
      <c r="G231" s="5" t="s">
        <v>3967</v>
      </c>
      <c r="H231" s="5"/>
      <c r="I231" s="5" t="s">
        <v>2716</v>
      </c>
      <c r="J231" s="5" t="s">
        <v>593</v>
      </c>
      <c r="K231" s="5" t="s">
        <v>2879</v>
      </c>
      <c r="L231" s="5" t="s">
        <v>2551</v>
      </c>
      <c r="M231" s="5" t="s">
        <v>2551</v>
      </c>
      <c r="N231" s="5" t="s">
        <v>2739</v>
      </c>
      <c r="O231" s="18" t="s">
        <v>120</v>
      </c>
      <c r="P231">
        <v>60</v>
      </c>
      <c r="Q231">
        <v>40</v>
      </c>
      <c r="R231" s="5"/>
      <c r="S231">
        <v>50</v>
      </c>
      <c r="T231">
        <v>50</v>
      </c>
      <c r="U231">
        <v>50</v>
      </c>
      <c r="AO231" s="5" t="s">
        <v>3968</v>
      </c>
      <c r="AP231" s="5" t="s">
        <v>3968</v>
      </c>
      <c r="AQ231" s="19" t="s">
        <v>2551</v>
      </c>
      <c r="AR231" s="5" t="s">
        <v>2551</v>
      </c>
    </row>
    <row r="232" spans="1:45" ht="16" x14ac:dyDescent="0.2">
      <c r="A232" s="18" t="s">
        <v>1205</v>
      </c>
      <c r="B232" s="18" t="s">
        <v>248</v>
      </c>
      <c r="C232" s="18" t="s">
        <v>3955</v>
      </c>
      <c r="D232" s="18" t="s">
        <v>2867</v>
      </c>
      <c r="E232" s="5" t="s">
        <v>3969</v>
      </c>
      <c r="F232" s="5" t="s">
        <v>3970</v>
      </c>
      <c r="G232" s="5" t="s">
        <v>3971</v>
      </c>
      <c r="H232" s="5"/>
      <c r="I232" s="5" t="s">
        <v>2716</v>
      </c>
      <c r="J232" s="5" t="s">
        <v>3972</v>
      </c>
      <c r="K232" s="5" t="s">
        <v>2761</v>
      </c>
      <c r="L232" s="5" t="s">
        <v>2761</v>
      </c>
      <c r="M232" s="5" t="s">
        <v>2551</v>
      </c>
      <c r="N232" s="5" t="s">
        <v>2551</v>
      </c>
      <c r="O232" s="18" t="s">
        <v>107</v>
      </c>
      <c r="P232">
        <v>52</v>
      </c>
      <c r="Q232">
        <v>48</v>
      </c>
      <c r="R232" s="5"/>
      <c r="AO232" s="5" t="s">
        <v>3973</v>
      </c>
      <c r="AP232" s="5" t="s">
        <v>3973</v>
      </c>
      <c r="AQ232" s="19"/>
      <c r="AR232" s="5"/>
    </row>
    <row r="233" spans="1:45" ht="16" x14ac:dyDescent="0.2">
      <c r="A233" s="18" t="s">
        <v>1570</v>
      </c>
      <c r="B233" s="18" t="s">
        <v>248</v>
      </c>
      <c r="C233" s="18" t="s">
        <v>3955</v>
      </c>
      <c r="D233" s="18" t="s">
        <v>2867</v>
      </c>
      <c r="E233" s="5" t="s">
        <v>3371</v>
      </c>
      <c r="F233" s="5" t="s">
        <v>3372</v>
      </c>
      <c r="G233" s="5" t="s">
        <v>3373</v>
      </c>
      <c r="H233" s="5"/>
      <c r="I233" s="5" t="s">
        <v>2716</v>
      </c>
      <c r="J233" s="5" t="s">
        <v>1571</v>
      </c>
      <c r="K233" s="5" t="s">
        <v>3374</v>
      </c>
      <c r="L233" s="5" t="s">
        <v>2551</v>
      </c>
      <c r="M233" s="5" t="s">
        <v>2551</v>
      </c>
      <c r="N233" s="5" t="s">
        <v>3375</v>
      </c>
      <c r="O233" s="18" t="s">
        <v>120</v>
      </c>
      <c r="P233">
        <v>0</v>
      </c>
      <c r="Q233">
        <v>100</v>
      </c>
      <c r="R233" s="5"/>
      <c r="S233">
        <v>125</v>
      </c>
      <c r="T233">
        <v>390</v>
      </c>
      <c r="V233">
        <v>125</v>
      </c>
      <c r="AO233" s="5" t="s">
        <v>3376</v>
      </c>
      <c r="AP233" s="5" t="s">
        <v>3376</v>
      </c>
      <c r="AQ233" s="19" t="s">
        <v>2551</v>
      </c>
      <c r="AR233" s="5" t="s">
        <v>2551</v>
      </c>
    </row>
    <row r="234" spans="1:45" ht="16" x14ac:dyDescent="0.2">
      <c r="A234" s="18" t="s">
        <v>1896</v>
      </c>
      <c r="B234" s="18" t="s">
        <v>248</v>
      </c>
      <c r="C234" s="18" t="s">
        <v>3955</v>
      </c>
      <c r="D234" s="18" t="s">
        <v>2867</v>
      </c>
      <c r="E234" s="5" t="s">
        <v>3974</v>
      </c>
      <c r="F234" s="5" t="s">
        <v>3975</v>
      </c>
      <c r="G234" s="5" t="s">
        <v>3976</v>
      </c>
      <c r="H234" s="5"/>
      <c r="I234" s="5" t="s">
        <v>57</v>
      </c>
      <c r="J234" s="5" t="s">
        <v>1897</v>
      </c>
      <c r="K234" s="5" t="s">
        <v>2761</v>
      </c>
      <c r="L234" s="5" t="s">
        <v>2551</v>
      </c>
      <c r="M234" s="5" t="s">
        <v>2551</v>
      </c>
      <c r="N234" s="5" t="s">
        <v>2761</v>
      </c>
      <c r="O234" s="18" t="s">
        <v>107</v>
      </c>
      <c r="P234">
        <v>100</v>
      </c>
      <c r="R234" s="5"/>
      <c r="AO234" s="5" t="s">
        <v>3654</v>
      </c>
      <c r="AP234" s="5" t="s">
        <v>3654</v>
      </c>
      <c r="AQ234" s="19"/>
      <c r="AR234" s="5"/>
    </row>
    <row r="235" spans="1:45" ht="16" x14ac:dyDescent="0.2">
      <c r="A235" s="18" t="s">
        <v>487</v>
      </c>
      <c r="B235" s="18" t="s">
        <v>248</v>
      </c>
      <c r="C235" s="18" t="s">
        <v>3955</v>
      </c>
      <c r="D235" s="18" t="s">
        <v>2867</v>
      </c>
      <c r="E235" s="5" t="s">
        <v>3965</v>
      </c>
      <c r="F235" s="5" t="s">
        <v>3977</v>
      </c>
      <c r="G235" s="5" t="s">
        <v>3978</v>
      </c>
      <c r="H235" s="5"/>
      <c r="I235" s="5" t="s">
        <v>2716</v>
      </c>
      <c r="J235" s="5" t="s">
        <v>488</v>
      </c>
      <c r="K235" s="5" t="s">
        <v>2551</v>
      </c>
      <c r="L235" s="5" t="s">
        <v>2551</v>
      </c>
      <c r="M235" s="5" t="s">
        <v>2717</v>
      </c>
      <c r="N235" s="5" t="s">
        <v>2551</v>
      </c>
      <c r="O235" s="18" t="s">
        <v>67</v>
      </c>
      <c r="Q235">
        <v>100</v>
      </c>
      <c r="R235" s="5"/>
      <c r="AH235">
        <v>2</v>
      </c>
      <c r="AI235">
        <v>10</v>
      </c>
      <c r="AJ235">
        <v>85000</v>
      </c>
      <c r="AO235" s="5" t="s">
        <v>2762</v>
      </c>
      <c r="AP235" s="5" t="s">
        <v>3979</v>
      </c>
      <c r="AQ235" s="19" t="s">
        <v>2551</v>
      </c>
      <c r="AR235" s="5" t="s">
        <v>2551</v>
      </c>
    </row>
    <row r="236" spans="1:45" ht="16" x14ac:dyDescent="0.2">
      <c r="A236" s="18" t="s">
        <v>3980</v>
      </c>
      <c r="B236" s="18" t="s">
        <v>248</v>
      </c>
      <c r="C236" s="18" t="s">
        <v>3955</v>
      </c>
      <c r="D236" s="18" t="s">
        <v>2867</v>
      </c>
      <c r="E236" s="5" t="s">
        <v>3981</v>
      </c>
      <c r="F236" s="5" t="s">
        <v>3982</v>
      </c>
      <c r="G236" s="5" t="s">
        <v>3983</v>
      </c>
      <c r="H236" s="5"/>
      <c r="I236" s="5" t="s">
        <v>2716</v>
      </c>
      <c r="J236" s="5" t="s">
        <v>3984</v>
      </c>
      <c r="K236" s="5" t="s">
        <v>2551</v>
      </c>
      <c r="L236" s="5" t="s">
        <v>2813</v>
      </c>
      <c r="M236" s="5" t="s">
        <v>3076</v>
      </c>
      <c r="N236" s="5" t="s">
        <v>2551</v>
      </c>
      <c r="O236" s="18" t="s">
        <v>67</v>
      </c>
      <c r="Q236">
        <v>100</v>
      </c>
      <c r="R236" s="5"/>
      <c r="AO236" s="5" t="s">
        <v>3759</v>
      </c>
      <c r="AP236" s="5" t="s">
        <v>3985</v>
      </c>
      <c r="AQ236" s="19"/>
      <c r="AR236" s="5"/>
    </row>
    <row r="237" spans="1:45" ht="16" x14ac:dyDescent="0.2">
      <c r="A237" s="18" t="s">
        <v>406</v>
      </c>
      <c r="B237" s="18" t="s">
        <v>248</v>
      </c>
      <c r="C237" s="18" t="s">
        <v>3955</v>
      </c>
      <c r="D237" s="18" t="s">
        <v>2867</v>
      </c>
      <c r="E237" s="5" t="s">
        <v>3986</v>
      </c>
      <c r="F237" s="5" t="s">
        <v>3987</v>
      </c>
      <c r="G237" s="5" t="s">
        <v>3988</v>
      </c>
      <c r="H237" s="5"/>
      <c r="I237" s="5" t="s">
        <v>2716</v>
      </c>
      <c r="J237" s="5" t="s">
        <v>407</v>
      </c>
      <c r="K237" s="5" t="s">
        <v>2551</v>
      </c>
      <c r="L237" s="5" t="s">
        <v>2551</v>
      </c>
      <c r="M237" s="5" t="s">
        <v>2551</v>
      </c>
      <c r="N237" s="5" t="s">
        <v>2717</v>
      </c>
      <c r="O237" s="18" t="s">
        <v>56</v>
      </c>
      <c r="Q237">
        <v>100</v>
      </c>
      <c r="R237" s="5"/>
      <c r="V237">
        <v>228</v>
      </c>
      <c r="AO237" s="5" t="s">
        <v>3989</v>
      </c>
      <c r="AP237" s="5" t="s">
        <v>3990</v>
      </c>
      <c r="AQ237" s="19">
        <v>36300</v>
      </c>
      <c r="AR237" s="5" t="s">
        <v>2951</v>
      </c>
      <c r="AS237" t="b">
        <v>0</v>
      </c>
    </row>
    <row r="238" spans="1:45" ht="16" x14ac:dyDescent="0.2">
      <c r="A238" s="18" t="s">
        <v>2022</v>
      </c>
      <c r="B238" s="18" t="s">
        <v>248</v>
      </c>
      <c r="C238" s="18" t="s">
        <v>3955</v>
      </c>
      <c r="D238" s="18" t="s">
        <v>2867</v>
      </c>
      <c r="E238" s="5" t="s">
        <v>3991</v>
      </c>
      <c r="F238" s="5" t="s">
        <v>3992</v>
      </c>
      <c r="G238" s="5" t="s">
        <v>3993</v>
      </c>
      <c r="H238" s="5"/>
      <c r="I238" s="5" t="s">
        <v>2716</v>
      </c>
      <c r="J238" s="5" t="s">
        <v>2023</v>
      </c>
      <c r="K238" s="5" t="s">
        <v>2551</v>
      </c>
      <c r="L238" s="5" t="s">
        <v>2717</v>
      </c>
      <c r="M238" s="5" t="s">
        <v>2551</v>
      </c>
      <c r="N238" s="5" t="s">
        <v>2551</v>
      </c>
      <c r="O238" s="18" t="s">
        <v>114</v>
      </c>
      <c r="Q238">
        <v>100</v>
      </c>
      <c r="R238" s="5"/>
      <c r="AC238">
        <v>40</v>
      </c>
      <c r="AO238" s="5" t="s">
        <v>3729</v>
      </c>
      <c r="AP238" s="5" t="s">
        <v>3994</v>
      </c>
      <c r="AQ238" s="19">
        <v>112000</v>
      </c>
      <c r="AR238" s="5" t="s">
        <v>2717</v>
      </c>
      <c r="AS238" t="b">
        <v>0</v>
      </c>
    </row>
    <row r="239" spans="1:45" ht="16" x14ac:dyDescent="0.2">
      <c r="A239" s="18" t="s">
        <v>966</v>
      </c>
      <c r="B239" s="18" t="s">
        <v>248</v>
      </c>
      <c r="C239" s="18" t="s">
        <v>3955</v>
      </c>
      <c r="D239" s="18" t="s">
        <v>2867</v>
      </c>
      <c r="E239" s="5" t="s">
        <v>3995</v>
      </c>
      <c r="F239" s="5" t="s">
        <v>3996</v>
      </c>
      <c r="G239" s="5" t="s">
        <v>3997</v>
      </c>
      <c r="H239" s="5"/>
      <c r="I239" s="5" t="s">
        <v>57</v>
      </c>
      <c r="J239" s="5" t="s">
        <v>967</v>
      </c>
      <c r="K239" s="5" t="s">
        <v>2551</v>
      </c>
      <c r="L239" s="5" t="s">
        <v>2551</v>
      </c>
      <c r="M239" s="5" t="s">
        <v>2717</v>
      </c>
      <c r="N239" s="5" t="s">
        <v>2551</v>
      </c>
      <c r="O239" s="18" t="s">
        <v>67</v>
      </c>
      <c r="P239">
        <v>100</v>
      </c>
      <c r="R239" s="5"/>
      <c r="AE239">
        <v>20</v>
      </c>
      <c r="AH239">
        <v>10</v>
      </c>
      <c r="AI239">
        <v>7</v>
      </c>
      <c r="AO239" s="5" t="s">
        <v>3998</v>
      </c>
      <c r="AP239" s="5" t="s">
        <v>3998</v>
      </c>
      <c r="AQ239" s="19">
        <v>52985.9</v>
      </c>
      <c r="AR239" s="5" t="s">
        <v>3999</v>
      </c>
      <c r="AS239" t="b">
        <v>0</v>
      </c>
    </row>
    <row r="240" spans="1:45" ht="16" x14ac:dyDescent="0.2">
      <c r="A240" s="18" t="s">
        <v>1795</v>
      </c>
      <c r="B240" s="18" t="s">
        <v>248</v>
      </c>
      <c r="C240" s="18" t="s">
        <v>3955</v>
      </c>
      <c r="D240" s="18" t="s">
        <v>2867</v>
      </c>
      <c r="E240" s="5" t="s">
        <v>4000</v>
      </c>
      <c r="F240" s="5" t="s">
        <v>4001</v>
      </c>
      <c r="G240" s="5" t="s">
        <v>4002</v>
      </c>
      <c r="H240" s="5"/>
      <c r="I240" s="5" t="s">
        <v>2716</v>
      </c>
      <c r="J240" s="5" t="s">
        <v>1796</v>
      </c>
      <c r="K240" s="5" t="s">
        <v>2551</v>
      </c>
      <c r="L240" s="5" t="s">
        <v>2551</v>
      </c>
      <c r="M240" s="5" t="s">
        <v>2717</v>
      </c>
      <c r="N240" s="5" t="s">
        <v>2551</v>
      </c>
      <c r="O240" s="18" t="s">
        <v>67</v>
      </c>
      <c r="Q240">
        <v>100</v>
      </c>
      <c r="R240" s="5"/>
      <c r="S240">
        <v>40</v>
      </c>
      <c r="Y240">
        <v>10</v>
      </c>
      <c r="AE240">
        <v>100</v>
      </c>
      <c r="AO240" s="5" t="s">
        <v>4003</v>
      </c>
      <c r="AP240" s="5" t="s">
        <v>4003</v>
      </c>
      <c r="AQ240" s="19" t="s">
        <v>2551</v>
      </c>
      <c r="AR240" s="5" t="s">
        <v>2551</v>
      </c>
    </row>
    <row r="241" spans="1:45" ht="16" x14ac:dyDescent="0.2">
      <c r="A241" s="18" t="s">
        <v>780</v>
      </c>
      <c r="B241" s="18" t="s">
        <v>248</v>
      </c>
      <c r="C241" s="18" t="s">
        <v>3955</v>
      </c>
      <c r="D241" s="18" t="s">
        <v>2867</v>
      </c>
      <c r="E241" s="5" t="s">
        <v>4004</v>
      </c>
      <c r="F241" s="5" t="s">
        <v>4005</v>
      </c>
      <c r="G241" s="5" t="s">
        <v>4006</v>
      </c>
      <c r="H241" s="5"/>
      <c r="I241" s="5" t="s">
        <v>2716</v>
      </c>
      <c r="J241" s="5" t="s">
        <v>4007</v>
      </c>
      <c r="K241" s="5" t="s">
        <v>2551</v>
      </c>
      <c r="L241" s="5" t="s">
        <v>2551</v>
      </c>
      <c r="M241" s="5" t="s">
        <v>2717</v>
      </c>
      <c r="N241" s="5" t="s">
        <v>2551</v>
      </c>
      <c r="O241" s="18" t="s">
        <v>67</v>
      </c>
      <c r="Q241">
        <v>100</v>
      </c>
      <c r="R241" s="5"/>
      <c r="AO241" s="5" t="s">
        <v>4008</v>
      </c>
      <c r="AP241" s="5" t="s">
        <v>4009</v>
      </c>
      <c r="AQ241" s="19"/>
      <c r="AR241" s="5"/>
      <c r="AS241" t="b">
        <v>0</v>
      </c>
    </row>
    <row r="242" spans="1:45" ht="16" x14ac:dyDescent="0.2">
      <c r="A242" s="18" t="s">
        <v>1326</v>
      </c>
      <c r="B242" s="18" t="s">
        <v>248</v>
      </c>
      <c r="C242" s="18" t="s">
        <v>3955</v>
      </c>
      <c r="D242" s="18" t="s">
        <v>2867</v>
      </c>
      <c r="E242" s="5" t="s">
        <v>4010</v>
      </c>
      <c r="F242" s="5" t="s">
        <v>4011</v>
      </c>
      <c r="G242" s="5" t="s">
        <v>3967</v>
      </c>
      <c r="H242" s="5"/>
      <c r="I242" s="5" t="s">
        <v>2716</v>
      </c>
      <c r="J242" s="5" t="s">
        <v>1327</v>
      </c>
      <c r="K242" s="5" t="s">
        <v>2551</v>
      </c>
      <c r="L242" s="5" t="s">
        <v>2717</v>
      </c>
      <c r="M242" s="5" t="s">
        <v>2551</v>
      </c>
      <c r="N242" s="5" t="s">
        <v>2551</v>
      </c>
      <c r="O242" s="18" t="s">
        <v>114</v>
      </c>
      <c r="P242">
        <v>100</v>
      </c>
      <c r="R242" s="5"/>
      <c r="AO242" s="5" t="s">
        <v>4012</v>
      </c>
      <c r="AP242" s="5" t="s">
        <v>4013</v>
      </c>
      <c r="AQ242" s="19" t="s">
        <v>2551</v>
      </c>
      <c r="AR242" s="5" t="s">
        <v>2551</v>
      </c>
      <c r="AS242" t="b">
        <v>0</v>
      </c>
    </row>
    <row r="243" spans="1:45" ht="16" x14ac:dyDescent="0.2">
      <c r="A243" s="18" t="s">
        <v>773</v>
      </c>
      <c r="B243" s="18" t="s">
        <v>248</v>
      </c>
      <c r="C243" s="18" t="s">
        <v>3955</v>
      </c>
      <c r="D243" s="18" t="s">
        <v>2867</v>
      </c>
      <c r="E243" s="5" t="s">
        <v>4014</v>
      </c>
      <c r="F243" s="5" t="s">
        <v>4015</v>
      </c>
      <c r="G243" s="5" t="s">
        <v>4016</v>
      </c>
      <c r="H243" s="5"/>
      <c r="I243" s="5" t="s">
        <v>2716</v>
      </c>
      <c r="J243" s="5" t="s">
        <v>774</v>
      </c>
      <c r="K243" s="5" t="s">
        <v>2551</v>
      </c>
      <c r="L243" s="5" t="s">
        <v>3144</v>
      </c>
      <c r="M243" s="5" t="s">
        <v>3047</v>
      </c>
      <c r="N243" s="5" t="s">
        <v>2551</v>
      </c>
      <c r="O243" s="18" t="s">
        <v>114</v>
      </c>
      <c r="Q243">
        <v>100</v>
      </c>
      <c r="R243" s="5"/>
      <c r="AE243">
        <v>110</v>
      </c>
      <c r="AK243">
        <v>100</v>
      </c>
      <c r="AO243" s="5" t="s">
        <v>4017</v>
      </c>
      <c r="AP243" s="5" t="s">
        <v>4017</v>
      </c>
      <c r="AQ243" s="19" t="s">
        <v>2615</v>
      </c>
      <c r="AR243" s="5" t="s">
        <v>2898</v>
      </c>
      <c r="AS243" t="b">
        <v>0</v>
      </c>
    </row>
    <row r="244" spans="1:45" ht="16" x14ac:dyDescent="0.2">
      <c r="A244" s="18" t="s">
        <v>775</v>
      </c>
      <c r="B244" s="18" t="s">
        <v>248</v>
      </c>
      <c r="C244" s="18" t="s">
        <v>3955</v>
      </c>
      <c r="D244" s="18" t="s">
        <v>2867</v>
      </c>
      <c r="E244" s="5" t="s">
        <v>4018</v>
      </c>
      <c r="F244" s="5" t="s">
        <v>4019</v>
      </c>
      <c r="G244" s="5" t="s">
        <v>4020</v>
      </c>
      <c r="H244" s="5"/>
      <c r="I244" s="5" t="s">
        <v>2716</v>
      </c>
      <c r="J244" s="5" t="s">
        <v>4021</v>
      </c>
      <c r="K244" s="5" t="s">
        <v>2739</v>
      </c>
      <c r="L244" s="5" t="s">
        <v>2879</v>
      </c>
      <c r="M244" s="5" t="s">
        <v>2551</v>
      </c>
      <c r="N244" s="5" t="s">
        <v>2551</v>
      </c>
      <c r="O244" s="18" t="s">
        <v>114</v>
      </c>
      <c r="Q244">
        <v>100</v>
      </c>
      <c r="R244" s="5"/>
      <c r="V244">
        <v>5</v>
      </c>
      <c r="AB244">
        <v>10</v>
      </c>
      <c r="AE244">
        <v>15</v>
      </c>
      <c r="AH244">
        <v>20</v>
      </c>
      <c r="AI244">
        <v>5</v>
      </c>
      <c r="AO244" s="5" t="s">
        <v>4022</v>
      </c>
      <c r="AP244" s="5"/>
      <c r="AQ244" s="19" t="s">
        <v>2551</v>
      </c>
      <c r="AR244" s="5" t="s">
        <v>2551</v>
      </c>
    </row>
    <row r="245" spans="1:45" ht="16" x14ac:dyDescent="0.2">
      <c r="A245" s="18" t="s">
        <v>669</v>
      </c>
      <c r="B245" s="18" t="s">
        <v>489</v>
      </c>
      <c r="C245" s="18" t="s">
        <v>4023</v>
      </c>
      <c r="D245" s="18" t="s">
        <v>2867</v>
      </c>
      <c r="E245" s="5" t="s">
        <v>4024</v>
      </c>
      <c r="F245" s="5" t="s">
        <v>4025</v>
      </c>
      <c r="G245" s="5" t="s">
        <v>4026</v>
      </c>
      <c r="H245" s="5"/>
      <c r="I245" s="5" t="s">
        <v>2716</v>
      </c>
      <c r="J245" s="5" t="s">
        <v>670</v>
      </c>
      <c r="K245" s="5" t="s">
        <v>2738</v>
      </c>
      <c r="L245" s="5" t="s">
        <v>2738</v>
      </c>
      <c r="M245" s="5" t="s">
        <v>2879</v>
      </c>
      <c r="N245" s="5" t="s">
        <v>2551</v>
      </c>
      <c r="O245" s="18" t="s">
        <v>67</v>
      </c>
      <c r="P245">
        <v>100</v>
      </c>
      <c r="R245" s="5"/>
      <c r="S245">
        <v>60</v>
      </c>
      <c r="AI245">
        <v>1</v>
      </c>
      <c r="AN245">
        <v>1</v>
      </c>
      <c r="AO245" s="5" t="s">
        <v>4027</v>
      </c>
      <c r="AP245" s="5" t="s">
        <v>4028</v>
      </c>
      <c r="AQ245" s="19" t="s">
        <v>2551</v>
      </c>
      <c r="AR245" s="5" t="s">
        <v>2551</v>
      </c>
    </row>
    <row r="246" spans="1:45" ht="16" x14ac:dyDescent="0.2">
      <c r="A246" s="18" t="s">
        <v>782</v>
      </c>
      <c r="B246" s="18" t="s">
        <v>489</v>
      </c>
      <c r="C246" s="18" t="s">
        <v>4023</v>
      </c>
      <c r="D246" s="18" t="s">
        <v>2867</v>
      </c>
      <c r="E246" s="5" t="s">
        <v>4029</v>
      </c>
      <c r="F246" s="5" t="s">
        <v>4030</v>
      </c>
      <c r="G246" s="5" t="s">
        <v>4031</v>
      </c>
      <c r="H246" s="5" t="s">
        <v>2723</v>
      </c>
      <c r="I246" s="5" t="s">
        <v>2716</v>
      </c>
      <c r="J246" s="5" t="s">
        <v>783</v>
      </c>
      <c r="K246" s="5" t="s">
        <v>3426</v>
      </c>
      <c r="L246" s="5" t="s">
        <v>2922</v>
      </c>
      <c r="M246" s="5" t="s">
        <v>3249</v>
      </c>
      <c r="N246" s="5" t="s">
        <v>3765</v>
      </c>
      <c r="O246" s="18" t="s">
        <v>56</v>
      </c>
      <c r="P246">
        <v>100</v>
      </c>
      <c r="R246" s="5"/>
      <c r="S246">
        <v>50</v>
      </c>
      <c r="T246">
        <v>90</v>
      </c>
      <c r="U246">
        <v>15</v>
      </c>
      <c r="W246">
        <v>35</v>
      </c>
      <c r="X246">
        <v>15</v>
      </c>
      <c r="AA246">
        <v>100</v>
      </c>
      <c r="AI246">
        <v>75</v>
      </c>
      <c r="AO246" s="5" t="s">
        <v>4032</v>
      </c>
      <c r="AP246" s="5" t="s">
        <v>4033</v>
      </c>
      <c r="AQ246" s="19">
        <v>24000</v>
      </c>
      <c r="AR246" s="5" t="s">
        <v>4034</v>
      </c>
    </row>
    <row r="247" spans="1:45" ht="16" x14ac:dyDescent="0.2">
      <c r="A247" s="18" t="s">
        <v>594</v>
      </c>
      <c r="B247" s="18" t="s">
        <v>489</v>
      </c>
      <c r="C247" s="18" t="s">
        <v>4023</v>
      </c>
      <c r="D247" s="18" t="s">
        <v>2867</v>
      </c>
      <c r="E247" s="5" t="s">
        <v>4035</v>
      </c>
      <c r="F247" s="5" t="s">
        <v>3883</v>
      </c>
      <c r="G247" s="5" t="s">
        <v>3884</v>
      </c>
      <c r="H247" s="5"/>
      <c r="I247" s="5" t="s">
        <v>2716</v>
      </c>
      <c r="J247" s="5" t="s">
        <v>591</v>
      </c>
      <c r="K247" s="5" t="s">
        <v>3504</v>
      </c>
      <c r="L247" s="5" t="s">
        <v>2551</v>
      </c>
      <c r="M247" s="5" t="s">
        <v>3885</v>
      </c>
      <c r="N247" s="5" t="s">
        <v>2943</v>
      </c>
      <c r="O247" s="18" t="s">
        <v>67</v>
      </c>
      <c r="P247">
        <v>100</v>
      </c>
      <c r="R247" s="5"/>
      <c r="S247">
        <v>50</v>
      </c>
      <c r="T247">
        <v>100</v>
      </c>
      <c r="AM247">
        <v>1500</v>
      </c>
      <c r="AO247" s="5" t="s">
        <v>3092</v>
      </c>
      <c r="AP247" s="5" t="s">
        <v>4036</v>
      </c>
      <c r="AQ247" s="19">
        <v>8000</v>
      </c>
      <c r="AR247" s="5" t="s">
        <v>2955</v>
      </c>
    </row>
    <row r="248" spans="1:45" ht="16" x14ac:dyDescent="0.2">
      <c r="A248" s="18" t="s">
        <v>2104</v>
      </c>
      <c r="B248" s="18" t="s">
        <v>494</v>
      </c>
      <c r="C248" s="18" t="s">
        <v>4037</v>
      </c>
      <c r="D248" s="18" t="s">
        <v>2867</v>
      </c>
      <c r="E248" s="5" t="s">
        <v>4038</v>
      </c>
      <c r="F248" s="5" t="s">
        <v>4039</v>
      </c>
      <c r="G248" s="5" t="s">
        <v>4040</v>
      </c>
      <c r="H248" s="5" t="s">
        <v>2760</v>
      </c>
      <c r="I248" s="5" t="s">
        <v>57</v>
      </c>
      <c r="J248" s="5" t="s">
        <v>2105</v>
      </c>
      <c r="K248" s="5" t="s">
        <v>3375</v>
      </c>
      <c r="L248" s="5" t="s">
        <v>2826</v>
      </c>
      <c r="M248" s="5" t="s">
        <v>3263</v>
      </c>
      <c r="N248" s="5" t="s">
        <v>2753</v>
      </c>
      <c r="O248" s="18" t="s">
        <v>120</v>
      </c>
      <c r="P248">
        <v>100</v>
      </c>
      <c r="R248" s="5"/>
      <c r="S248">
        <v>1715</v>
      </c>
      <c r="T248">
        <v>1240</v>
      </c>
      <c r="U248">
        <v>1608</v>
      </c>
      <c r="V248">
        <v>190</v>
      </c>
      <c r="W248">
        <v>1008</v>
      </c>
      <c r="AA248">
        <v>796</v>
      </c>
      <c r="AB248">
        <v>843</v>
      </c>
      <c r="AC248">
        <v>208</v>
      </c>
      <c r="AE248">
        <v>219</v>
      </c>
      <c r="AH248">
        <v>359</v>
      </c>
      <c r="AO248" s="5" t="s">
        <v>4041</v>
      </c>
      <c r="AP248" s="5" t="s">
        <v>4042</v>
      </c>
      <c r="AQ248" s="19">
        <v>101546</v>
      </c>
      <c r="AR248" s="5" t="s">
        <v>4043</v>
      </c>
    </row>
    <row r="249" spans="1:45" ht="16" x14ac:dyDescent="0.2">
      <c r="A249" s="18" t="s">
        <v>784</v>
      </c>
      <c r="B249" s="18" t="s">
        <v>494</v>
      </c>
      <c r="C249" s="18" t="s">
        <v>4037</v>
      </c>
      <c r="D249" s="18" t="s">
        <v>2867</v>
      </c>
      <c r="E249" s="5" t="s">
        <v>4029</v>
      </c>
      <c r="F249" s="5" t="s">
        <v>4030</v>
      </c>
      <c r="G249" s="5" t="s">
        <v>4031</v>
      </c>
      <c r="H249" s="5" t="s">
        <v>2723</v>
      </c>
      <c r="I249" s="5" t="s">
        <v>2716</v>
      </c>
      <c r="J249" s="5" t="s">
        <v>783</v>
      </c>
      <c r="K249" s="5" t="s">
        <v>3426</v>
      </c>
      <c r="L249" s="5" t="s">
        <v>2922</v>
      </c>
      <c r="M249" s="5" t="s">
        <v>3249</v>
      </c>
      <c r="N249" s="5" t="s">
        <v>3765</v>
      </c>
      <c r="O249" s="18" t="s">
        <v>56</v>
      </c>
      <c r="P249">
        <v>100</v>
      </c>
      <c r="R249" s="5"/>
      <c r="S249">
        <v>50</v>
      </c>
      <c r="T249">
        <v>90</v>
      </c>
      <c r="U249">
        <v>15</v>
      </c>
      <c r="W249">
        <v>35</v>
      </c>
      <c r="X249">
        <v>15</v>
      </c>
      <c r="AA249">
        <v>100</v>
      </c>
      <c r="AI249">
        <v>75</v>
      </c>
      <c r="AO249" s="5" t="s">
        <v>4032</v>
      </c>
      <c r="AP249" s="5" t="s">
        <v>4033</v>
      </c>
      <c r="AQ249" s="19">
        <v>24000</v>
      </c>
      <c r="AR249" s="5" t="s">
        <v>4034</v>
      </c>
    </row>
    <row r="250" spans="1:45" ht="16" x14ac:dyDescent="0.2">
      <c r="A250" s="18" t="s">
        <v>1423</v>
      </c>
      <c r="B250" s="18" t="s">
        <v>494</v>
      </c>
      <c r="C250" s="18" t="s">
        <v>4037</v>
      </c>
      <c r="D250" s="18" t="s">
        <v>2867</v>
      </c>
      <c r="E250" s="5" t="s">
        <v>4044</v>
      </c>
      <c r="F250" s="5" t="s">
        <v>4045</v>
      </c>
      <c r="G250" s="5" t="s">
        <v>4046</v>
      </c>
      <c r="H250" s="5"/>
      <c r="I250" s="5" t="s">
        <v>2716</v>
      </c>
      <c r="J250" s="5" t="s">
        <v>1424</v>
      </c>
      <c r="K250" s="5" t="s">
        <v>2761</v>
      </c>
      <c r="L250" s="5" t="s">
        <v>2551</v>
      </c>
      <c r="M250" s="5" t="s">
        <v>2551</v>
      </c>
      <c r="N250" s="5" t="s">
        <v>2761</v>
      </c>
      <c r="O250" s="18" t="s">
        <v>107</v>
      </c>
      <c r="P250">
        <v>100</v>
      </c>
      <c r="R250" s="5"/>
      <c r="AO250" s="5" t="s">
        <v>4047</v>
      </c>
      <c r="AP250" s="5" t="s">
        <v>4048</v>
      </c>
      <c r="AQ250" s="19" t="s">
        <v>2551</v>
      </c>
      <c r="AR250" s="5" t="s">
        <v>2551</v>
      </c>
    </row>
    <row r="251" spans="1:45" ht="16" x14ac:dyDescent="0.2">
      <c r="A251" s="18" t="s">
        <v>595</v>
      </c>
      <c r="B251" s="18" t="s">
        <v>494</v>
      </c>
      <c r="C251" s="18" t="s">
        <v>4037</v>
      </c>
      <c r="D251" s="18" t="s">
        <v>2867</v>
      </c>
      <c r="E251" s="5" t="s">
        <v>4035</v>
      </c>
      <c r="F251" s="5" t="s">
        <v>3883</v>
      </c>
      <c r="G251" s="5" t="s">
        <v>3884</v>
      </c>
      <c r="H251" s="5"/>
      <c r="I251" s="5" t="s">
        <v>2716</v>
      </c>
      <c r="J251" s="5" t="s">
        <v>591</v>
      </c>
      <c r="K251" s="5" t="s">
        <v>3504</v>
      </c>
      <c r="L251" s="5" t="s">
        <v>2551</v>
      </c>
      <c r="M251" s="5" t="s">
        <v>3885</v>
      </c>
      <c r="N251" s="5" t="s">
        <v>2943</v>
      </c>
      <c r="O251" s="18" t="s">
        <v>67</v>
      </c>
      <c r="P251">
        <v>100</v>
      </c>
      <c r="R251" s="5"/>
      <c r="S251">
        <v>130</v>
      </c>
      <c r="T251">
        <v>320</v>
      </c>
      <c r="AM251">
        <v>5000</v>
      </c>
      <c r="AO251" s="5" t="s">
        <v>4049</v>
      </c>
      <c r="AP251" s="5" t="s">
        <v>4050</v>
      </c>
      <c r="AQ251" s="19">
        <v>18000</v>
      </c>
      <c r="AR251" s="5" t="s">
        <v>2955</v>
      </c>
    </row>
    <row r="252" spans="1:45" ht="16" x14ac:dyDescent="0.2">
      <c r="A252" s="18" t="s">
        <v>1510</v>
      </c>
      <c r="B252" s="18" t="s">
        <v>196</v>
      </c>
      <c r="C252" s="18" t="s">
        <v>2963</v>
      </c>
      <c r="D252" s="18" t="s">
        <v>2867</v>
      </c>
      <c r="E252" s="5" t="s">
        <v>4051</v>
      </c>
      <c r="F252" s="5" t="s">
        <v>4052</v>
      </c>
      <c r="G252" s="5" t="s">
        <v>4053</v>
      </c>
      <c r="H252" s="5" t="s">
        <v>2715</v>
      </c>
      <c r="I252" s="5" t="s">
        <v>2716</v>
      </c>
      <c r="J252" s="5" t="s">
        <v>1511</v>
      </c>
      <c r="K252" s="5" t="s">
        <v>2813</v>
      </c>
      <c r="L252" s="5" t="s">
        <v>2551</v>
      </c>
      <c r="M252" s="5" t="s">
        <v>2738</v>
      </c>
      <c r="N252" s="5" t="s">
        <v>2761</v>
      </c>
      <c r="O252" s="18" t="s">
        <v>56</v>
      </c>
      <c r="Q252">
        <v>100</v>
      </c>
      <c r="R252" s="5"/>
      <c r="S252">
        <v>50</v>
      </c>
      <c r="U252">
        <v>200</v>
      </c>
      <c r="V252">
        <v>120</v>
      </c>
      <c r="W252">
        <v>100</v>
      </c>
      <c r="AO252" s="5" t="s">
        <v>4054</v>
      </c>
      <c r="AP252" s="5" t="s">
        <v>4054</v>
      </c>
      <c r="AQ252" s="19"/>
      <c r="AR252" s="5" t="s">
        <v>2551</v>
      </c>
    </row>
    <row r="253" spans="1:45" ht="16" x14ac:dyDescent="0.2">
      <c r="A253" s="18" t="s">
        <v>1259</v>
      </c>
      <c r="B253" s="18" t="s">
        <v>196</v>
      </c>
      <c r="C253" s="18" t="s">
        <v>2963</v>
      </c>
      <c r="D253" s="18" t="s">
        <v>2867</v>
      </c>
      <c r="E253" s="5" t="s">
        <v>4055</v>
      </c>
      <c r="F253" s="5" t="s">
        <v>4056</v>
      </c>
      <c r="G253" s="5" t="s">
        <v>4057</v>
      </c>
      <c r="H253" s="5" t="s">
        <v>2871</v>
      </c>
      <c r="I253" s="5" t="s">
        <v>2716</v>
      </c>
      <c r="J253" s="5" t="s">
        <v>1260</v>
      </c>
      <c r="K253" s="5" t="s">
        <v>2769</v>
      </c>
      <c r="L253" s="5" t="s">
        <v>2551</v>
      </c>
      <c r="M253" s="5" t="s">
        <v>4058</v>
      </c>
      <c r="N253" s="5" t="s">
        <v>4059</v>
      </c>
      <c r="O253" s="18" t="s">
        <v>56</v>
      </c>
      <c r="Q253">
        <v>100</v>
      </c>
      <c r="R253" s="5"/>
      <c r="S253">
        <v>275</v>
      </c>
      <c r="U253">
        <v>260</v>
      </c>
      <c r="V253">
        <v>200</v>
      </c>
      <c r="W253">
        <v>200</v>
      </c>
      <c r="X253">
        <v>50</v>
      </c>
      <c r="AO253" s="5" t="s">
        <v>4060</v>
      </c>
      <c r="AP253" s="5" t="s">
        <v>4061</v>
      </c>
      <c r="AQ253" s="19"/>
      <c r="AR253" s="5"/>
      <c r="AS253" t="b">
        <v>1</v>
      </c>
    </row>
    <row r="254" spans="1:45" ht="16" x14ac:dyDescent="0.2">
      <c r="A254" s="18" t="s">
        <v>199</v>
      </c>
      <c r="B254" s="18" t="s">
        <v>196</v>
      </c>
      <c r="C254" s="18" t="s">
        <v>2963</v>
      </c>
      <c r="D254" s="18" t="s">
        <v>2867</v>
      </c>
      <c r="E254" s="5" t="s">
        <v>4062</v>
      </c>
      <c r="F254" s="5" t="s">
        <v>4063</v>
      </c>
      <c r="G254" s="5" t="s">
        <v>4064</v>
      </c>
      <c r="H254" s="5"/>
      <c r="I254" s="5" t="s">
        <v>2716</v>
      </c>
      <c r="J254" s="5" t="s">
        <v>200</v>
      </c>
      <c r="K254" s="5" t="s">
        <v>2551</v>
      </c>
      <c r="L254" s="5" t="s">
        <v>4065</v>
      </c>
      <c r="M254" s="5" t="s">
        <v>4058</v>
      </c>
      <c r="N254" s="5" t="s">
        <v>2551</v>
      </c>
      <c r="O254" s="18" t="s">
        <v>114</v>
      </c>
      <c r="Q254">
        <v>100</v>
      </c>
      <c r="R254" s="5"/>
      <c r="AF254">
        <v>290</v>
      </c>
      <c r="AG254">
        <v>350000</v>
      </c>
      <c r="AI254">
        <v>70</v>
      </c>
      <c r="AO254" s="5" t="s">
        <v>4066</v>
      </c>
      <c r="AP254" s="5" t="s">
        <v>4066</v>
      </c>
      <c r="AQ254" s="19"/>
      <c r="AR254" s="5" t="s">
        <v>2551</v>
      </c>
    </row>
    <row r="255" spans="1:45" ht="16" x14ac:dyDescent="0.2">
      <c r="A255" s="18" t="s">
        <v>1470</v>
      </c>
      <c r="B255" s="18" t="s">
        <v>383</v>
      </c>
      <c r="C255" s="18" t="s">
        <v>2969</v>
      </c>
      <c r="D255" s="18" t="s">
        <v>60</v>
      </c>
      <c r="E255" s="5" t="s">
        <v>4067</v>
      </c>
      <c r="F255" s="5" t="s">
        <v>4068</v>
      </c>
      <c r="G255" s="5" t="s">
        <v>4069</v>
      </c>
      <c r="H255" s="5"/>
      <c r="I255" s="5" t="s">
        <v>2716</v>
      </c>
      <c r="J255" s="5" t="s">
        <v>1471</v>
      </c>
      <c r="K255" s="5" t="s">
        <v>2551</v>
      </c>
      <c r="L255" s="5" t="s">
        <v>3144</v>
      </c>
      <c r="M255" s="5" t="s">
        <v>2731</v>
      </c>
      <c r="N255" s="5" t="s">
        <v>2738</v>
      </c>
      <c r="O255" s="18" t="s">
        <v>114</v>
      </c>
      <c r="Q255">
        <v>100</v>
      </c>
      <c r="R255" s="5"/>
      <c r="AB255">
        <v>85</v>
      </c>
      <c r="AC255">
        <v>28</v>
      </c>
      <c r="AO255" s="5" t="s">
        <v>4070</v>
      </c>
      <c r="AP255" s="5" t="s">
        <v>4071</v>
      </c>
      <c r="AQ255" s="19"/>
      <c r="AR255" s="5" t="s">
        <v>2551</v>
      </c>
    </row>
    <row r="256" spans="1:45" ht="16" x14ac:dyDescent="0.2">
      <c r="A256" s="18" t="s">
        <v>2058</v>
      </c>
      <c r="B256" s="18" t="s">
        <v>383</v>
      </c>
      <c r="C256" s="18" t="s">
        <v>2969</v>
      </c>
      <c r="D256" s="18" t="s">
        <v>60</v>
      </c>
      <c r="E256" s="5" t="s">
        <v>2969</v>
      </c>
      <c r="F256" s="5" t="s">
        <v>4072</v>
      </c>
      <c r="G256" s="5" t="s">
        <v>4073</v>
      </c>
      <c r="H256" s="5"/>
      <c r="I256" s="5" t="s">
        <v>2716</v>
      </c>
      <c r="J256" s="5" t="s">
        <v>4074</v>
      </c>
      <c r="K256" s="5" t="s">
        <v>2551</v>
      </c>
      <c r="L256" s="5" t="s">
        <v>2761</v>
      </c>
      <c r="M256" s="5" t="s">
        <v>2761</v>
      </c>
      <c r="N256" s="5" t="s">
        <v>2551</v>
      </c>
      <c r="O256" s="18" t="s">
        <v>107</v>
      </c>
      <c r="Q256">
        <v>100</v>
      </c>
      <c r="R256" s="5"/>
      <c r="AE256">
        <v>38</v>
      </c>
      <c r="AG256">
        <v>50000000</v>
      </c>
      <c r="AH256">
        <v>2</v>
      </c>
      <c r="AO256" s="5" t="s">
        <v>4075</v>
      </c>
      <c r="AP256" s="5" t="s">
        <v>4076</v>
      </c>
      <c r="AQ256" s="19"/>
      <c r="AR256" s="5" t="s">
        <v>2551</v>
      </c>
    </row>
    <row r="257" spans="1:45" ht="16" x14ac:dyDescent="0.2">
      <c r="A257" s="18" t="s">
        <v>1389</v>
      </c>
      <c r="B257" s="18" t="s">
        <v>383</v>
      </c>
      <c r="C257" s="18" t="s">
        <v>2969</v>
      </c>
      <c r="D257" s="18" t="s">
        <v>60</v>
      </c>
      <c r="E257" s="5" t="s">
        <v>4077</v>
      </c>
      <c r="F257" s="5" t="s">
        <v>4078</v>
      </c>
      <c r="G257" s="5" t="s">
        <v>4079</v>
      </c>
      <c r="H257" s="5" t="s">
        <v>2723</v>
      </c>
      <c r="I257" s="5" t="s">
        <v>2716</v>
      </c>
      <c r="J257" s="5" t="s">
        <v>1390</v>
      </c>
      <c r="K257" s="5" t="s">
        <v>4080</v>
      </c>
      <c r="L257" s="5" t="s">
        <v>2551</v>
      </c>
      <c r="M257" s="5" t="s">
        <v>2551</v>
      </c>
      <c r="N257" s="5" t="s">
        <v>4081</v>
      </c>
      <c r="O257" s="18" t="s">
        <v>120</v>
      </c>
      <c r="Q257">
        <v>100</v>
      </c>
      <c r="R257" s="5"/>
      <c r="S257">
        <v>50</v>
      </c>
      <c r="T257">
        <v>100</v>
      </c>
      <c r="U257">
        <v>100</v>
      </c>
      <c r="V257">
        <v>20</v>
      </c>
      <c r="W257">
        <v>6</v>
      </c>
      <c r="X257">
        <v>6</v>
      </c>
      <c r="Y257">
        <v>4</v>
      </c>
      <c r="Z257">
        <v>12</v>
      </c>
      <c r="AB257">
        <v>12</v>
      </c>
      <c r="AE257">
        <v>1</v>
      </c>
      <c r="AO257" s="5" t="s">
        <v>4082</v>
      </c>
      <c r="AP257" s="5" t="s">
        <v>2567</v>
      </c>
      <c r="AQ257" s="19" t="s">
        <v>2577</v>
      </c>
      <c r="AR257" s="5" t="s">
        <v>4083</v>
      </c>
    </row>
    <row r="258" spans="1:45" ht="16" x14ac:dyDescent="0.2">
      <c r="A258" s="18" t="s">
        <v>787</v>
      </c>
      <c r="B258" s="18" t="s">
        <v>499</v>
      </c>
      <c r="C258" s="18" t="s">
        <v>4084</v>
      </c>
      <c r="D258" s="18" t="s">
        <v>2874</v>
      </c>
      <c r="E258" s="5" t="s">
        <v>4085</v>
      </c>
      <c r="F258" s="5" t="s">
        <v>4086</v>
      </c>
      <c r="G258" s="5" t="s">
        <v>4087</v>
      </c>
      <c r="H258" s="5" t="s">
        <v>2723</v>
      </c>
      <c r="I258" s="5" t="s">
        <v>2716</v>
      </c>
      <c r="J258" s="5" t="s">
        <v>788</v>
      </c>
      <c r="K258" s="5" t="s">
        <v>2761</v>
      </c>
      <c r="L258" s="5" t="s">
        <v>2738</v>
      </c>
      <c r="M258" s="5" t="s">
        <v>2769</v>
      </c>
      <c r="N258" s="5" t="s">
        <v>2738</v>
      </c>
      <c r="O258" s="18" t="s">
        <v>120</v>
      </c>
      <c r="Q258">
        <v>100</v>
      </c>
      <c r="R258" s="5"/>
      <c r="V258">
        <v>100</v>
      </c>
      <c r="AO258" s="5" t="s">
        <v>4088</v>
      </c>
      <c r="AP258" s="5" t="s">
        <v>4089</v>
      </c>
      <c r="AQ258" s="19" t="s">
        <v>2664</v>
      </c>
      <c r="AR258" s="5" t="s">
        <v>2769</v>
      </c>
    </row>
    <row r="259" spans="1:45" ht="16" x14ac:dyDescent="0.2">
      <c r="A259" s="18" t="s">
        <v>2076</v>
      </c>
      <c r="B259" s="18" t="s">
        <v>530</v>
      </c>
      <c r="C259" s="18" t="s">
        <v>2983</v>
      </c>
      <c r="D259" s="18" t="s">
        <v>148</v>
      </c>
      <c r="E259" s="5" t="s">
        <v>3189</v>
      </c>
      <c r="F259" s="5" t="s">
        <v>3190</v>
      </c>
      <c r="G259" s="5" t="s">
        <v>3191</v>
      </c>
      <c r="H259" s="5"/>
      <c r="I259" s="5" t="s">
        <v>2716</v>
      </c>
      <c r="J259" s="5" t="s">
        <v>2077</v>
      </c>
      <c r="K259" s="5" t="s">
        <v>2551</v>
      </c>
      <c r="L259" s="5" t="s">
        <v>3047</v>
      </c>
      <c r="M259" s="5" t="s">
        <v>2551</v>
      </c>
      <c r="N259" s="5" t="s">
        <v>3144</v>
      </c>
      <c r="O259" s="18" t="s">
        <v>56</v>
      </c>
      <c r="P259">
        <v>100</v>
      </c>
      <c r="R259" s="5"/>
      <c r="U259">
        <v>30</v>
      </c>
      <c r="W259">
        <v>50</v>
      </c>
      <c r="X259">
        <v>10</v>
      </c>
      <c r="AO259" s="5" t="s">
        <v>3192</v>
      </c>
      <c r="AP259" s="5" t="s">
        <v>3192</v>
      </c>
      <c r="AQ259" s="19"/>
      <c r="AR259" s="5"/>
      <c r="AS259" t="b">
        <v>1</v>
      </c>
    </row>
    <row r="260" spans="1:45" ht="16" x14ac:dyDescent="0.2">
      <c r="A260" s="18" t="s">
        <v>1537</v>
      </c>
      <c r="B260" s="18" t="s">
        <v>530</v>
      </c>
      <c r="C260" s="18" t="s">
        <v>2983</v>
      </c>
      <c r="D260" s="18" t="s">
        <v>148</v>
      </c>
      <c r="E260" s="5" t="s">
        <v>4090</v>
      </c>
      <c r="F260" s="5" t="s">
        <v>4091</v>
      </c>
      <c r="G260" s="5" t="s">
        <v>4092</v>
      </c>
      <c r="H260" s="5"/>
      <c r="I260" s="5" t="s">
        <v>2716</v>
      </c>
      <c r="J260" s="5" t="s">
        <v>1538</v>
      </c>
      <c r="K260" s="5" t="s">
        <v>2551</v>
      </c>
      <c r="L260" s="5" t="s">
        <v>2551</v>
      </c>
      <c r="M260" s="5" t="s">
        <v>2717</v>
      </c>
      <c r="N260" s="5" t="s">
        <v>2551</v>
      </c>
      <c r="O260" s="18" t="s">
        <v>67</v>
      </c>
      <c r="P260">
        <v>100</v>
      </c>
      <c r="R260" s="5"/>
      <c r="AH260">
        <v>1</v>
      </c>
      <c r="AN260">
        <v>1</v>
      </c>
      <c r="AO260" s="5" t="s">
        <v>4093</v>
      </c>
      <c r="AP260" s="5" t="s">
        <v>4094</v>
      </c>
      <c r="AQ260" s="19" t="s">
        <v>2638</v>
      </c>
      <c r="AR260" s="5" t="s">
        <v>4095</v>
      </c>
    </row>
    <row r="261" spans="1:45" ht="16" x14ac:dyDescent="0.2">
      <c r="A261" s="18" t="s">
        <v>1853</v>
      </c>
      <c r="B261" s="18" t="s">
        <v>530</v>
      </c>
      <c r="C261" s="18" t="s">
        <v>2983</v>
      </c>
      <c r="D261" s="18" t="s">
        <v>148</v>
      </c>
      <c r="E261" s="5" t="s">
        <v>4096</v>
      </c>
      <c r="F261" s="5" t="s">
        <v>4097</v>
      </c>
      <c r="G261" s="5" t="s">
        <v>4098</v>
      </c>
      <c r="H261" s="5"/>
      <c r="I261" s="5" t="s">
        <v>2716</v>
      </c>
      <c r="J261" s="5" t="s">
        <v>1854</v>
      </c>
      <c r="K261" s="5" t="s">
        <v>4099</v>
      </c>
      <c r="L261" s="5" t="s">
        <v>3426</v>
      </c>
      <c r="M261" s="5" t="s">
        <v>2731</v>
      </c>
      <c r="N261" s="5" t="s">
        <v>2891</v>
      </c>
      <c r="O261" s="18" t="s">
        <v>120</v>
      </c>
      <c r="P261">
        <v>100</v>
      </c>
      <c r="R261" s="5"/>
      <c r="S261">
        <v>256</v>
      </c>
      <c r="AE261">
        <v>5</v>
      </c>
      <c r="AH261">
        <v>3</v>
      </c>
      <c r="AO261" s="5" t="s">
        <v>4100</v>
      </c>
      <c r="AP261" s="5" t="s">
        <v>4101</v>
      </c>
      <c r="AQ261" s="19" t="s">
        <v>2634</v>
      </c>
      <c r="AR261" s="5" t="s">
        <v>4102</v>
      </c>
    </row>
    <row r="262" spans="1:45" ht="16" x14ac:dyDescent="0.2">
      <c r="A262" s="18" t="s">
        <v>891</v>
      </c>
      <c r="B262" s="18" t="s">
        <v>530</v>
      </c>
      <c r="C262" s="18" t="s">
        <v>2983</v>
      </c>
      <c r="D262" s="18" t="s">
        <v>148</v>
      </c>
      <c r="E262" s="5" t="s">
        <v>2983</v>
      </c>
      <c r="F262" s="5" t="s">
        <v>4103</v>
      </c>
      <c r="G262" s="5" t="s">
        <v>4104</v>
      </c>
      <c r="H262" s="5"/>
      <c r="I262" s="5" t="s">
        <v>2716</v>
      </c>
      <c r="J262" s="5" t="s">
        <v>4105</v>
      </c>
      <c r="K262" s="5" t="s">
        <v>2551</v>
      </c>
      <c r="L262" s="5" t="s">
        <v>2551</v>
      </c>
      <c r="M262" s="5" t="s">
        <v>2717</v>
      </c>
      <c r="N262" s="5" t="s">
        <v>2551</v>
      </c>
      <c r="O262" s="18" t="s">
        <v>67</v>
      </c>
      <c r="P262">
        <v>100</v>
      </c>
      <c r="R262" s="5"/>
      <c r="AF262">
        <v>20</v>
      </c>
      <c r="AI262">
        <v>1</v>
      </c>
      <c r="AN262">
        <v>1</v>
      </c>
      <c r="AO262" s="5" t="s">
        <v>3468</v>
      </c>
      <c r="AP262" s="5" t="s">
        <v>4106</v>
      </c>
      <c r="AQ262" s="19"/>
      <c r="AR262" s="5" t="s">
        <v>2551</v>
      </c>
    </row>
    <row r="263" spans="1:45" ht="16" x14ac:dyDescent="0.2">
      <c r="A263" s="18" t="s">
        <v>1847</v>
      </c>
      <c r="B263" s="18" t="s">
        <v>1035</v>
      </c>
      <c r="C263" s="18" t="s">
        <v>4107</v>
      </c>
      <c r="D263" s="18" t="s">
        <v>148</v>
      </c>
      <c r="E263" s="5" t="s">
        <v>3189</v>
      </c>
      <c r="F263" s="5" t="s">
        <v>3190</v>
      </c>
      <c r="G263" s="5" t="s">
        <v>3191</v>
      </c>
      <c r="H263" s="5"/>
      <c r="I263" s="5"/>
      <c r="J263" s="5" t="s">
        <v>1848</v>
      </c>
      <c r="K263" s="5" t="s">
        <v>2551</v>
      </c>
      <c r="L263" s="5" t="s">
        <v>3047</v>
      </c>
      <c r="M263" s="5" t="s">
        <v>2551</v>
      </c>
      <c r="N263" s="5" t="s">
        <v>3144</v>
      </c>
      <c r="O263" s="18" t="s">
        <v>56</v>
      </c>
      <c r="P263">
        <v>100</v>
      </c>
      <c r="R263" s="5"/>
      <c r="U263">
        <v>30</v>
      </c>
      <c r="W263">
        <v>50</v>
      </c>
      <c r="X263">
        <v>0</v>
      </c>
      <c r="AO263" s="5" t="s">
        <v>3192</v>
      </c>
      <c r="AP263" s="5" t="s">
        <v>3192</v>
      </c>
      <c r="AQ263" s="19"/>
      <c r="AR263" s="5" t="s">
        <v>3347</v>
      </c>
    </row>
    <row r="264" spans="1:45" ht="32" x14ac:dyDescent="0.2">
      <c r="A264" s="18" t="s">
        <v>1145</v>
      </c>
      <c r="B264" s="18" t="s">
        <v>1035</v>
      </c>
      <c r="C264" s="18" t="s">
        <v>4107</v>
      </c>
      <c r="D264" s="18" t="s">
        <v>148</v>
      </c>
      <c r="E264" s="5" t="s">
        <v>4108</v>
      </c>
      <c r="F264" s="5" t="s">
        <v>4109</v>
      </c>
      <c r="G264" s="5" t="s">
        <v>4110</v>
      </c>
      <c r="H264" s="5"/>
      <c r="I264" s="5"/>
      <c r="J264" s="5" t="s">
        <v>1146</v>
      </c>
      <c r="K264" s="5" t="s">
        <v>4111</v>
      </c>
      <c r="L264" s="5" t="s">
        <v>4112</v>
      </c>
      <c r="M264" s="5" t="s">
        <v>4113</v>
      </c>
      <c r="N264" s="5" t="s">
        <v>2551</v>
      </c>
      <c r="O264" s="18" t="s">
        <v>67</v>
      </c>
      <c r="P264">
        <v>100</v>
      </c>
      <c r="R264" s="5"/>
      <c r="T264">
        <v>50</v>
      </c>
      <c r="V264">
        <v>25</v>
      </c>
      <c r="Z264">
        <v>35</v>
      </c>
      <c r="AA264">
        <v>10</v>
      </c>
      <c r="AC264">
        <v>10</v>
      </c>
      <c r="AD264">
        <v>1</v>
      </c>
      <c r="AG264">
        <v>250000</v>
      </c>
      <c r="AM264">
        <v>280</v>
      </c>
      <c r="AO264" s="5" t="s">
        <v>4114</v>
      </c>
      <c r="AP264" s="5" t="s">
        <v>4114</v>
      </c>
      <c r="AQ264" s="19" t="s">
        <v>2637</v>
      </c>
      <c r="AR264" s="5" t="s">
        <v>4115</v>
      </c>
    </row>
    <row r="265" spans="1:45" ht="16" x14ac:dyDescent="0.2">
      <c r="A265" s="18" t="s">
        <v>1729</v>
      </c>
      <c r="B265" s="18" t="s">
        <v>1035</v>
      </c>
      <c r="C265" s="18" t="s">
        <v>4107</v>
      </c>
      <c r="D265" s="18" t="s">
        <v>148</v>
      </c>
      <c r="E265" s="5" t="s">
        <v>4116</v>
      </c>
      <c r="F265" s="5" t="s">
        <v>4117</v>
      </c>
      <c r="G265" s="5" t="s">
        <v>4118</v>
      </c>
      <c r="H265" s="5"/>
      <c r="I265" s="5"/>
      <c r="J265" s="5" t="s">
        <v>1730</v>
      </c>
      <c r="K265" s="5" t="s">
        <v>2753</v>
      </c>
      <c r="L265" s="5" t="s">
        <v>2761</v>
      </c>
      <c r="M265" s="5" t="s">
        <v>2769</v>
      </c>
      <c r="N265" s="5" t="s">
        <v>2731</v>
      </c>
      <c r="O265" s="18" t="s">
        <v>114</v>
      </c>
      <c r="P265">
        <v>100</v>
      </c>
      <c r="R265" s="5"/>
      <c r="AO265" s="5" t="s">
        <v>4119</v>
      </c>
      <c r="AP265" s="5"/>
      <c r="AQ265" s="19"/>
      <c r="AR265" s="5"/>
    </row>
    <row r="266" spans="1:45" ht="16" x14ac:dyDescent="0.2">
      <c r="A266" s="18" t="s">
        <v>1038</v>
      </c>
      <c r="B266" s="18" t="s">
        <v>1035</v>
      </c>
      <c r="C266" s="18" t="s">
        <v>4107</v>
      </c>
      <c r="D266" s="18" t="s">
        <v>148</v>
      </c>
      <c r="E266" s="5" t="s">
        <v>4120</v>
      </c>
      <c r="F266" s="5" t="s">
        <v>4121</v>
      </c>
      <c r="G266" s="5" t="s">
        <v>4122</v>
      </c>
      <c r="H266" s="5"/>
      <c r="I266" s="5"/>
      <c r="J266" s="5" t="s">
        <v>1039</v>
      </c>
      <c r="K266" s="5" t="s">
        <v>2739</v>
      </c>
      <c r="L266" s="5" t="s">
        <v>2738</v>
      </c>
      <c r="M266" s="5" t="s">
        <v>2739</v>
      </c>
      <c r="N266" s="5" t="s">
        <v>2551</v>
      </c>
      <c r="O266" s="18" t="s">
        <v>107</v>
      </c>
      <c r="P266">
        <v>100</v>
      </c>
      <c r="R266" s="5"/>
      <c r="W266">
        <v>370</v>
      </c>
      <c r="AK266">
        <v>150</v>
      </c>
      <c r="AL266">
        <v>100</v>
      </c>
      <c r="AO266" s="5" t="s">
        <v>4123</v>
      </c>
      <c r="AP266" s="5" t="s">
        <v>4123</v>
      </c>
      <c r="AQ266" s="19"/>
      <c r="AR266" s="5" t="s">
        <v>2551</v>
      </c>
    </row>
    <row r="267" spans="1:45" ht="16" x14ac:dyDescent="0.2">
      <c r="A267" s="18" t="s">
        <v>2422</v>
      </c>
      <c r="B267" s="18" t="s">
        <v>1035</v>
      </c>
      <c r="C267" s="18" t="s">
        <v>4107</v>
      </c>
      <c r="D267" s="18" t="s">
        <v>148</v>
      </c>
      <c r="E267" s="5" t="s">
        <v>4124</v>
      </c>
      <c r="F267" s="5" t="s">
        <v>4125</v>
      </c>
      <c r="G267" s="5" t="s">
        <v>4126</v>
      </c>
      <c r="H267" s="5"/>
      <c r="I267" s="5" t="s">
        <v>2716</v>
      </c>
      <c r="J267" s="5" t="s">
        <v>4127</v>
      </c>
      <c r="K267" s="5" t="s">
        <v>3250</v>
      </c>
      <c r="L267" s="5" t="s">
        <v>3263</v>
      </c>
      <c r="M267" s="5" t="s">
        <v>3076</v>
      </c>
      <c r="N267" s="5" t="s">
        <v>2551</v>
      </c>
      <c r="O267" s="18" t="s">
        <v>67</v>
      </c>
      <c r="P267">
        <v>100</v>
      </c>
      <c r="R267" s="5"/>
      <c r="AG267">
        <v>400473</v>
      </c>
      <c r="AM267">
        <v>2002.92</v>
      </c>
      <c r="AO267" s="5" t="s">
        <v>4128</v>
      </c>
      <c r="AP267" s="5" t="s">
        <v>4129</v>
      </c>
      <c r="AQ267" s="19">
        <v>87433.34</v>
      </c>
      <c r="AR267" s="5" t="s">
        <v>2769</v>
      </c>
      <c r="AS267" t="b">
        <v>0</v>
      </c>
    </row>
    <row r="268" spans="1:45" ht="16" x14ac:dyDescent="0.2">
      <c r="A268" s="18" t="s">
        <v>2150</v>
      </c>
      <c r="B268" s="18" t="s">
        <v>1035</v>
      </c>
      <c r="C268" s="18" t="s">
        <v>4107</v>
      </c>
      <c r="D268" s="18" t="s">
        <v>148</v>
      </c>
      <c r="E268" s="5" t="s">
        <v>4130</v>
      </c>
      <c r="F268" s="5" t="s">
        <v>4131</v>
      </c>
      <c r="G268" s="5" t="s">
        <v>3809</v>
      </c>
      <c r="H268" s="5"/>
      <c r="I268" s="5"/>
      <c r="J268" s="5" t="s">
        <v>2151</v>
      </c>
      <c r="K268" s="5" t="s">
        <v>3281</v>
      </c>
      <c r="L268" s="5" t="s">
        <v>2753</v>
      </c>
      <c r="M268" s="5" t="s">
        <v>2551</v>
      </c>
      <c r="N268" s="5" t="s">
        <v>2551</v>
      </c>
      <c r="O268" s="18" t="s">
        <v>120</v>
      </c>
      <c r="P268">
        <v>100</v>
      </c>
      <c r="R268" s="5"/>
      <c r="S268">
        <v>120</v>
      </c>
      <c r="T268">
        <v>200</v>
      </c>
      <c r="U268">
        <v>480</v>
      </c>
      <c r="V268">
        <v>51</v>
      </c>
      <c r="W268">
        <v>1200</v>
      </c>
      <c r="Z268">
        <v>100</v>
      </c>
      <c r="AO268" s="5" t="s">
        <v>4132</v>
      </c>
      <c r="AP268" s="5" t="s">
        <v>4132</v>
      </c>
      <c r="AQ268" s="19" t="s">
        <v>2611</v>
      </c>
      <c r="AR268" s="5" t="s">
        <v>4133</v>
      </c>
    </row>
    <row r="269" spans="1:45" ht="16" x14ac:dyDescent="0.2">
      <c r="A269" s="18" t="s">
        <v>1839</v>
      </c>
      <c r="B269" s="18" t="s">
        <v>1035</v>
      </c>
      <c r="C269" s="18" t="s">
        <v>4107</v>
      </c>
      <c r="D269" s="18" t="s">
        <v>148</v>
      </c>
      <c r="E269" s="5" t="s">
        <v>4134</v>
      </c>
      <c r="F269" s="5" t="s">
        <v>4135</v>
      </c>
      <c r="G269" s="5" t="s">
        <v>4136</v>
      </c>
      <c r="H269" s="5"/>
      <c r="I269" s="5"/>
      <c r="J269" s="5" t="s">
        <v>1840</v>
      </c>
      <c r="K269" s="5" t="s">
        <v>2551</v>
      </c>
      <c r="L269" s="5" t="s">
        <v>2551</v>
      </c>
      <c r="M269" s="5" t="s">
        <v>2717</v>
      </c>
      <c r="N269" s="5" t="s">
        <v>2551</v>
      </c>
      <c r="O269" s="18" t="s">
        <v>67</v>
      </c>
      <c r="P269">
        <v>100</v>
      </c>
      <c r="R269" s="5"/>
      <c r="AO269" s="5" t="s">
        <v>4137</v>
      </c>
      <c r="AP269" s="5"/>
      <c r="AQ269" s="19"/>
      <c r="AR269" s="5"/>
      <c r="AS269" t="b">
        <v>0</v>
      </c>
    </row>
    <row r="270" spans="1:45" ht="16" x14ac:dyDescent="0.2">
      <c r="A270" s="18" t="s">
        <v>1951</v>
      </c>
      <c r="B270" s="18" t="s">
        <v>863</v>
      </c>
      <c r="C270" s="18" t="s">
        <v>2994</v>
      </c>
      <c r="D270" s="18" t="s">
        <v>60</v>
      </c>
      <c r="E270" s="5" t="s">
        <v>4138</v>
      </c>
      <c r="F270" s="5" t="s">
        <v>4139</v>
      </c>
      <c r="G270" s="5" t="s">
        <v>4140</v>
      </c>
      <c r="H270" s="5"/>
      <c r="I270" s="5" t="s">
        <v>2716</v>
      </c>
      <c r="J270" s="5" t="s">
        <v>1952</v>
      </c>
      <c r="K270" s="5" t="s">
        <v>3006</v>
      </c>
      <c r="L270" s="5" t="s">
        <v>2551</v>
      </c>
      <c r="M270" s="5" t="s">
        <v>2769</v>
      </c>
      <c r="N270" s="5" t="s">
        <v>2769</v>
      </c>
      <c r="O270" s="18" t="s">
        <v>120</v>
      </c>
      <c r="P270">
        <v>100</v>
      </c>
      <c r="R270" s="5"/>
      <c r="T270">
        <v>220</v>
      </c>
      <c r="V270">
        <v>50</v>
      </c>
      <c r="AE270">
        <v>8</v>
      </c>
      <c r="AO270" s="5" t="s">
        <v>4141</v>
      </c>
      <c r="AP270" s="5" t="s">
        <v>4141</v>
      </c>
      <c r="AQ270" s="19" t="s">
        <v>4142</v>
      </c>
      <c r="AR270" s="5" t="s">
        <v>4143</v>
      </c>
    </row>
    <row r="271" spans="1:45" ht="16" x14ac:dyDescent="0.2">
      <c r="A271" s="18" t="s">
        <v>2140</v>
      </c>
      <c r="B271" s="18" t="s">
        <v>863</v>
      </c>
      <c r="C271" s="18" t="s">
        <v>2994</v>
      </c>
      <c r="D271" s="18" t="s">
        <v>60</v>
      </c>
      <c r="E271" s="5" t="s">
        <v>4144</v>
      </c>
      <c r="F271" s="5" t="s">
        <v>4145</v>
      </c>
      <c r="G271" s="5" t="s">
        <v>4146</v>
      </c>
      <c r="H271" s="5"/>
      <c r="I271" s="5" t="s">
        <v>2716</v>
      </c>
      <c r="J271" s="5" t="s">
        <v>2141</v>
      </c>
      <c r="K271" s="5" t="s">
        <v>2761</v>
      </c>
      <c r="L271" s="5" t="s">
        <v>2769</v>
      </c>
      <c r="M271" s="5" t="s">
        <v>2769</v>
      </c>
      <c r="N271" s="5" t="s">
        <v>2813</v>
      </c>
      <c r="O271" s="18" t="s">
        <v>120</v>
      </c>
      <c r="P271">
        <v>100</v>
      </c>
      <c r="R271" s="5"/>
      <c r="S271">
        <v>130</v>
      </c>
      <c r="U271">
        <v>130</v>
      </c>
      <c r="V271">
        <v>11</v>
      </c>
      <c r="AO271" s="5" t="s">
        <v>4147</v>
      </c>
      <c r="AP271" s="5" t="s">
        <v>4147</v>
      </c>
      <c r="AQ271" s="19" t="s">
        <v>4148</v>
      </c>
      <c r="AR271" s="5" t="s">
        <v>2769</v>
      </c>
    </row>
    <row r="272" spans="1:45" ht="16" x14ac:dyDescent="0.2">
      <c r="A272" s="18" t="s">
        <v>1026</v>
      </c>
      <c r="B272" s="18" t="s">
        <v>863</v>
      </c>
      <c r="C272" s="18" t="s">
        <v>2994</v>
      </c>
      <c r="D272" s="18" t="s">
        <v>60</v>
      </c>
      <c r="E272" s="5" t="s">
        <v>4149</v>
      </c>
      <c r="F272" s="5" t="s">
        <v>4150</v>
      </c>
      <c r="G272" s="5" t="s">
        <v>4151</v>
      </c>
      <c r="H272" s="5"/>
      <c r="I272" s="5" t="s">
        <v>2716</v>
      </c>
      <c r="J272" s="5" t="s">
        <v>4152</v>
      </c>
      <c r="K272" s="5" t="s">
        <v>2731</v>
      </c>
      <c r="L272" s="5" t="s">
        <v>4153</v>
      </c>
      <c r="M272" s="5" t="s">
        <v>3076</v>
      </c>
      <c r="N272" s="5" t="s">
        <v>4153</v>
      </c>
      <c r="O272" s="18" t="s">
        <v>67</v>
      </c>
      <c r="P272">
        <v>100</v>
      </c>
      <c r="R272" s="5"/>
      <c r="AG272">
        <v>4500000</v>
      </c>
      <c r="AN272">
        <v>10</v>
      </c>
      <c r="AO272" s="5" t="s">
        <v>4154</v>
      </c>
      <c r="AP272" s="5" t="s">
        <v>4155</v>
      </c>
      <c r="AQ272" s="19" t="s">
        <v>2641</v>
      </c>
      <c r="AR272" s="5" t="s">
        <v>4156</v>
      </c>
    </row>
    <row r="273" spans="1:45" ht="16" x14ac:dyDescent="0.2">
      <c r="A273" s="18" t="s">
        <v>1707</v>
      </c>
      <c r="B273" s="18" t="s">
        <v>863</v>
      </c>
      <c r="C273" s="18" t="s">
        <v>2994</v>
      </c>
      <c r="D273" s="18" t="s">
        <v>60</v>
      </c>
      <c r="E273" s="5" t="s">
        <v>4157</v>
      </c>
      <c r="F273" s="5" t="s">
        <v>4158</v>
      </c>
      <c r="G273" s="5" t="s">
        <v>4159</v>
      </c>
      <c r="H273" s="5"/>
      <c r="I273" s="5" t="s">
        <v>2716</v>
      </c>
      <c r="J273" s="5" t="s">
        <v>1708</v>
      </c>
      <c r="K273" s="5" t="s">
        <v>2813</v>
      </c>
      <c r="L273" s="5" t="s">
        <v>3076</v>
      </c>
      <c r="M273" s="5" t="s">
        <v>2551</v>
      </c>
      <c r="N273" s="5" t="s">
        <v>2551</v>
      </c>
      <c r="O273" s="18" t="s">
        <v>114</v>
      </c>
      <c r="P273">
        <v>100</v>
      </c>
      <c r="R273" s="5"/>
      <c r="Y273">
        <v>5</v>
      </c>
      <c r="Z273">
        <v>20</v>
      </c>
      <c r="AB273">
        <v>100</v>
      </c>
      <c r="AO273" s="5" t="s">
        <v>4160</v>
      </c>
      <c r="AP273" s="5" t="s">
        <v>4160</v>
      </c>
      <c r="AQ273" s="19" t="s">
        <v>4161</v>
      </c>
      <c r="AR273" s="5" t="s">
        <v>4162</v>
      </c>
    </row>
    <row r="274" spans="1:45" ht="16" x14ac:dyDescent="0.2">
      <c r="A274" s="18" t="s">
        <v>1677</v>
      </c>
      <c r="B274" s="18" t="s">
        <v>600</v>
      </c>
      <c r="C274" s="18" t="s">
        <v>2998</v>
      </c>
      <c r="D274" s="18" t="s">
        <v>2874</v>
      </c>
      <c r="E274" s="5" t="s">
        <v>4163</v>
      </c>
      <c r="F274" s="5" t="s">
        <v>4164</v>
      </c>
      <c r="G274" s="5" t="s">
        <v>4165</v>
      </c>
      <c r="H274" s="5" t="s">
        <v>2723</v>
      </c>
      <c r="I274" s="5" t="s">
        <v>2716</v>
      </c>
      <c r="J274" s="5" t="s">
        <v>1678</v>
      </c>
      <c r="K274" s="5" t="s">
        <v>2739</v>
      </c>
      <c r="L274" s="5" t="s">
        <v>2738</v>
      </c>
      <c r="M274" s="5" t="s">
        <v>2738</v>
      </c>
      <c r="N274" s="5" t="s">
        <v>2738</v>
      </c>
      <c r="O274" s="18" t="s">
        <v>120</v>
      </c>
      <c r="P274">
        <v>100</v>
      </c>
      <c r="R274" s="5"/>
      <c r="S274">
        <v>466</v>
      </c>
      <c r="T274">
        <v>6</v>
      </c>
      <c r="U274">
        <v>490</v>
      </c>
      <c r="W274">
        <v>472</v>
      </c>
      <c r="X274">
        <v>12</v>
      </c>
      <c r="AA274">
        <v>50</v>
      </c>
      <c r="AC274">
        <v>6</v>
      </c>
      <c r="AD274">
        <v>2</v>
      </c>
      <c r="AE274">
        <v>12</v>
      </c>
      <c r="AG274">
        <v>12000</v>
      </c>
      <c r="AO274" s="5" t="s">
        <v>4166</v>
      </c>
      <c r="AP274" s="5" t="s">
        <v>4167</v>
      </c>
      <c r="AQ274" s="19" t="s">
        <v>4168</v>
      </c>
      <c r="AR274" s="5" t="s">
        <v>3249</v>
      </c>
    </row>
    <row r="275" spans="1:45" ht="16" x14ac:dyDescent="0.2">
      <c r="A275" s="18" t="s">
        <v>2215</v>
      </c>
      <c r="B275" s="18" t="s">
        <v>135</v>
      </c>
      <c r="C275" s="18" t="s">
        <v>3002</v>
      </c>
      <c r="D275" s="18" t="s">
        <v>60</v>
      </c>
      <c r="E275" s="5" t="s">
        <v>3002</v>
      </c>
      <c r="F275" s="5" t="s">
        <v>4169</v>
      </c>
      <c r="G275" s="5" t="s">
        <v>4170</v>
      </c>
      <c r="H275" s="5" t="s">
        <v>2723</v>
      </c>
      <c r="I275" s="5" t="s">
        <v>2716</v>
      </c>
      <c r="J275" s="5" t="s">
        <v>2216</v>
      </c>
      <c r="K275" s="5" t="s">
        <v>2551</v>
      </c>
      <c r="L275" s="5" t="s">
        <v>2551</v>
      </c>
      <c r="M275" s="5" t="s">
        <v>2717</v>
      </c>
      <c r="N275" s="5" t="s">
        <v>2551</v>
      </c>
      <c r="O275" s="18" t="s">
        <v>67</v>
      </c>
      <c r="P275">
        <v>100</v>
      </c>
      <c r="R275" s="5"/>
      <c r="AE275">
        <v>8</v>
      </c>
      <c r="AH275">
        <v>6</v>
      </c>
      <c r="AI275">
        <v>4</v>
      </c>
      <c r="AN275">
        <v>3</v>
      </c>
      <c r="AO275" s="5" t="s">
        <v>4171</v>
      </c>
      <c r="AP275" s="5" t="s">
        <v>4172</v>
      </c>
      <c r="AQ275" s="19"/>
      <c r="AR275" s="5" t="s">
        <v>2551</v>
      </c>
      <c r="AS275" t="b">
        <v>0</v>
      </c>
    </row>
    <row r="276" spans="1:45" ht="16" x14ac:dyDescent="0.2">
      <c r="A276" s="18" t="s">
        <v>2063</v>
      </c>
      <c r="B276" s="18" t="s">
        <v>135</v>
      </c>
      <c r="C276" s="18" t="s">
        <v>3002</v>
      </c>
      <c r="D276" s="18" t="s">
        <v>60</v>
      </c>
      <c r="E276" s="5" t="s">
        <v>4173</v>
      </c>
      <c r="F276" s="5" t="s">
        <v>4174</v>
      </c>
      <c r="G276" s="5" t="s">
        <v>4175</v>
      </c>
      <c r="H276" s="5" t="s">
        <v>2723</v>
      </c>
      <c r="I276" s="5" t="s">
        <v>2716</v>
      </c>
      <c r="J276" s="5" t="s">
        <v>2064</v>
      </c>
      <c r="K276" s="5" t="s">
        <v>2551</v>
      </c>
      <c r="L276" s="5" t="s">
        <v>2717</v>
      </c>
      <c r="M276" s="5" t="s">
        <v>2551</v>
      </c>
      <c r="N276" s="5" t="s">
        <v>2551</v>
      </c>
      <c r="O276" s="18" t="s">
        <v>114</v>
      </c>
      <c r="P276">
        <v>100</v>
      </c>
      <c r="R276" s="5"/>
      <c r="S276">
        <v>5</v>
      </c>
      <c r="AE276">
        <v>16</v>
      </c>
      <c r="AH276">
        <v>2</v>
      </c>
      <c r="AI276">
        <v>3</v>
      </c>
      <c r="AL276">
        <v>10000</v>
      </c>
      <c r="AN276">
        <v>1</v>
      </c>
      <c r="AO276" s="5" t="s">
        <v>4176</v>
      </c>
      <c r="AP276" s="5" t="s">
        <v>4177</v>
      </c>
      <c r="AQ276" s="19" t="s">
        <v>2551</v>
      </c>
      <c r="AR276" s="5" t="s">
        <v>2551</v>
      </c>
      <c r="AS276" t="b">
        <v>0</v>
      </c>
    </row>
    <row r="277" spans="1:45" ht="16" x14ac:dyDescent="0.2">
      <c r="A277" s="18" t="s">
        <v>2507</v>
      </c>
      <c r="B277" s="18" t="s">
        <v>135</v>
      </c>
      <c r="C277" s="18" t="s">
        <v>3002</v>
      </c>
      <c r="D277" s="18" t="s">
        <v>60</v>
      </c>
      <c r="E277" s="5" t="s">
        <v>4178</v>
      </c>
      <c r="F277" s="5" t="s">
        <v>4179</v>
      </c>
      <c r="G277" s="5" t="s">
        <v>4180</v>
      </c>
      <c r="H277" s="5" t="s">
        <v>2723</v>
      </c>
      <c r="I277" s="5" t="s">
        <v>2716</v>
      </c>
      <c r="J277" s="5" t="s">
        <v>4181</v>
      </c>
      <c r="K277" s="5" t="s">
        <v>2551</v>
      </c>
      <c r="L277" s="5" t="s">
        <v>2717</v>
      </c>
      <c r="M277" s="5" t="s">
        <v>2551</v>
      </c>
      <c r="N277" s="5" t="s">
        <v>2551</v>
      </c>
      <c r="O277" s="18" t="s">
        <v>114</v>
      </c>
      <c r="P277">
        <v>100</v>
      </c>
      <c r="R277" s="5"/>
      <c r="AE277">
        <v>50</v>
      </c>
      <c r="AH277">
        <v>4</v>
      </c>
      <c r="AI277">
        <v>4</v>
      </c>
      <c r="AN277">
        <v>4</v>
      </c>
      <c r="AO277" s="5" t="s">
        <v>4182</v>
      </c>
      <c r="AP277" s="5" t="s">
        <v>4183</v>
      </c>
      <c r="AQ277" s="19" t="s">
        <v>2551</v>
      </c>
      <c r="AR277" s="5" t="s">
        <v>2551</v>
      </c>
      <c r="AS277" t="b">
        <v>0</v>
      </c>
    </row>
    <row r="278" spans="1:45" ht="16" x14ac:dyDescent="0.2">
      <c r="A278" s="18" t="s">
        <v>2108</v>
      </c>
      <c r="B278" s="18" t="s">
        <v>1209</v>
      </c>
      <c r="C278" s="18" t="s">
        <v>3009</v>
      </c>
      <c r="D278" s="18" t="s">
        <v>2844</v>
      </c>
      <c r="E278" s="5" t="s">
        <v>4184</v>
      </c>
      <c r="F278" s="5" t="s">
        <v>4185</v>
      </c>
      <c r="G278" s="5" t="s">
        <v>4186</v>
      </c>
      <c r="H278" s="5"/>
      <c r="I278" s="5" t="s">
        <v>2716</v>
      </c>
      <c r="J278" s="5" t="s">
        <v>2109</v>
      </c>
      <c r="K278" s="5" t="s">
        <v>2761</v>
      </c>
      <c r="L278" s="5" t="s">
        <v>2551</v>
      </c>
      <c r="M278" s="5" t="s">
        <v>2761</v>
      </c>
      <c r="N278" s="5" t="s">
        <v>2551</v>
      </c>
      <c r="O278" s="18" t="s">
        <v>107</v>
      </c>
      <c r="P278">
        <v>100</v>
      </c>
      <c r="R278" s="5"/>
      <c r="T278">
        <v>60</v>
      </c>
      <c r="W278">
        <v>50</v>
      </c>
      <c r="AE278">
        <v>30</v>
      </c>
      <c r="AO278" s="5" t="s">
        <v>4187</v>
      </c>
      <c r="AP278" s="5" t="s">
        <v>4187</v>
      </c>
      <c r="AQ278" s="19" t="s">
        <v>4188</v>
      </c>
      <c r="AR278" s="5" t="s">
        <v>4189</v>
      </c>
    </row>
    <row r="279" spans="1:45" ht="16" x14ac:dyDescent="0.2">
      <c r="A279" s="18" t="s">
        <v>2194</v>
      </c>
      <c r="B279" s="18" t="s">
        <v>1209</v>
      </c>
      <c r="C279" s="18" t="s">
        <v>3009</v>
      </c>
      <c r="D279" s="18" t="s">
        <v>2844</v>
      </c>
      <c r="E279" s="5" t="s">
        <v>4190</v>
      </c>
      <c r="F279" s="5" t="s">
        <v>4191</v>
      </c>
      <c r="G279" s="5" t="s">
        <v>4192</v>
      </c>
      <c r="H279" s="5"/>
      <c r="I279" s="5" t="s">
        <v>2716</v>
      </c>
      <c r="J279" s="5" t="s">
        <v>2195</v>
      </c>
      <c r="K279" s="5" t="s">
        <v>2551</v>
      </c>
      <c r="L279" s="5" t="s">
        <v>2551</v>
      </c>
      <c r="M279" s="5" t="s">
        <v>2717</v>
      </c>
      <c r="N279" s="5" t="s">
        <v>2551</v>
      </c>
      <c r="O279" s="18" t="s">
        <v>67</v>
      </c>
      <c r="P279">
        <v>100</v>
      </c>
      <c r="R279" s="5"/>
      <c r="AB279">
        <v>4</v>
      </c>
      <c r="AH279">
        <v>4</v>
      </c>
      <c r="AO279" s="5" t="s">
        <v>4193</v>
      </c>
      <c r="AP279" s="5" t="s">
        <v>4194</v>
      </c>
      <c r="AQ279" s="19"/>
      <c r="AR279" s="5" t="s">
        <v>2551</v>
      </c>
    </row>
    <row r="280" spans="1:45" ht="16" x14ac:dyDescent="0.2">
      <c r="A280" s="18" t="s">
        <v>2496</v>
      </c>
      <c r="B280" s="18" t="s">
        <v>1209</v>
      </c>
      <c r="C280" s="18" t="s">
        <v>3009</v>
      </c>
      <c r="D280" s="18" t="s">
        <v>2844</v>
      </c>
      <c r="E280" s="5" t="s">
        <v>4195</v>
      </c>
      <c r="F280" s="5" t="s">
        <v>4196</v>
      </c>
      <c r="G280" s="5" t="s">
        <v>4197</v>
      </c>
      <c r="H280" s="5"/>
      <c r="I280" s="5" t="s">
        <v>2716</v>
      </c>
      <c r="J280" s="5" t="s">
        <v>2497</v>
      </c>
      <c r="K280" s="5" t="s">
        <v>2739</v>
      </c>
      <c r="L280" s="5" t="s">
        <v>2739</v>
      </c>
      <c r="M280" s="5" t="s">
        <v>2769</v>
      </c>
      <c r="N280" s="5" t="s">
        <v>2769</v>
      </c>
      <c r="O280" s="18" t="s">
        <v>107</v>
      </c>
      <c r="P280">
        <v>90</v>
      </c>
      <c r="Q280">
        <v>10</v>
      </c>
      <c r="R280" s="5"/>
      <c r="AO280" s="5" t="s">
        <v>2549</v>
      </c>
      <c r="AP280" s="5" t="s">
        <v>4198</v>
      </c>
      <c r="AQ280" s="19"/>
      <c r="AR280" s="5" t="s">
        <v>2551</v>
      </c>
    </row>
    <row r="281" spans="1:45" ht="16" x14ac:dyDescent="0.2">
      <c r="A281" s="18" t="s">
        <v>2315</v>
      </c>
      <c r="B281" s="18" t="s">
        <v>1209</v>
      </c>
      <c r="C281" s="18" t="s">
        <v>3009</v>
      </c>
      <c r="D281" s="18" t="s">
        <v>2844</v>
      </c>
      <c r="E281" s="5" t="s">
        <v>4199</v>
      </c>
      <c r="F281" s="5" t="s">
        <v>4200</v>
      </c>
      <c r="G281" s="5" t="s">
        <v>4201</v>
      </c>
      <c r="H281" s="5"/>
      <c r="I281" s="5" t="s">
        <v>2716</v>
      </c>
      <c r="J281" s="5" t="s">
        <v>2316</v>
      </c>
      <c r="K281" s="5" t="s">
        <v>2551</v>
      </c>
      <c r="L281" s="5" t="s">
        <v>2717</v>
      </c>
      <c r="M281" s="5" t="s">
        <v>2551</v>
      </c>
      <c r="N281" s="5" t="s">
        <v>2551</v>
      </c>
      <c r="O281" s="18" t="s">
        <v>114</v>
      </c>
      <c r="P281">
        <v>100</v>
      </c>
      <c r="R281" s="5"/>
      <c r="AO281" s="5" t="s">
        <v>4202</v>
      </c>
      <c r="AP281" s="5" t="s">
        <v>4202</v>
      </c>
      <c r="AQ281" s="19"/>
      <c r="AR281" s="5" t="s">
        <v>2551</v>
      </c>
    </row>
    <row r="282" spans="1:45" ht="16" x14ac:dyDescent="0.2">
      <c r="A282" s="18" t="s">
        <v>1743</v>
      </c>
      <c r="B282" s="18" t="s">
        <v>1209</v>
      </c>
      <c r="C282" s="18" t="s">
        <v>3009</v>
      </c>
      <c r="D282" s="18" t="s">
        <v>2844</v>
      </c>
      <c r="E282" s="5" t="s">
        <v>4203</v>
      </c>
      <c r="F282" s="5" t="s">
        <v>4204</v>
      </c>
      <c r="G282" s="5" t="s">
        <v>4205</v>
      </c>
      <c r="H282" s="5" t="s">
        <v>2723</v>
      </c>
      <c r="I282" s="5" t="s">
        <v>59</v>
      </c>
      <c r="J282" s="5" t="s">
        <v>1744</v>
      </c>
      <c r="K282" s="5" t="s">
        <v>2761</v>
      </c>
      <c r="L282" s="5" t="s">
        <v>2551</v>
      </c>
      <c r="M282" s="5" t="s">
        <v>2551</v>
      </c>
      <c r="N282" s="5" t="s">
        <v>2761</v>
      </c>
      <c r="O282" s="18" t="s">
        <v>107</v>
      </c>
      <c r="P282">
        <v>100</v>
      </c>
      <c r="R282" s="5"/>
      <c r="S282">
        <v>10</v>
      </c>
      <c r="T282">
        <v>10</v>
      </c>
      <c r="U282">
        <v>10</v>
      </c>
      <c r="W282">
        <v>10</v>
      </c>
      <c r="X282">
        <v>5</v>
      </c>
      <c r="AO282" s="5" t="s">
        <v>4206</v>
      </c>
      <c r="AP282" s="5" t="s">
        <v>4206</v>
      </c>
      <c r="AQ282" s="19" t="s">
        <v>2551</v>
      </c>
      <c r="AR282" s="5" t="s">
        <v>2551</v>
      </c>
    </row>
    <row r="283" spans="1:45" ht="16" x14ac:dyDescent="0.2">
      <c r="A283" s="18" t="s">
        <v>1970</v>
      </c>
      <c r="B283" s="18" t="s">
        <v>605</v>
      </c>
      <c r="C283" s="18" t="s">
        <v>4207</v>
      </c>
      <c r="D283" s="18" t="s">
        <v>2976</v>
      </c>
      <c r="E283" s="5" t="s">
        <v>4208</v>
      </c>
      <c r="F283" s="5" t="s">
        <v>4209</v>
      </c>
      <c r="G283" s="5" t="s">
        <v>4210</v>
      </c>
      <c r="H283" s="5"/>
      <c r="I283" s="5" t="s">
        <v>2716</v>
      </c>
      <c r="J283" s="5" t="s">
        <v>1971</v>
      </c>
      <c r="K283" s="5" t="s">
        <v>2551</v>
      </c>
      <c r="L283" s="5" t="s">
        <v>2551</v>
      </c>
      <c r="M283" s="5" t="s">
        <v>2717</v>
      </c>
      <c r="N283" s="5" t="s">
        <v>2551</v>
      </c>
      <c r="O283" s="18" t="s">
        <v>67</v>
      </c>
      <c r="Q283">
        <v>100</v>
      </c>
      <c r="R283" s="5"/>
      <c r="AJ283">
        <v>15000</v>
      </c>
      <c r="AO283" s="5" t="s">
        <v>2634</v>
      </c>
      <c r="AP283" s="5" t="s">
        <v>4211</v>
      </c>
      <c r="AQ283" s="19"/>
      <c r="AR283" s="5" t="s">
        <v>3347</v>
      </c>
    </row>
    <row r="284" spans="1:45" ht="16" x14ac:dyDescent="0.2">
      <c r="A284" s="18" t="s">
        <v>2490</v>
      </c>
      <c r="B284" s="18" t="s">
        <v>605</v>
      </c>
      <c r="C284" s="18" t="s">
        <v>4207</v>
      </c>
      <c r="D284" s="18" t="s">
        <v>2976</v>
      </c>
      <c r="E284" s="5" t="s">
        <v>4212</v>
      </c>
      <c r="F284" s="5" t="s">
        <v>4213</v>
      </c>
      <c r="G284" s="5" t="s">
        <v>4214</v>
      </c>
      <c r="H284" s="5"/>
      <c r="I284" s="5" t="s">
        <v>2716</v>
      </c>
      <c r="J284" s="5" t="s">
        <v>2491</v>
      </c>
      <c r="K284" s="5" t="s">
        <v>2551</v>
      </c>
      <c r="L284" s="5" t="s">
        <v>2717</v>
      </c>
      <c r="M284" s="5" t="s">
        <v>2551</v>
      </c>
      <c r="N284" s="5" t="s">
        <v>2551</v>
      </c>
      <c r="O284" s="18" t="s">
        <v>114</v>
      </c>
      <c r="P284">
        <v>80</v>
      </c>
      <c r="Q284">
        <v>20</v>
      </c>
      <c r="R284" s="5"/>
      <c r="AF284">
        <v>2800</v>
      </c>
      <c r="AI284">
        <v>100</v>
      </c>
      <c r="AJ284">
        <v>50</v>
      </c>
      <c r="AO284" s="5" t="s">
        <v>4215</v>
      </c>
      <c r="AP284" s="5" t="s">
        <v>4216</v>
      </c>
      <c r="AQ284" s="19"/>
      <c r="AR284" s="5" t="s">
        <v>3347</v>
      </c>
    </row>
    <row r="285" spans="1:45" ht="16" x14ac:dyDescent="0.2">
      <c r="A285" s="18" t="s">
        <v>2401</v>
      </c>
      <c r="B285" s="18" t="s">
        <v>605</v>
      </c>
      <c r="C285" s="18" t="s">
        <v>4207</v>
      </c>
      <c r="D285" s="18" t="s">
        <v>2976</v>
      </c>
      <c r="E285" s="5" t="s">
        <v>4217</v>
      </c>
      <c r="F285" s="5" t="s">
        <v>4218</v>
      </c>
      <c r="G285" s="5" t="s">
        <v>4219</v>
      </c>
      <c r="H285" s="5"/>
      <c r="I285" s="5" t="s">
        <v>2716</v>
      </c>
      <c r="J285" s="5" t="s">
        <v>2402</v>
      </c>
      <c r="K285" s="5" t="s">
        <v>2551</v>
      </c>
      <c r="L285" s="5" t="s">
        <v>2551</v>
      </c>
      <c r="M285" s="5" t="s">
        <v>2717</v>
      </c>
      <c r="N285" s="5" t="s">
        <v>2551</v>
      </c>
      <c r="O285" s="18" t="s">
        <v>67</v>
      </c>
      <c r="Q285">
        <v>100</v>
      </c>
      <c r="R285" s="5"/>
      <c r="S285">
        <v>300</v>
      </c>
      <c r="AE285">
        <v>14</v>
      </c>
      <c r="AH285">
        <v>4</v>
      </c>
      <c r="AO285" s="5" t="s">
        <v>4220</v>
      </c>
      <c r="AP285" s="5" t="s">
        <v>4221</v>
      </c>
      <c r="AQ285" s="19"/>
      <c r="AR285" s="5" t="s">
        <v>3347</v>
      </c>
    </row>
    <row r="286" spans="1:45" ht="16" x14ac:dyDescent="0.2">
      <c r="A286" s="18" t="s">
        <v>801</v>
      </c>
      <c r="B286" s="18" t="s">
        <v>605</v>
      </c>
      <c r="C286" s="18" t="s">
        <v>4207</v>
      </c>
      <c r="D286" s="18" t="s">
        <v>2976</v>
      </c>
      <c r="E286" s="5" t="s">
        <v>4207</v>
      </c>
      <c r="F286" s="5" t="s">
        <v>4222</v>
      </c>
      <c r="G286" s="5" t="s">
        <v>4223</v>
      </c>
      <c r="H286" s="5"/>
      <c r="I286" s="5" t="s">
        <v>2716</v>
      </c>
      <c r="J286" s="5" t="s">
        <v>802</v>
      </c>
      <c r="K286" s="5" t="s">
        <v>4224</v>
      </c>
      <c r="L286" s="5" t="s">
        <v>4225</v>
      </c>
      <c r="M286" s="5" t="s">
        <v>2551</v>
      </c>
      <c r="N286" s="5" t="s">
        <v>4226</v>
      </c>
      <c r="O286" s="18" t="s">
        <v>120</v>
      </c>
      <c r="P286">
        <v>51</v>
      </c>
      <c r="Q286">
        <v>49</v>
      </c>
      <c r="R286" s="5"/>
      <c r="S286">
        <v>100</v>
      </c>
      <c r="AA286">
        <v>15</v>
      </c>
      <c r="AC286">
        <v>50</v>
      </c>
      <c r="AO286" s="5" t="s">
        <v>4227</v>
      </c>
      <c r="AP286" s="5" t="s">
        <v>4228</v>
      </c>
      <c r="AQ286" s="19"/>
      <c r="AR286" s="5" t="s">
        <v>2551</v>
      </c>
    </row>
    <row r="287" spans="1:45" ht="16" x14ac:dyDescent="0.2">
      <c r="A287" s="18" t="s">
        <v>803</v>
      </c>
      <c r="B287" s="18" t="s">
        <v>605</v>
      </c>
      <c r="C287" s="18" t="s">
        <v>4207</v>
      </c>
      <c r="D287" s="18" t="s">
        <v>2976</v>
      </c>
      <c r="E287" s="5" t="s">
        <v>4229</v>
      </c>
      <c r="F287" s="5" t="s">
        <v>4230</v>
      </c>
      <c r="G287" s="5" t="s">
        <v>4231</v>
      </c>
      <c r="H287" s="5"/>
      <c r="I287" s="5" t="s">
        <v>57</v>
      </c>
      <c r="J287" s="5" t="s">
        <v>804</v>
      </c>
      <c r="K287" s="5" t="s">
        <v>2769</v>
      </c>
      <c r="L287" s="5" t="s">
        <v>2769</v>
      </c>
      <c r="M287" s="5" t="s">
        <v>4232</v>
      </c>
      <c r="N287" s="5" t="s">
        <v>2942</v>
      </c>
      <c r="O287" s="18" t="s">
        <v>67</v>
      </c>
      <c r="P287">
        <v>100</v>
      </c>
      <c r="R287" s="5"/>
      <c r="AH287">
        <v>500000</v>
      </c>
      <c r="AO287" s="5" t="s">
        <v>3759</v>
      </c>
      <c r="AP287" s="5" t="s">
        <v>4003</v>
      </c>
      <c r="AQ287" s="19"/>
      <c r="AR287" s="5" t="s">
        <v>3347</v>
      </c>
    </row>
    <row r="288" spans="1:45" ht="16" x14ac:dyDescent="0.2">
      <c r="A288" s="18" t="s">
        <v>608</v>
      </c>
      <c r="B288" s="18" t="s">
        <v>605</v>
      </c>
      <c r="C288" s="18" t="s">
        <v>4207</v>
      </c>
      <c r="D288" s="18" t="s">
        <v>2976</v>
      </c>
      <c r="E288" s="5" t="s">
        <v>4233</v>
      </c>
      <c r="F288" s="5" t="s">
        <v>4234</v>
      </c>
      <c r="G288" s="5" t="s">
        <v>4235</v>
      </c>
      <c r="H288" s="5" t="s">
        <v>2723</v>
      </c>
      <c r="I288" s="5" t="s">
        <v>2716</v>
      </c>
      <c r="J288" s="5" t="s">
        <v>609</v>
      </c>
      <c r="K288" s="5" t="s">
        <v>2738</v>
      </c>
      <c r="L288" s="5" t="s">
        <v>3006</v>
      </c>
      <c r="M288" s="5" t="s">
        <v>2551</v>
      </c>
      <c r="N288" s="5" t="s">
        <v>2551</v>
      </c>
      <c r="O288" s="18" t="s">
        <v>114</v>
      </c>
      <c r="P288">
        <v>100</v>
      </c>
      <c r="R288" s="5"/>
      <c r="Z288">
        <v>5</v>
      </c>
      <c r="AE288">
        <v>5</v>
      </c>
      <c r="AH288">
        <v>30</v>
      </c>
      <c r="AO288" s="5" t="s">
        <v>4236</v>
      </c>
      <c r="AP288" s="5" t="s">
        <v>4236</v>
      </c>
      <c r="AQ288" s="19"/>
      <c r="AR288" s="5" t="s">
        <v>3347</v>
      </c>
    </row>
    <row r="289" spans="1:45" ht="16" x14ac:dyDescent="0.2">
      <c r="A289" s="18" t="s">
        <v>1114</v>
      </c>
      <c r="B289" s="18" t="s">
        <v>605</v>
      </c>
      <c r="C289" s="18" t="s">
        <v>4207</v>
      </c>
      <c r="D289" s="18" t="s">
        <v>2976</v>
      </c>
      <c r="E289" s="5" t="s">
        <v>4237</v>
      </c>
      <c r="F289" s="5" t="s">
        <v>4238</v>
      </c>
      <c r="G289" s="5" t="s">
        <v>4239</v>
      </c>
      <c r="H289" s="5"/>
      <c r="I289" s="5" t="s">
        <v>2716</v>
      </c>
      <c r="J289" s="5" t="s">
        <v>1115</v>
      </c>
      <c r="K289" s="5" t="s">
        <v>2551</v>
      </c>
      <c r="L289" s="5" t="s">
        <v>2551</v>
      </c>
      <c r="M289" s="5" t="s">
        <v>2551</v>
      </c>
      <c r="N289" s="5" t="s">
        <v>2717</v>
      </c>
      <c r="O289" s="18" t="s">
        <v>56</v>
      </c>
      <c r="P289">
        <v>100</v>
      </c>
      <c r="R289" s="5"/>
      <c r="U289">
        <v>102</v>
      </c>
      <c r="W289">
        <v>102</v>
      </c>
      <c r="X289">
        <v>97</v>
      </c>
      <c r="AO289" s="5" t="s">
        <v>4240</v>
      </c>
      <c r="AP289" s="5" t="s">
        <v>4241</v>
      </c>
      <c r="AQ289" s="19">
        <f>'CapRev-Output-All'!$AO289*'CapRev-Output-All'!$AR289/100</f>
        <v>33338.800000000003</v>
      </c>
      <c r="AR289" s="5">
        <v>10</v>
      </c>
    </row>
    <row r="290" spans="1:45" ht="16" x14ac:dyDescent="0.2">
      <c r="A290" s="18" t="s">
        <v>2028</v>
      </c>
      <c r="B290" s="18" t="s">
        <v>144</v>
      </c>
      <c r="C290" s="18" t="s">
        <v>3023</v>
      </c>
      <c r="D290" s="18" t="s">
        <v>2867</v>
      </c>
      <c r="E290" s="5" t="s">
        <v>4242</v>
      </c>
      <c r="F290" s="5" t="s">
        <v>4243</v>
      </c>
      <c r="G290" s="5" t="s">
        <v>4244</v>
      </c>
      <c r="H290" s="5" t="s">
        <v>2871</v>
      </c>
      <c r="I290" s="5" t="s">
        <v>2716</v>
      </c>
      <c r="J290" s="5" t="s">
        <v>4245</v>
      </c>
      <c r="K290" s="5" t="s">
        <v>3683</v>
      </c>
      <c r="L290" s="5" t="s">
        <v>3047</v>
      </c>
      <c r="M290" s="5" t="s">
        <v>4246</v>
      </c>
      <c r="N290" s="5" t="s">
        <v>2943</v>
      </c>
      <c r="O290" s="18" t="s">
        <v>114</v>
      </c>
      <c r="Q290">
        <v>100</v>
      </c>
      <c r="R290" s="5"/>
      <c r="AO290" s="5" t="s">
        <v>4247</v>
      </c>
      <c r="AP290" s="5" t="s">
        <v>4248</v>
      </c>
      <c r="AQ290" s="19" t="s">
        <v>2551</v>
      </c>
      <c r="AR290" s="5" t="s">
        <v>2551</v>
      </c>
    </row>
    <row r="291" spans="1:45" ht="16" x14ac:dyDescent="0.2">
      <c r="A291" s="18" t="s">
        <v>2432</v>
      </c>
      <c r="B291" s="18" t="s">
        <v>144</v>
      </c>
      <c r="C291" s="18" t="s">
        <v>3023</v>
      </c>
      <c r="D291" s="18" t="s">
        <v>2867</v>
      </c>
      <c r="E291" s="5" t="s">
        <v>4249</v>
      </c>
      <c r="F291" s="5" t="s">
        <v>4250</v>
      </c>
      <c r="G291" s="5" t="s">
        <v>4251</v>
      </c>
      <c r="H291" s="5" t="s">
        <v>2723</v>
      </c>
      <c r="I291" s="5" t="s">
        <v>2716</v>
      </c>
      <c r="J291" s="5" t="s">
        <v>2433</v>
      </c>
      <c r="K291" s="5" t="s">
        <v>2731</v>
      </c>
      <c r="L291" s="5" t="s">
        <v>2551</v>
      </c>
      <c r="M291" s="5" t="s">
        <v>2731</v>
      </c>
      <c r="N291" s="5" t="s">
        <v>3076</v>
      </c>
      <c r="O291" s="18" t="s">
        <v>56</v>
      </c>
      <c r="Q291">
        <v>100</v>
      </c>
      <c r="R291" s="5"/>
      <c r="V291">
        <v>4</v>
      </c>
      <c r="Y291">
        <v>1</v>
      </c>
      <c r="AA291">
        <v>3</v>
      </c>
      <c r="AC291">
        <v>1</v>
      </c>
      <c r="AE291">
        <v>3</v>
      </c>
      <c r="AH291">
        <v>1</v>
      </c>
      <c r="AN291">
        <v>1</v>
      </c>
      <c r="AO291" s="5" t="s">
        <v>3505</v>
      </c>
      <c r="AP291" s="5" t="s">
        <v>3505</v>
      </c>
      <c r="AQ291" s="19" t="s">
        <v>2592</v>
      </c>
      <c r="AR291" s="5" t="s">
        <v>4252</v>
      </c>
    </row>
    <row r="292" spans="1:45" ht="16" x14ac:dyDescent="0.2">
      <c r="A292" s="18" t="s">
        <v>146</v>
      </c>
      <c r="B292" s="18" t="s">
        <v>144</v>
      </c>
      <c r="C292" s="18" t="s">
        <v>3023</v>
      </c>
      <c r="D292" s="18" t="s">
        <v>2867</v>
      </c>
      <c r="E292" s="5" t="s">
        <v>3824</v>
      </c>
      <c r="F292" s="5"/>
      <c r="G292" s="5" t="s">
        <v>4253</v>
      </c>
      <c r="H292" s="5"/>
      <c r="I292" s="5" t="s">
        <v>2716</v>
      </c>
      <c r="J292" s="5" t="s">
        <v>4254</v>
      </c>
      <c r="K292" s="5" t="s">
        <v>2738</v>
      </c>
      <c r="L292" s="5" t="s">
        <v>2769</v>
      </c>
      <c r="M292" s="5" t="s">
        <v>2551</v>
      </c>
      <c r="N292" s="5" t="s">
        <v>3076</v>
      </c>
      <c r="O292" s="18" t="s">
        <v>56</v>
      </c>
      <c r="Q292">
        <v>100</v>
      </c>
      <c r="R292" s="5"/>
      <c r="Z292">
        <v>5</v>
      </c>
      <c r="AA292">
        <v>20</v>
      </c>
      <c r="AB292">
        <v>20</v>
      </c>
      <c r="AG292">
        <v>162600</v>
      </c>
      <c r="AI292">
        <v>120</v>
      </c>
      <c r="AO292" s="5" t="s">
        <v>4255</v>
      </c>
      <c r="AP292" s="5" t="s">
        <v>4256</v>
      </c>
      <c r="AQ292" s="19" t="s">
        <v>2551</v>
      </c>
      <c r="AR292" s="5" t="s">
        <v>2551</v>
      </c>
    </row>
    <row r="293" spans="1:45" ht="16" x14ac:dyDescent="0.2">
      <c r="A293" s="18" t="s">
        <v>1332</v>
      </c>
      <c r="B293" s="18" t="s">
        <v>144</v>
      </c>
      <c r="C293" s="18" t="s">
        <v>3023</v>
      </c>
      <c r="D293" s="18" t="s">
        <v>2867</v>
      </c>
      <c r="E293" s="5" t="s">
        <v>4257</v>
      </c>
      <c r="F293" s="5" t="s">
        <v>4258</v>
      </c>
      <c r="G293" s="5" t="s">
        <v>4259</v>
      </c>
      <c r="H293" s="5" t="s">
        <v>2723</v>
      </c>
      <c r="I293" s="5" t="s">
        <v>2716</v>
      </c>
      <c r="J293" s="5" t="s">
        <v>1333</v>
      </c>
      <c r="K293" s="5" t="s">
        <v>2951</v>
      </c>
      <c r="L293" s="5" t="s">
        <v>3281</v>
      </c>
      <c r="M293" s="5" t="s">
        <v>2551</v>
      </c>
      <c r="N293" s="5" t="s">
        <v>2769</v>
      </c>
      <c r="O293" s="18" t="s">
        <v>114</v>
      </c>
      <c r="Q293">
        <v>100</v>
      </c>
      <c r="R293" s="5"/>
      <c r="U293">
        <v>75</v>
      </c>
      <c r="V293">
        <v>15</v>
      </c>
      <c r="W293">
        <v>75</v>
      </c>
      <c r="Y293">
        <v>5</v>
      </c>
      <c r="Z293">
        <v>5</v>
      </c>
      <c r="AA293">
        <v>15</v>
      </c>
      <c r="AE293">
        <v>20</v>
      </c>
      <c r="AH293">
        <v>20</v>
      </c>
      <c r="AO293" s="5" t="s">
        <v>4260</v>
      </c>
      <c r="AP293" s="5" t="s">
        <v>4261</v>
      </c>
      <c r="AQ293" s="19" t="s">
        <v>2551</v>
      </c>
      <c r="AR293" s="5" t="s">
        <v>2551</v>
      </c>
    </row>
    <row r="294" spans="1:45" ht="16" x14ac:dyDescent="0.2">
      <c r="A294" s="18" t="s">
        <v>610</v>
      </c>
      <c r="B294" s="18" t="s">
        <v>209</v>
      </c>
      <c r="C294" s="18" t="s">
        <v>4262</v>
      </c>
      <c r="D294" s="18" t="s">
        <v>2844</v>
      </c>
      <c r="E294" s="5" t="s">
        <v>4263</v>
      </c>
      <c r="F294" s="5" t="s">
        <v>4264</v>
      </c>
      <c r="G294" s="5" t="s">
        <v>4265</v>
      </c>
      <c r="H294" s="5"/>
      <c r="I294" s="5" t="s">
        <v>57</v>
      </c>
      <c r="J294" s="5" t="s">
        <v>611</v>
      </c>
      <c r="K294" s="5" t="s">
        <v>2551</v>
      </c>
      <c r="L294" s="5" t="s">
        <v>2717</v>
      </c>
      <c r="M294" s="5" t="s">
        <v>2551</v>
      </c>
      <c r="N294" s="5" t="s">
        <v>2551</v>
      </c>
      <c r="O294" s="18" t="s">
        <v>114</v>
      </c>
      <c r="Q294">
        <v>100</v>
      </c>
      <c r="R294" s="5"/>
      <c r="V294">
        <v>20</v>
      </c>
      <c r="Z294">
        <v>20</v>
      </c>
      <c r="AB294">
        <v>20</v>
      </c>
      <c r="AH294">
        <v>40</v>
      </c>
      <c r="AI294">
        <v>5</v>
      </c>
      <c r="AO294" s="5" t="s">
        <v>4266</v>
      </c>
      <c r="AP294" s="5" t="s">
        <v>4267</v>
      </c>
      <c r="AQ294" s="19" t="s">
        <v>2551</v>
      </c>
      <c r="AR294" s="5" t="s">
        <v>2551</v>
      </c>
      <c r="AS294" t="b">
        <v>0</v>
      </c>
    </row>
    <row r="295" spans="1:45" ht="32" x14ac:dyDescent="0.2">
      <c r="A295" s="18" t="s">
        <v>211</v>
      </c>
      <c r="B295" s="18" t="s">
        <v>209</v>
      </c>
      <c r="C295" s="18" t="s">
        <v>4262</v>
      </c>
      <c r="D295" s="18" t="s">
        <v>2844</v>
      </c>
      <c r="E295" s="5" t="s">
        <v>4268</v>
      </c>
      <c r="F295" s="5" t="s">
        <v>4269</v>
      </c>
      <c r="G295" s="5" t="s">
        <v>4270</v>
      </c>
      <c r="H295" s="5"/>
      <c r="I295" s="5" t="s">
        <v>57</v>
      </c>
      <c r="J295" s="5" t="s">
        <v>4271</v>
      </c>
      <c r="K295" s="5" t="s">
        <v>2551</v>
      </c>
      <c r="L295" s="5" t="s">
        <v>2551</v>
      </c>
      <c r="M295" s="5" t="s">
        <v>2738</v>
      </c>
      <c r="N295" s="5" t="s">
        <v>3006</v>
      </c>
      <c r="O295" s="18" t="s">
        <v>56</v>
      </c>
      <c r="Q295">
        <v>100</v>
      </c>
      <c r="R295" s="5"/>
      <c r="S295">
        <v>50</v>
      </c>
      <c r="T295">
        <v>50</v>
      </c>
      <c r="U295">
        <v>50</v>
      </c>
      <c r="W295">
        <v>50</v>
      </c>
      <c r="X295">
        <v>50</v>
      </c>
      <c r="AA295">
        <v>280</v>
      </c>
      <c r="AE295">
        <v>280</v>
      </c>
      <c r="AO295" s="5" t="s">
        <v>3092</v>
      </c>
      <c r="AP295" s="5" t="s">
        <v>3092</v>
      </c>
      <c r="AQ295" s="19" t="s">
        <v>2551</v>
      </c>
      <c r="AR295" s="5" t="s">
        <v>2551</v>
      </c>
    </row>
    <row r="296" spans="1:45" ht="16" x14ac:dyDescent="0.2">
      <c r="A296" s="18" t="s">
        <v>812</v>
      </c>
      <c r="B296" s="18" t="s">
        <v>209</v>
      </c>
      <c r="C296" s="18" t="s">
        <v>4262</v>
      </c>
      <c r="D296" s="18" t="s">
        <v>2844</v>
      </c>
      <c r="E296" s="5" t="s">
        <v>4268</v>
      </c>
      <c r="F296" s="5" t="s">
        <v>4272</v>
      </c>
      <c r="G296" s="5" t="s">
        <v>4273</v>
      </c>
      <c r="H296" s="5" t="s">
        <v>2863</v>
      </c>
      <c r="I296" s="5" t="s">
        <v>2716</v>
      </c>
      <c r="J296" s="5" t="s">
        <v>4274</v>
      </c>
      <c r="K296" s="5" t="s">
        <v>2551</v>
      </c>
      <c r="L296" s="5" t="s">
        <v>2551</v>
      </c>
      <c r="M296" s="5" t="s">
        <v>2551</v>
      </c>
      <c r="N296" s="5" t="s">
        <v>2717</v>
      </c>
      <c r="O296" s="18" t="s">
        <v>56</v>
      </c>
      <c r="Q296">
        <v>100</v>
      </c>
      <c r="R296" s="5"/>
      <c r="S296">
        <v>15</v>
      </c>
      <c r="V296">
        <v>30</v>
      </c>
      <c r="AO296" s="5" t="s">
        <v>4275</v>
      </c>
      <c r="AP296" s="5" t="s">
        <v>4276</v>
      </c>
      <c r="AQ296" s="19" t="s">
        <v>2551</v>
      </c>
      <c r="AR296" s="5" t="s">
        <v>2551</v>
      </c>
    </row>
    <row r="297" spans="1:45" ht="16" x14ac:dyDescent="0.2">
      <c r="A297" s="18" t="s">
        <v>1902</v>
      </c>
      <c r="B297" s="18" t="s">
        <v>612</v>
      </c>
      <c r="C297" s="18" t="s">
        <v>4277</v>
      </c>
      <c r="D297" s="18" t="s">
        <v>2844</v>
      </c>
      <c r="E297" s="5" t="s">
        <v>4278</v>
      </c>
      <c r="F297" s="5" t="s">
        <v>4279</v>
      </c>
      <c r="G297" s="5" t="s">
        <v>4280</v>
      </c>
      <c r="H297" s="5" t="s">
        <v>2760</v>
      </c>
      <c r="I297" s="5" t="s">
        <v>2716</v>
      </c>
      <c r="J297" s="5" t="s">
        <v>1891</v>
      </c>
      <c r="K297" s="5" t="s">
        <v>2769</v>
      </c>
      <c r="L297" s="5" t="s">
        <v>2770</v>
      </c>
      <c r="M297" s="5" t="s">
        <v>2551</v>
      </c>
      <c r="N297" s="5" t="s">
        <v>2551</v>
      </c>
      <c r="O297" s="18" t="s">
        <v>114</v>
      </c>
      <c r="P297">
        <v>80</v>
      </c>
      <c r="Q297">
        <v>20</v>
      </c>
      <c r="R297" s="5"/>
      <c r="T297">
        <v>50</v>
      </c>
      <c r="V297">
        <v>75</v>
      </c>
      <c r="Z297">
        <v>20</v>
      </c>
      <c r="AB297">
        <v>40</v>
      </c>
      <c r="AC297">
        <v>65</v>
      </c>
      <c r="AH297">
        <v>10</v>
      </c>
      <c r="AI297">
        <v>10</v>
      </c>
      <c r="AN297">
        <v>1</v>
      </c>
      <c r="AO297" s="5" t="s">
        <v>4281</v>
      </c>
      <c r="AP297" s="5" t="s">
        <v>4281</v>
      </c>
      <c r="AQ297" s="19" t="s">
        <v>2551</v>
      </c>
      <c r="AR297" s="5" t="s">
        <v>2551</v>
      </c>
    </row>
    <row r="298" spans="1:45" ht="16" x14ac:dyDescent="0.2">
      <c r="A298" s="18" t="s">
        <v>1683</v>
      </c>
      <c r="B298" s="18" t="s">
        <v>612</v>
      </c>
      <c r="C298" s="18" t="s">
        <v>4277</v>
      </c>
      <c r="D298" s="18" t="s">
        <v>2844</v>
      </c>
      <c r="E298" s="5" t="s">
        <v>4277</v>
      </c>
      <c r="F298" s="5" t="s">
        <v>4282</v>
      </c>
      <c r="G298" s="5" t="s">
        <v>4283</v>
      </c>
      <c r="H298" s="5" t="s">
        <v>2723</v>
      </c>
      <c r="I298" s="5" t="s">
        <v>2716</v>
      </c>
      <c r="J298" s="5" t="s">
        <v>1684</v>
      </c>
      <c r="K298" s="5" t="s">
        <v>2551</v>
      </c>
      <c r="L298" s="5" t="s">
        <v>2717</v>
      </c>
      <c r="M298" s="5" t="s">
        <v>2551</v>
      </c>
      <c r="N298" s="5" t="s">
        <v>2551</v>
      </c>
      <c r="O298" s="18" t="s">
        <v>114</v>
      </c>
      <c r="P298">
        <v>80</v>
      </c>
      <c r="Q298">
        <v>20</v>
      </c>
      <c r="R298" s="5"/>
      <c r="Y298">
        <v>30</v>
      </c>
      <c r="AA298">
        <v>100</v>
      </c>
      <c r="AB298">
        <v>100</v>
      </c>
      <c r="AE298">
        <v>300</v>
      </c>
      <c r="AG298">
        <v>3450000</v>
      </c>
      <c r="AO298" s="5" t="s">
        <v>4284</v>
      </c>
      <c r="AP298" s="5" t="s">
        <v>4285</v>
      </c>
      <c r="AQ298" s="19" t="s">
        <v>2551</v>
      </c>
      <c r="AR298" s="5" t="s">
        <v>2551</v>
      </c>
    </row>
    <row r="299" spans="1:45" ht="16" x14ac:dyDescent="0.2">
      <c r="A299" s="18" t="s">
        <v>2505</v>
      </c>
      <c r="B299" s="18" t="s">
        <v>816</v>
      </c>
      <c r="C299" s="18" t="s">
        <v>3078</v>
      </c>
      <c r="D299" s="18" t="s">
        <v>2874</v>
      </c>
      <c r="E299" s="5" t="s">
        <v>4286</v>
      </c>
      <c r="F299" s="5" t="s">
        <v>4287</v>
      </c>
      <c r="G299" s="5" t="s">
        <v>4288</v>
      </c>
      <c r="H299" s="5"/>
      <c r="I299" s="5" t="s">
        <v>2716</v>
      </c>
      <c r="J299" s="5" t="s">
        <v>2506</v>
      </c>
      <c r="K299" s="5" t="s">
        <v>2551</v>
      </c>
      <c r="L299" s="5" t="s">
        <v>2551</v>
      </c>
      <c r="M299" s="5" t="s">
        <v>2551</v>
      </c>
      <c r="N299" s="5" t="s">
        <v>2717</v>
      </c>
      <c r="O299" s="18" t="s">
        <v>56</v>
      </c>
      <c r="Q299">
        <v>100</v>
      </c>
      <c r="R299" s="5"/>
      <c r="S299">
        <v>50</v>
      </c>
      <c r="U299">
        <v>300</v>
      </c>
      <c r="W299">
        <v>260</v>
      </c>
      <c r="AO299" s="5" t="s">
        <v>4289</v>
      </c>
      <c r="AP299" s="5" t="s">
        <v>4289</v>
      </c>
      <c r="AQ299" s="19"/>
      <c r="AR299" s="5"/>
    </row>
    <row r="300" spans="1:45" ht="16" x14ac:dyDescent="0.2">
      <c r="A300" s="18" t="s">
        <v>1539</v>
      </c>
      <c r="B300" s="18" t="s">
        <v>184</v>
      </c>
      <c r="C300" s="18" t="s">
        <v>4290</v>
      </c>
      <c r="D300" s="18" t="s">
        <v>148</v>
      </c>
      <c r="E300" s="5" t="s">
        <v>4290</v>
      </c>
      <c r="F300" s="5" t="s">
        <v>4291</v>
      </c>
      <c r="G300" s="5" t="s">
        <v>4292</v>
      </c>
      <c r="H300" s="5"/>
      <c r="I300" s="5" t="s">
        <v>2716</v>
      </c>
      <c r="J300" s="5" t="s">
        <v>1540</v>
      </c>
      <c r="K300" s="5" t="s">
        <v>2551</v>
      </c>
      <c r="L300" s="5" t="s">
        <v>2717</v>
      </c>
      <c r="M300" s="5" t="s">
        <v>2551</v>
      </c>
      <c r="N300" s="5" t="s">
        <v>2551</v>
      </c>
      <c r="O300" s="18" t="s">
        <v>114</v>
      </c>
      <c r="P300">
        <v>100</v>
      </c>
      <c r="R300" s="5"/>
      <c r="AB300">
        <v>8</v>
      </c>
      <c r="AE300">
        <v>80</v>
      </c>
      <c r="AO300" s="5" t="s">
        <v>4293</v>
      </c>
      <c r="AP300" s="5" t="s">
        <v>4294</v>
      </c>
      <c r="AQ300" s="19"/>
      <c r="AR300" s="5"/>
    </row>
    <row r="301" spans="1:45" ht="16" x14ac:dyDescent="0.2">
      <c r="A301" s="18" t="s">
        <v>2349</v>
      </c>
      <c r="B301" s="18" t="s">
        <v>184</v>
      </c>
      <c r="C301" s="18" t="s">
        <v>4290</v>
      </c>
      <c r="D301" s="18" t="s">
        <v>148</v>
      </c>
      <c r="E301" s="5" t="s">
        <v>4295</v>
      </c>
      <c r="F301" s="5" t="s">
        <v>4296</v>
      </c>
      <c r="G301" s="5" t="s">
        <v>4297</v>
      </c>
      <c r="H301" s="5"/>
      <c r="I301" s="5" t="s">
        <v>2716</v>
      </c>
      <c r="J301" s="5" t="s">
        <v>2350</v>
      </c>
      <c r="K301" s="5" t="s">
        <v>2551</v>
      </c>
      <c r="L301" s="5" t="s">
        <v>2879</v>
      </c>
      <c r="M301" s="5" t="s">
        <v>2551</v>
      </c>
      <c r="N301" s="5" t="s">
        <v>2739</v>
      </c>
      <c r="O301" s="18" t="s">
        <v>114</v>
      </c>
      <c r="P301">
        <v>100</v>
      </c>
      <c r="R301" s="5"/>
      <c r="Y301">
        <v>200</v>
      </c>
      <c r="Z301">
        <v>200</v>
      </c>
      <c r="AA301">
        <v>6</v>
      </c>
      <c r="AO301" s="5" t="s">
        <v>4298</v>
      </c>
      <c r="AP301" s="5" t="s">
        <v>4298</v>
      </c>
      <c r="AQ301" s="19"/>
      <c r="AR301" s="5"/>
    </row>
    <row r="302" spans="1:45" ht="16" x14ac:dyDescent="0.2">
      <c r="A302" s="18" t="s">
        <v>2222</v>
      </c>
      <c r="B302" s="18" t="s">
        <v>184</v>
      </c>
      <c r="C302" s="18" t="s">
        <v>4290</v>
      </c>
      <c r="D302" s="18" t="s">
        <v>148</v>
      </c>
      <c r="E302" s="5" t="s">
        <v>3189</v>
      </c>
      <c r="F302" s="5" t="s">
        <v>3190</v>
      </c>
      <c r="G302" s="5" t="s">
        <v>3191</v>
      </c>
      <c r="H302" s="5"/>
      <c r="I302" s="5" t="s">
        <v>2716</v>
      </c>
      <c r="J302" s="5" t="s">
        <v>4299</v>
      </c>
      <c r="K302" s="5" t="s">
        <v>2951</v>
      </c>
      <c r="L302" s="5" t="s">
        <v>3211</v>
      </c>
      <c r="M302" s="5" t="s">
        <v>2942</v>
      </c>
      <c r="N302" s="5" t="s">
        <v>3144</v>
      </c>
      <c r="O302" s="18" t="s">
        <v>56</v>
      </c>
      <c r="P302">
        <v>100</v>
      </c>
      <c r="R302" s="5"/>
      <c r="U302">
        <v>30</v>
      </c>
      <c r="W302">
        <v>50</v>
      </c>
      <c r="X302">
        <v>10</v>
      </c>
      <c r="AB302">
        <v>8</v>
      </c>
      <c r="AO302" s="5" t="s">
        <v>4300</v>
      </c>
      <c r="AP302" s="5" t="s">
        <v>4300</v>
      </c>
      <c r="AQ302" s="19"/>
      <c r="AR302" s="5"/>
    </row>
    <row r="303" spans="1:45" ht="16" x14ac:dyDescent="0.2">
      <c r="A303" s="18" t="s">
        <v>1041</v>
      </c>
      <c r="B303" s="18" t="s">
        <v>184</v>
      </c>
      <c r="C303" s="18" t="s">
        <v>4290</v>
      </c>
      <c r="D303" s="18" t="s">
        <v>148</v>
      </c>
      <c r="E303" s="5" t="s">
        <v>4301</v>
      </c>
      <c r="F303" s="5" t="s">
        <v>4302</v>
      </c>
      <c r="G303" s="5" t="s">
        <v>4303</v>
      </c>
      <c r="H303" s="5"/>
      <c r="I303" s="5" t="s">
        <v>57</v>
      </c>
      <c r="J303" s="5" t="s">
        <v>1042</v>
      </c>
      <c r="K303" s="5" t="s">
        <v>3165</v>
      </c>
      <c r="L303" s="5" t="s">
        <v>2738</v>
      </c>
      <c r="M303" s="5" t="s">
        <v>2551</v>
      </c>
      <c r="N303" s="5" t="s">
        <v>2753</v>
      </c>
      <c r="O303" s="18" t="s">
        <v>120</v>
      </c>
      <c r="P303">
        <v>100</v>
      </c>
      <c r="R303" s="5"/>
      <c r="W303">
        <v>110</v>
      </c>
      <c r="AC303">
        <v>16</v>
      </c>
      <c r="AO303" s="5" t="s">
        <v>4304</v>
      </c>
      <c r="AP303" s="5" t="s">
        <v>4304</v>
      </c>
      <c r="AQ303" s="19"/>
      <c r="AR303" s="5"/>
    </row>
    <row r="304" spans="1:45" ht="16" x14ac:dyDescent="0.2">
      <c r="A304" s="18" t="s">
        <v>1869</v>
      </c>
      <c r="B304" s="18" t="s">
        <v>184</v>
      </c>
      <c r="C304" s="18" t="s">
        <v>4290</v>
      </c>
      <c r="D304" s="18" t="s">
        <v>148</v>
      </c>
      <c r="E304" s="5" t="s">
        <v>3175</v>
      </c>
      <c r="F304" s="5" t="s">
        <v>3176</v>
      </c>
      <c r="G304" s="5" t="s">
        <v>3177</v>
      </c>
      <c r="H304" s="5"/>
      <c r="I304" s="5" t="s">
        <v>2716</v>
      </c>
      <c r="J304" s="5" t="s">
        <v>3178</v>
      </c>
      <c r="K304" s="5" t="s">
        <v>3179</v>
      </c>
      <c r="L304" s="5" t="s">
        <v>2551</v>
      </c>
      <c r="M304" s="5" t="s">
        <v>2551</v>
      </c>
      <c r="N304" s="5" t="s">
        <v>3180</v>
      </c>
      <c r="O304" s="18" t="s">
        <v>56</v>
      </c>
      <c r="P304">
        <v>100</v>
      </c>
      <c r="R304" s="5"/>
      <c r="T304">
        <v>150</v>
      </c>
      <c r="U304">
        <v>150</v>
      </c>
      <c r="W304">
        <v>30</v>
      </c>
      <c r="AO304" s="5" t="s">
        <v>3181</v>
      </c>
      <c r="AP304" s="5" t="s">
        <v>3182</v>
      </c>
      <c r="AQ304" s="19"/>
      <c r="AR304" s="5"/>
    </row>
    <row r="305" spans="1:45" ht="16" x14ac:dyDescent="0.2">
      <c r="A305" s="18" t="s">
        <v>420</v>
      </c>
      <c r="B305" s="18" t="s">
        <v>417</v>
      </c>
      <c r="C305" s="18" t="s">
        <v>3043</v>
      </c>
      <c r="D305" s="18" t="s">
        <v>148</v>
      </c>
      <c r="E305" s="5" t="s">
        <v>4305</v>
      </c>
      <c r="F305" s="5" t="s">
        <v>3190</v>
      </c>
      <c r="G305" s="5" t="s">
        <v>3191</v>
      </c>
      <c r="H305" s="5"/>
      <c r="I305" s="5" t="s">
        <v>2716</v>
      </c>
      <c r="J305" s="5" t="s">
        <v>421</v>
      </c>
      <c r="K305" s="5" t="s">
        <v>2551</v>
      </c>
      <c r="L305" s="5" t="s">
        <v>3047</v>
      </c>
      <c r="M305" s="5" t="s">
        <v>2551</v>
      </c>
      <c r="N305" s="5" t="s">
        <v>3144</v>
      </c>
      <c r="O305" s="18" t="s">
        <v>56</v>
      </c>
      <c r="Q305">
        <v>100</v>
      </c>
      <c r="R305" s="5"/>
      <c r="AO305" s="5" t="s">
        <v>4306</v>
      </c>
      <c r="AP305" s="5" t="s">
        <v>4307</v>
      </c>
      <c r="AQ305" s="19" t="s">
        <v>2551</v>
      </c>
      <c r="AR305" s="5" t="s">
        <v>2551</v>
      </c>
    </row>
    <row r="306" spans="1:45" ht="16" x14ac:dyDescent="0.2">
      <c r="A306" s="18" t="s">
        <v>2464</v>
      </c>
      <c r="B306" s="18" t="s">
        <v>327</v>
      </c>
      <c r="C306" s="18" t="s">
        <v>3054</v>
      </c>
      <c r="D306" s="18" t="s">
        <v>60</v>
      </c>
      <c r="E306" s="5" t="s">
        <v>4308</v>
      </c>
      <c r="F306" s="5" t="s">
        <v>4309</v>
      </c>
      <c r="G306" s="5" t="s">
        <v>4310</v>
      </c>
      <c r="H306" s="5"/>
      <c r="I306" s="5" t="s">
        <v>57</v>
      </c>
      <c r="J306" s="5" t="s">
        <v>4311</v>
      </c>
      <c r="K306" s="5" t="s">
        <v>2922</v>
      </c>
      <c r="L306" s="5" t="s">
        <v>2551</v>
      </c>
      <c r="M306" s="5" t="s">
        <v>2922</v>
      </c>
      <c r="N306" s="5" t="s">
        <v>2922</v>
      </c>
      <c r="O306" s="18" t="s">
        <v>107</v>
      </c>
      <c r="P306">
        <v>100</v>
      </c>
      <c r="R306" s="5"/>
      <c r="AO306" s="5" t="s">
        <v>4312</v>
      </c>
      <c r="AP306" s="5" t="s">
        <v>4313</v>
      </c>
      <c r="AQ306" s="19">
        <v>1250.69</v>
      </c>
      <c r="AR306" s="5" t="s">
        <v>3206</v>
      </c>
      <c r="AS306" t="b">
        <v>0</v>
      </c>
    </row>
    <row r="307" spans="1:45" ht="16" x14ac:dyDescent="0.2">
      <c r="A307" s="18" t="s">
        <v>1635</v>
      </c>
      <c r="B307" s="18" t="s">
        <v>327</v>
      </c>
      <c r="C307" s="18" t="s">
        <v>3054</v>
      </c>
      <c r="D307" s="18" t="s">
        <v>60</v>
      </c>
      <c r="E307" s="5" t="s">
        <v>4314</v>
      </c>
      <c r="F307" s="5" t="s">
        <v>4315</v>
      </c>
      <c r="G307" s="5" t="s">
        <v>4316</v>
      </c>
      <c r="H307" s="5"/>
      <c r="I307" s="5" t="s">
        <v>2716</v>
      </c>
      <c r="J307" s="5" t="s">
        <v>183</v>
      </c>
      <c r="K307" s="5" t="s">
        <v>2551</v>
      </c>
      <c r="L307" s="5" t="s">
        <v>2551</v>
      </c>
      <c r="M307" s="5" t="s">
        <v>2551</v>
      </c>
      <c r="N307" s="5" t="s">
        <v>2717</v>
      </c>
      <c r="O307" s="18" t="s">
        <v>56</v>
      </c>
      <c r="P307">
        <v>100</v>
      </c>
      <c r="R307" s="5"/>
      <c r="AO307" s="5" t="s">
        <v>4317</v>
      </c>
      <c r="AP307" s="5" t="s">
        <v>4318</v>
      </c>
      <c r="AQ307" s="19" t="s">
        <v>2551</v>
      </c>
      <c r="AR307" s="5" t="s">
        <v>3347</v>
      </c>
    </row>
    <row r="308" spans="1:45" ht="16" x14ac:dyDescent="0.2">
      <c r="A308" s="18" t="s">
        <v>4319</v>
      </c>
      <c r="B308" s="18" t="s">
        <v>327</v>
      </c>
      <c r="C308" s="18" t="s">
        <v>3054</v>
      </c>
      <c r="D308" s="18" t="s">
        <v>60</v>
      </c>
      <c r="E308" s="5" t="s">
        <v>4320</v>
      </c>
      <c r="F308" s="5" t="s">
        <v>4321</v>
      </c>
      <c r="G308" s="5" t="s">
        <v>4322</v>
      </c>
      <c r="H308" s="5"/>
      <c r="I308" s="5" t="s">
        <v>2716</v>
      </c>
      <c r="J308" s="5" t="s">
        <v>2127</v>
      </c>
      <c r="K308" s="5" t="s">
        <v>2739</v>
      </c>
      <c r="L308" s="5" t="s">
        <v>2551</v>
      </c>
      <c r="M308" s="5" t="s">
        <v>2551</v>
      </c>
      <c r="N308" s="5" t="s">
        <v>2879</v>
      </c>
      <c r="O308" s="18" t="s">
        <v>56</v>
      </c>
      <c r="P308">
        <v>100</v>
      </c>
      <c r="R308" s="5"/>
      <c r="AO308" s="5" t="s">
        <v>4323</v>
      </c>
      <c r="AP308" s="5" t="s">
        <v>4324</v>
      </c>
      <c r="AQ308" s="19">
        <v>0</v>
      </c>
      <c r="AR308" s="5" t="s">
        <v>3347</v>
      </c>
    </row>
    <row r="309" spans="1:45" ht="16" x14ac:dyDescent="0.2">
      <c r="A309" s="18" t="s">
        <v>1375</v>
      </c>
      <c r="B309" s="18" t="s">
        <v>327</v>
      </c>
      <c r="C309" s="18" t="s">
        <v>3054</v>
      </c>
      <c r="D309" s="18" t="s">
        <v>60</v>
      </c>
      <c r="E309" s="5" t="s">
        <v>4325</v>
      </c>
      <c r="F309" s="5" t="s">
        <v>4326</v>
      </c>
      <c r="G309" s="5" t="s">
        <v>4327</v>
      </c>
      <c r="H309" s="5"/>
      <c r="I309" s="5" t="s">
        <v>2716</v>
      </c>
      <c r="J309" s="5" t="s">
        <v>1376</v>
      </c>
      <c r="K309" s="5" t="s">
        <v>2551</v>
      </c>
      <c r="L309" s="5" t="s">
        <v>2551</v>
      </c>
      <c r="M309" s="5" t="s">
        <v>2551</v>
      </c>
      <c r="N309" s="5" t="s">
        <v>2717</v>
      </c>
      <c r="O309" s="18" t="s">
        <v>56</v>
      </c>
      <c r="P309">
        <v>100</v>
      </c>
      <c r="R309" s="5"/>
      <c r="AO309" s="5" t="s">
        <v>4328</v>
      </c>
      <c r="AP309" s="5" t="s">
        <v>4329</v>
      </c>
      <c r="AQ309" s="19">
        <v>6945.27</v>
      </c>
      <c r="AR309" s="5" t="s">
        <v>4330</v>
      </c>
    </row>
    <row r="310" spans="1:45" ht="16" x14ac:dyDescent="0.2">
      <c r="A310" s="18" t="s">
        <v>1831</v>
      </c>
      <c r="B310" s="18" t="s">
        <v>327</v>
      </c>
      <c r="C310" s="18" t="s">
        <v>3054</v>
      </c>
      <c r="D310" s="18" t="s">
        <v>60</v>
      </c>
      <c r="E310" s="5" t="s">
        <v>4331</v>
      </c>
      <c r="F310" s="5" t="s">
        <v>4332</v>
      </c>
      <c r="G310" s="5" t="s">
        <v>4333</v>
      </c>
      <c r="H310" s="5"/>
      <c r="I310" s="5" t="s">
        <v>2716</v>
      </c>
      <c r="J310" s="5" t="s">
        <v>1832</v>
      </c>
      <c r="K310" s="5" t="s">
        <v>3250</v>
      </c>
      <c r="L310" s="5" t="s">
        <v>2551</v>
      </c>
      <c r="M310" s="5" t="s">
        <v>2551</v>
      </c>
      <c r="N310" s="5" t="s">
        <v>4334</v>
      </c>
      <c r="O310" s="18" t="s">
        <v>56</v>
      </c>
      <c r="P310">
        <v>100</v>
      </c>
      <c r="R310" s="5"/>
      <c r="AO310" s="5" t="s">
        <v>4335</v>
      </c>
      <c r="AP310" s="5" t="s">
        <v>4335</v>
      </c>
      <c r="AQ310" s="19">
        <v>0</v>
      </c>
      <c r="AR310" s="5" t="s">
        <v>3347</v>
      </c>
    </row>
    <row r="311" spans="1:45" ht="16" x14ac:dyDescent="0.2">
      <c r="A311" s="18" t="s">
        <v>1472</v>
      </c>
      <c r="B311" s="18" t="s">
        <v>327</v>
      </c>
      <c r="C311" s="18" t="s">
        <v>3054</v>
      </c>
      <c r="D311" s="18" t="s">
        <v>60</v>
      </c>
      <c r="E311" s="5" t="s">
        <v>4336</v>
      </c>
      <c r="F311" s="5" t="s">
        <v>4337</v>
      </c>
      <c r="G311" s="5" t="s">
        <v>4338</v>
      </c>
      <c r="H311" s="5"/>
      <c r="I311" s="5" t="s">
        <v>2716</v>
      </c>
      <c r="J311" s="5" t="s">
        <v>4339</v>
      </c>
      <c r="K311" s="5" t="s">
        <v>2738</v>
      </c>
      <c r="L311" s="5" t="s">
        <v>2551</v>
      </c>
      <c r="M311" s="5" t="s">
        <v>2879</v>
      </c>
      <c r="N311" s="5" t="s">
        <v>2738</v>
      </c>
      <c r="O311" s="18" t="s">
        <v>67</v>
      </c>
      <c r="P311">
        <v>100</v>
      </c>
      <c r="R311" s="5"/>
      <c r="AO311" s="5" t="s">
        <v>4340</v>
      </c>
      <c r="AP311" s="5" t="s">
        <v>4341</v>
      </c>
      <c r="AQ311" s="19">
        <v>0</v>
      </c>
      <c r="AR311" s="5" t="s">
        <v>3347</v>
      </c>
    </row>
    <row r="312" spans="1:45" ht="16" x14ac:dyDescent="0.2">
      <c r="A312" s="18" t="s">
        <v>1709</v>
      </c>
      <c r="B312" s="18" t="s">
        <v>327</v>
      </c>
      <c r="C312" s="18" t="s">
        <v>3054</v>
      </c>
      <c r="D312" s="18" t="s">
        <v>60</v>
      </c>
      <c r="E312" s="5" t="s">
        <v>4342</v>
      </c>
      <c r="F312" s="5" t="s">
        <v>4343</v>
      </c>
      <c r="G312" s="5" t="s">
        <v>4344</v>
      </c>
      <c r="H312" s="5"/>
      <c r="I312" s="5" t="s">
        <v>2716</v>
      </c>
      <c r="J312" s="5" t="s">
        <v>4345</v>
      </c>
      <c r="K312" s="5" t="s">
        <v>2551</v>
      </c>
      <c r="L312" s="5" t="s">
        <v>2717</v>
      </c>
      <c r="M312" s="5" t="s">
        <v>2551</v>
      </c>
      <c r="N312" s="5" t="s">
        <v>2551</v>
      </c>
      <c r="O312" s="18" t="s">
        <v>114</v>
      </c>
      <c r="P312">
        <v>100</v>
      </c>
      <c r="R312" s="5"/>
      <c r="AO312" s="5" t="s">
        <v>4346</v>
      </c>
      <c r="AP312" s="5" t="s">
        <v>4346</v>
      </c>
      <c r="AQ312" s="19">
        <v>0</v>
      </c>
      <c r="AR312" s="5" t="s">
        <v>3347</v>
      </c>
    </row>
    <row r="313" spans="1:45" ht="16" x14ac:dyDescent="0.2">
      <c r="A313" s="18" t="s">
        <v>1530</v>
      </c>
      <c r="B313" s="18" t="s">
        <v>327</v>
      </c>
      <c r="C313" s="18" t="s">
        <v>3054</v>
      </c>
      <c r="D313" s="18" t="s">
        <v>60</v>
      </c>
      <c r="E313" s="5" t="s">
        <v>4347</v>
      </c>
      <c r="F313" s="5" t="s">
        <v>4348</v>
      </c>
      <c r="G313" s="5" t="s">
        <v>4349</v>
      </c>
      <c r="H313" s="5" t="s">
        <v>2723</v>
      </c>
      <c r="I313" s="5" t="s">
        <v>2716</v>
      </c>
      <c r="J313" s="5" t="s">
        <v>4350</v>
      </c>
      <c r="K313" s="5" t="s">
        <v>3006</v>
      </c>
      <c r="L313" s="5" t="s">
        <v>2551</v>
      </c>
      <c r="M313" s="5" t="s">
        <v>2551</v>
      </c>
      <c r="N313" s="5" t="s">
        <v>2738</v>
      </c>
      <c r="O313" s="18" t="s">
        <v>120</v>
      </c>
      <c r="P313">
        <v>100</v>
      </c>
      <c r="R313" s="5"/>
      <c r="AO313" s="5" t="s">
        <v>4351</v>
      </c>
      <c r="AP313" s="5" t="s">
        <v>4351</v>
      </c>
      <c r="AQ313" s="19" t="s">
        <v>2551</v>
      </c>
      <c r="AR313" s="5" t="s">
        <v>3347</v>
      </c>
      <c r="AS313" t="b">
        <v>0</v>
      </c>
    </row>
    <row r="314" spans="1:45" ht="16" x14ac:dyDescent="0.2">
      <c r="A314" s="18" t="s">
        <v>2492</v>
      </c>
      <c r="B314" s="18" t="s">
        <v>327</v>
      </c>
      <c r="C314" s="18" t="s">
        <v>3054</v>
      </c>
      <c r="D314" s="18" t="s">
        <v>60</v>
      </c>
      <c r="E314" s="5" t="s">
        <v>4352</v>
      </c>
      <c r="F314" s="5" t="s">
        <v>4353</v>
      </c>
      <c r="G314" s="5" t="s">
        <v>4354</v>
      </c>
      <c r="H314" s="5"/>
      <c r="I314" s="5" t="s">
        <v>2716</v>
      </c>
      <c r="J314" s="5" t="s">
        <v>2493</v>
      </c>
      <c r="K314" s="5" t="s">
        <v>2761</v>
      </c>
      <c r="L314" s="5" t="s">
        <v>2551</v>
      </c>
      <c r="M314" s="5" t="s">
        <v>2551</v>
      </c>
      <c r="N314" s="5" t="s">
        <v>2761</v>
      </c>
      <c r="O314" s="18" t="s">
        <v>107</v>
      </c>
      <c r="P314">
        <v>100</v>
      </c>
      <c r="R314" s="5"/>
      <c r="AO314" s="5" t="s">
        <v>3270</v>
      </c>
      <c r="AP314" s="5" t="s">
        <v>4355</v>
      </c>
      <c r="AQ314" s="19" t="s">
        <v>2551</v>
      </c>
      <c r="AR314" s="5" t="s">
        <v>3347</v>
      </c>
      <c r="AS314" t="b">
        <v>0</v>
      </c>
    </row>
    <row r="315" spans="1:45" ht="16" x14ac:dyDescent="0.2">
      <c r="A315" s="18" t="s">
        <v>778</v>
      </c>
      <c r="B315" s="18" t="s">
        <v>777</v>
      </c>
      <c r="C315" s="18" t="s">
        <v>3955</v>
      </c>
      <c r="D315" s="18" t="s">
        <v>2867</v>
      </c>
      <c r="E315" s="5" t="s">
        <v>4018</v>
      </c>
      <c r="F315" s="5" t="s">
        <v>4019</v>
      </c>
      <c r="G315" s="5" t="s">
        <v>4020</v>
      </c>
      <c r="H315" s="5"/>
      <c r="I315" s="5" t="s">
        <v>2716</v>
      </c>
      <c r="J315" s="5" t="s">
        <v>4356</v>
      </c>
      <c r="K315" s="5" t="s">
        <v>2739</v>
      </c>
      <c r="L315" s="5" t="s">
        <v>2879</v>
      </c>
      <c r="M315" s="5" t="s">
        <v>2551</v>
      </c>
      <c r="N315" s="5" t="s">
        <v>2551</v>
      </c>
      <c r="O315" s="18" t="s">
        <v>114</v>
      </c>
      <c r="Q315">
        <v>100</v>
      </c>
      <c r="R315" s="5"/>
      <c r="AA315">
        <v>5</v>
      </c>
      <c r="AB315">
        <v>10</v>
      </c>
      <c r="AE315">
        <v>15</v>
      </c>
      <c r="AH315">
        <v>20</v>
      </c>
      <c r="AI315">
        <v>5</v>
      </c>
      <c r="AO315" s="5" t="s">
        <v>4357</v>
      </c>
      <c r="AP315" s="5" t="s">
        <v>4357</v>
      </c>
      <c r="AQ315" s="19"/>
      <c r="AR315" s="5"/>
    </row>
    <row r="316" spans="1:45" ht="16" x14ac:dyDescent="0.2">
      <c r="A316" s="18" t="s">
        <v>1749</v>
      </c>
      <c r="B316" s="18" t="s">
        <v>777</v>
      </c>
      <c r="C316" s="18" t="s">
        <v>3955</v>
      </c>
      <c r="D316" s="18" t="s">
        <v>2867</v>
      </c>
      <c r="E316" s="5" t="s">
        <v>4358</v>
      </c>
      <c r="F316" s="5" t="s">
        <v>4359</v>
      </c>
      <c r="G316" s="5" t="s">
        <v>4360</v>
      </c>
      <c r="H316" s="5"/>
      <c r="I316" s="5" t="s">
        <v>57</v>
      </c>
      <c r="J316" s="5" t="s">
        <v>4361</v>
      </c>
      <c r="K316" s="5" t="s">
        <v>2551</v>
      </c>
      <c r="L316" s="5" t="s">
        <v>2951</v>
      </c>
      <c r="M316" s="5" t="s">
        <v>2551</v>
      </c>
      <c r="N316" s="5" t="s">
        <v>2952</v>
      </c>
      <c r="O316" s="18" t="s">
        <v>56</v>
      </c>
      <c r="Q316">
        <v>100</v>
      </c>
      <c r="R316" s="5"/>
      <c r="U316">
        <v>1055</v>
      </c>
      <c r="W316">
        <v>217</v>
      </c>
      <c r="AC316">
        <v>12</v>
      </c>
      <c r="AO316" s="5" t="s">
        <v>4362</v>
      </c>
      <c r="AP316" s="5" t="s">
        <v>4362</v>
      </c>
      <c r="AQ316" s="19" t="s">
        <v>4363</v>
      </c>
      <c r="AR316" s="5" t="s">
        <v>4364</v>
      </c>
      <c r="AS316" t="b">
        <v>0</v>
      </c>
    </row>
    <row r="317" spans="1:45" ht="16" x14ac:dyDescent="0.2">
      <c r="A317" s="18" t="s">
        <v>2321</v>
      </c>
      <c r="B317" s="18" t="s">
        <v>1118</v>
      </c>
      <c r="C317" s="18" t="s">
        <v>3084</v>
      </c>
      <c r="D317" s="18" t="s">
        <v>2874</v>
      </c>
      <c r="E317" s="5" t="s">
        <v>4365</v>
      </c>
      <c r="F317" s="5" t="s">
        <v>4366</v>
      </c>
      <c r="G317" s="5" t="s">
        <v>4367</v>
      </c>
      <c r="H317" s="5"/>
      <c r="I317" s="5" t="s">
        <v>2716</v>
      </c>
      <c r="J317" s="5" t="s">
        <v>2322</v>
      </c>
      <c r="K317" s="5" t="s">
        <v>2551</v>
      </c>
      <c r="L317" s="5" t="s">
        <v>2717</v>
      </c>
      <c r="M317" s="5" t="s">
        <v>2551</v>
      </c>
      <c r="N317" s="5" t="s">
        <v>2551</v>
      </c>
      <c r="O317" s="18" t="s">
        <v>114</v>
      </c>
      <c r="Q317">
        <v>100</v>
      </c>
      <c r="R317" s="5"/>
      <c r="AO317" s="5" t="s">
        <v>4368</v>
      </c>
      <c r="AP317" s="5" t="s">
        <v>4368</v>
      </c>
      <c r="AQ317" s="19"/>
      <c r="AR317" s="5"/>
    </row>
    <row r="318" spans="1:45" ht="16" x14ac:dyDescent="0.2">
      <c r="A318" s="18" t="s">
        <v>1973</v>
      </c>
      <c r="B318" s="18" t="s">
        <v>1118</v>
      </c>
      <c r="C318" s="18" t="s">
        <v>3084</v>
      </c>
      <c r="D318" s="18" t="s">
        <v>2874</v>
      </c>
      <c r="E318" s="5" t="s">
        <v>4369</v>
      </c>
      <c r="F318" s="5" t="s">
        <v>4370</v>
      </c>
      <c r="G318" s="5" t="s">
        <v>4371</v>
      </c>
      <c r="H318" s="5"/>
      <c r="I318" s="5" t="s">
        <v>2716</v>
      </c>
      <c r="J318" s="5" t="s">
        <v>1974</v>
      </c>
      <c r="K318" s="5" t="s">
        <v>2717</v>
      </c>
      <c r="L318" s="5" t="s">
        <v>2551</v>
      </c>
      <c r="M318" s="5" t="s">
        <v>2551</v>
      </c>
      <c r="N318" s="5" t="s">
        <v>2551</v>
      </c>
      <c r="O318" s="18" t="s">
        <v>120</v>
      </c>
      <c r="Q318">
        <v>100</v>
      </c>
      <c r="R318" s="5"/>
      <c r="S318">
        <v>40</v>
      </c>
      <c r="AA318">
        <v>2.5</v>
      </c>
      <c r="AO318" s="5" t="s">
        <v>4372</v>
      </c>
      <c r="AP318" s="5" t="s">
        <v>4372</v>
      </c>
      <c r="AQ318" s="19" t="s">
        <v>4373</v>
      </c>
      <c r="AR318" s="5" t="s">
        <v>4374</v>
      </c>
      <c r="AS318" t="b">
        <v>0</v>
      </c>
    </row>
    <row r="319" spans="1:45" ht="16" x14ac:dyDescent="0.2">
      <c r="A319" s="18" t="s">
        <v>1218</v>
      </c>
      <c r="B319" s="18" t="s">
        <v>1118</v>
      </c>
      <c r="C319" s="18" t="s">
        <v>3084</v>
      </c>
      <c r="D319" s="18" t="s">
        <v>2874</v>
      </c>
      <c r="E319" s="5" t="s">
        <v>4375</v>
      </c>
      <c r="F319" s="5" t="s">
        <v>4376</v>
      </c>
      <c r="G319" s="5" t="s">
        <v>4377</v>
      </c>
      <c r="H319" s="5" t="s">
        <v>2723</v>
      </c>
      <c r="I319" s="5" t="s">
        <v>2716</v>
      </c>
      <c r="J319" s="5" t="s">
        <v>1219</v>
      </c>
      <c r="K319" s="5" t="s">
        <v>2761</v>
      </c>
      <c r="L319" s="5" t="s">
        <v>2761</v>
      </c>
      <c r="M319" s="5" t="s">
        <v>2551</v>
      </c>
      <c r="N319" s="5" t="s">
        <v>2551</v>
      </c>
      <c r="O319" s="18" t="s">
        <v>107</v>
      </c>
      <c r="Q319">
        <v>100</v>
      </c>
      <c r="R319" s="5"/>
      <c r="U319">
        <v>50</v>
      </c>
      <c r="V319">
        <v>30</v>
      </c>
      <c r="AA319">
        <v>30</v>
      </c>
      <c r="AE319">
        <v>10</v>
      </c>
      <c r="AO319" s="5" t="s">
        <v>4378</v>
      </c>
      <c r="AP319" s="5" t="s">
        <v>4379</v>
      </c>
      <c r="AQ319" s="19"/>
      <c r="AR319" s="5"/>
    </row>
    <row r="320" spans="1:45" ht="16" x14ac:dyDescent="0.2">
      <c r="A320" s="18" t="s">
        <v>518</v>
      </c>
      <c r="B320" s="18" t="s">
        <v>276</v>
      </c>
      <c r="C320" s="18" t="s">
        <v>4380</v>
      </c>
      <c r="D320" s="18" t="s">
        <v>2844</v>
      </c>
      <c r="E320" s="5" t="s">
        <v>4381</v>
      </c>
      <c r="F320" s="5" t="s">
        <v>4382</v>
      </c>
      <c r="G320" s="5" t="s">
        <v>4383</v>
      </c>
      <c r="H320" s="5"/>
      <c r="I320" s="5" t="s">
        <v>2716</v>
      </c>
      <c r="J320" s="5" t="s">
        <v>4384</v>
      </c>
      <c r="K320" s="5" t="s">
        <v>2739</v>
      </c>
      <c r="L320" s="5" t="s">
        <v>2739</v>
      </c>
      <c r="M320" s="5" t="s">
        <v>2551</v>
      </c>
      <c r="N320" s="5" t="s">
        <v>2738</v>
      </c>
      <c r="O320" s="18" t="s">
        <v>107</v>
      </c>
      <c r="P320">
        <v>100</v>
      </c>
      <c r="R320" s="5"/>
      <c r="S320">
        <v>50</v>
      </c>
      <c r="T320">
        <v>20</v>
      </c>
      <c r="U320">
        <v>10</v>
      </c>
      <c r="AE320">
        <v>60</v>
      </c>
      <c r="AO320" s="5" t="s">
        <v>4385</v>
      </c>
      <c r="AP320" s="5" t="s">
        <v>4385</v>
      </c>
      <c r="AQ320" s="19" t="s">
        <v>2665</v>
      </c>
      <c r="AR320" s="5" t="s">
        <v>2938</v>
      </c>
      <c r="AS320" t="b">
        <v>0</v>
      </c>
    </row>
    <row r="321" spans="1:45" ht="16" x14ac:dyDescent="0.2">
      <c r="A321" s="18" t="s">
        <v>2372</v>
      </c>
      <c r="B321" s="18" t="s">
        <v>276</v>
      </c>
      <c r="C321" s="18" t="s">
        <v>4380</v>
      </c>
      <c r="D321" s="18" t="s">
        <v>2844</v>
      </c>
      <c r="E321" s="5" t="s">
        <v>4386</v>
      </c>
      <c r="F321" s="5" t="s">
        <v>4387</v>
      </c>
      <c r="G321" s="5" t="s">
        <v>4388</v>
      </c>
      <c r="H321" s="5"/>
      <c r="I321" s="5" t="s">
        <v>2716</v>
      </c>
      <c r="J321" s="5" t="s">
        <v>2373</v>
      </c>
      <c r="K321" s="5" t="s">
        <v>2551</v>
      </c>
      <c r="L321" s="5" t="s">
        <v>2717</v>
      </c>
      <c r="M321" s="5" t="s">
        <v>2551</v>
      </c>
      <c r="N321" s="5" t="s">
        <v>2551</v>
      </c>
      <c r="O321" s="18" t="s">
        <v>107</v>
      </c>
      <c r="P321">
        <v>65</v>
      </c>
      <c r="Q321">
        <v>35</v>
      </c>
      <c r="R321" s="5"/>
      <c r="Z321">
        <v>10</v>
      </c>
      <c r="AA321">
        <v>180</v>
      </c>
      <c r="AG321">
        <v>9000000</v>
      </c>
      <c r="AO321" s="5" t="s">
        <v>4389</v>
      </c>
      <c r="AP321" s="5" t="s">
        <v>4390</v>
      </c>
      <c r="AQ321" s="19"/>
      <c r="AR321" s="5"/>
    </row>
    <row r="322" spans="1:45" ht="16" x14ac:dyDescent="0.2">
      <c r="A322" s="18" t="s">
        <v>1224</v>
      </c>
      <c r="B322" s="18" t="s">
        <v>276</v>
      </c>
      <c r="C322" s="18" t="s">
        <v>4380</v>
      </c>
      <c r="D322" s="18" t="s">
        <v>2844</v>
      </c>
      <c r="E322" s="5" t="s">
        <v>4391</v>
      </c>
      <c r="F322" s="5" t="s">
        <v>4392</v>
      </c>
      <c r="G322" s="5" t="s">
        <v>4393</v>
      </c>
      <c r="H322" s="5"/>
      <c r="I322" s="5" t="s">
        <v>57</v>
      </c>
      <c r="J322" s="5" t="s">
        <v>1225</v>
      </c>
      <c r="K322" s="5" t="s">
        <v>2551</v>
      </c>
      <c r="L322" s="5" t="s">
        <v>2551</v>
      </c>
      <c r="M322" s="5" t="s">
        <v>2551</v>
      </c>
      <c r="N322" s="5" t="s">
        <v>2717</v>
      </c>
      <c r="O322" s="18" t="s">
        <v>56</v>
      </c>
      <c r="P322">
        <v>100</v>
      </c>
      <c r="R322" s="5"/>
      <c r="S322">
        <v>60</v>
      </c>
      <c r="U322">
        <v>120</v>
      </c>
      <c r="W322">
        <v>150</v>
      </c>
      <c r="AO322" s="5" t="s">
        <v>4394</v>
      </c>
      <c r="AP322" s="5" t="s">
        <v>4394</v>
      </c>
      <c r="AQ322" s="19"/>
      <c r="AR322" s="5"/>
    </row>
    <row r="323" spans="1:45" ht="16" x14ac:dyDescent="0.2">
      <c r="A323" s="18" t="s">
        <v>278</v>
      </c>
      <c r="B323" s="18" t="s">
        <v>276</v>
      </c>
      <c r="C323" s="18" t="s">
        <v>4380</v>
      </c>
      <c r="D323" s="18" t="s">
        <v>2844</v>
      </c>
      <c r="E323" s="5" t="s">
        <v>4395</v>
      </c>
      <c r="F323" s="5" t="s">
        <v>4396</v>
      </c>
      <c r="G323" s="5" t="s">
        <v>4397</v>
      </c>
      <c r="H323" s="5"/>
      <c r="I323" s="5" t="s">
        <v>2716</v>
      </c>
      <c r="J323" s="5" t="s">
        <v>279</v>
      </c>
      <c r="K323" s="5" t="s">
        <v>2738</v>
      </c>
      <c r="L323" s="5" t="s">
        <v>2551</v>
      </c>
      <c r="M323" s="5" t="s">
        <v>2551</v>
      </c>
      <c r="N323" s="5" t="s">
        <v>3006</v>
      </c>
      <c r="O323" s="18" t="s">
        <v>56</v>
      </c>
      <c r="Q323">
        <v>100</v>
      </c>
      <c r="R323" s="5"/>
      <c r="S323">
        <v>14</v>
      </c>
      <c r="T323">
        <v>84</v>
      </c>
      <c r="U323">
        <v>42</v>
      </c>
      <c r="AO323" s="5" t="s">
        <v>4398</v>
      </c>
      <c r="AP323" s="5" t="s">
        <v>4399</v>
      </c>
      <c r="AQ323" s="19" t="s">
        <v>2607</v>
      </c>
      <c r="AR323" s="5" t="s">
        <v>4400</v>
      </c>
    </row>
    <row r="324" spans="1:45" ht="16" x14ac:dyDescent="0.2">
      <c r="A324" s="18" t="s">
        <v>834</v>
      </c>
      <c r="B324" s="18" t="s">
        <v>98</v>
      </c>
      <c r="C324" s="18" t="s">
        <v>3071</v>
      </c>
      <c r="D324" s="18" t="s">
        <v>2976</v>
      </c>
      <c r="E324" s="5" t="s">
        <v>4401</v>
      </c>
      <c r="F324" s="5" t="s">
        <v>4402</v>
      </c>
      <c r="G324" s="5" t="s">
        <v>4403</v>
      </c>
      <c r="H324" s="5"/>
      <c r="I324" s="5" t="s">
        <v>2716</v>
      </c>
      <c r="J324" s="5" t="s">
        <v>835</v>
      </c>
      <c r="K324" s="5" t="s">
        <v>2551</v>
      </c>
      <c r="L324" s="5" t="s">
        <v>2717</v>
      </c>
      <c r="M324" s="5" t="s">
        <v>2551</v>
      </c>
      <c r="N324" s="5" t="s">
        <v>2551</v>
      </c>
      <c r="O324" s="18" t="s">
        <v>114</v>
      </c>
      <c r="P324">
        <v>100</v>
      </c>
      <c r="R324" s="5"/>
      <c r="Y324">
        <v>8</v>
      </c>
      <c r="AE324">
        <v>8</v>
      </c>
      <c r="AH324">
        <v>8</v>
      </c>
      <c r="AO324" s="5" t="s">
        <v>4404</v>
      </c>
      <c r="AP324" s="5" t="s">
        <v>4405</v>
      </c>
      <c r="AQ324" s="19" t="s">
        <v>2599</v>
      </c>
      <c r="AR324" s="5" t="s">
        <v>4406</v>
      </c>
      <c r="AS324" t="b">
        <v>0</v>
      </c>
    </row>
    <row r="325" spans="1:45" ht="16" x14ac:dyDescent="0.2">
      <c r="A325" s="18" t="s">
        <v>1923</v>
      </c>
      <c r="B325" s="18" t="s">
        <v>98</v>
      </c>
      <c r="C325" s="18" t="s">
        <v>3071</v>
      </c>
      <c r="D325" s="18" t="s">
        <v>2976</v>
      </c>
      <c r="E325" s="5" t="s">
        <v>4407</v>
      </c>
      <c r="F325" s="5" t="s">
        <v>4408</v>
      </c>
      <c r="G325" s="5" t="s">
        <v>4409</v>
      </c>
      <c r="H325" s="5"/>
      <c r="I325" s="5" t="s">
        <v>2716</v>
      </c>
      <c r="J325" s="5" t="s">
        <v>4410</v>
      </c>
      <c r="K325" s="5" t="s">
        <v>2891</v>
      </c>
      <c r="L325" s="5" t="s">
        <v>3684</v>
      </c>
      <c r="M325" s="5" t="s">
        <v>3504</v>
      </c>
      <c r="N325" s="5" t="s">
        <v>2951</v>
      </c>
      <c r="O325" s="18" t="s">
        <v>114</v>
      </c>
      <c r="P325">
        <v>100</v>
      </c>
      <c r="R325" s="5"/>
      <c r="S325">
        <v>25</v>
      </c>
      <c r="T325">
        <v>20</v>
      </c>
      <c r="AC325">
        <v>15</v>
      </c>
      <c r="AO325" s="5" t="s">
        <v>4411</v>
      </c>
      <c r="AP325" s="5" t="s">
        <v>4412</v>
      </c>
      <c r="AQ325" s="19" t="s">
        <v>2551</v>
      </c>
      <c r="AR325" s="5" t="s">
        <v>2551</v>
      </c>
    </row>
    <row r="326" spans="1:45" ht="16" x14ac:dyDescent="0.2">
      <c r="A326" s="18" t="s">
        <v>2477</v>
      </c>
      <c r="B326" s="18" t="s">
        <v>98</v>
      </c>
      <c r="C326" s="18" t="s">
        <v>3071</v>
      </c>
      <c r="D326" s="18" t="s">
        <v>2976</v>
      </c>
      <c r="E326" s="5" t="s">
        <v>4413</v>
      </c>
      <c r="F326" s="5" t="s">
        <v>4414</v>
      </c>
      <c r="G326" s="5" t="s">
        <v>4415</v>
      </c>
      <c r="H326" s="5"/>
      <c r="I326" s="5" t="s">
        <v>59</v>
      </c>
      <c r="J326" s="5" t="s">
        <v>2478</v>
      </c>
      <c r="K326" s="5" t="s">
        <v>2551</v>
      </c>
      <c r="L326" s="5" t="s">
        <v>2761</v>
      </c>
      <c r="M326" s="5" t="s">
        <v>2551</v>
      </c>
      <c r="N326" s="5" t="s">
        <v>2761</v>
      </c>
      <c r="O326" s="18" t="s">
        <v>107</v>
      </c>
      <c r="P326">
        <v>100</v>
      </c>
      <c r="R326" s="5"/>
      <c r="S326">
        <v>100</v>
      </c>
      <c r="U326">
        <v>250</v>
      </c>
      <c r="V326">
        <v>50</v>
      </c>
      <c r="W326">
        <v>250</v>
      </c>
      <c r="Z326">
        <v>25</v>
      </c>
      <c r="AB326">
        <v>50</v>
      </c>
      <c r="AE326">
        <v>25</v>
      </c>
      <c r="AO326" s="5" t="s">
        <v>4416</v>
      </c>
      <c r="AP326" s="5" t="s">
        <v>4417</v>
      </c>
      <c r="AQ326" s="19" t="s">
        <v>2551</v>
      </c>
      <c r="AR326" s="5" t="s">
        <v>2551</v>
      </c>
    </row>
    <row r="327" spans="1:45" ht="16" x14ac:dyDescent="0.2">
      <c r="A327" s="18" t="s">
        <v>2158</v>
      </c>
      <c r="B327" s="18" t="s">
        <v>98</v>
      </c>
      <c r="C327" s="18" t="s">
        <v>3071</v>
      </c>
      <c r="D327" s="18" t="s">
        <v>2976</v>
      </c>
      <c r="E327" s="5" t="s">
        <v>4418</v>
      </c>
      <c r="F327" s="5" t="s">
        <v>4419</v>
      </c>
      <c r="G327" s="5" t="s">
        <v>4420</v>
      </c>
      <c r="H327" s="5"/>
      <c r="I327" s="5" t="s">
        <v>2716</v>
      </c>
      <c r="J327" s="5" t="s">
        <v>4421</v>
      </c>
      <c r="K327" s="5" t="s">
        <v>2551</v>
      </c>
      <c r="L327" s="5" t="s">
        <v>2551</v>
      </c>
      <c r="M327" s="5" t="s">
        <v>2551</v>
      </c>
      <c r="N327" s="5" t="s">
        <v>2717</v>
      </c>
      <c r="O327" s="18" t="s">
        <v>56</v>
      </c>
      <c r="P327">
        <v>20</v>
      </c>
      <c r="Q327">
        <v>80</v>
      </c>
      <c r="R327" s="5"/>
      <c r="AO327" s="5" t="s">
        <v>4082</v>
      </c>
      <c r="AP327" s="5" t="s">
        <v>4422</v>
      </c>
      <c r="AQ327" s="19" t="s">
        <v>4423</v>
      </c>
      <c r="AR327" s="5" t="s">
        <v>2938</v>
      </c>
      <c r="AS327" t="b">
        <v>0</v>
      </c>
    </row>
    <row r="328" spans="1:45" ht="16" x14ac:dyDescent="0.2">
      <c r="A328" s="18" t="s">
        <v>2374</v>
      </c>
      <c r="B328" s="18" t="s">
        <v>98</v>
      </c>
      <c r="C328" s="18" t="s">
        <v>3071</v>
      </c>
      <c r="D328" s="18" t="s">
        <v>2976</v>
      </c>
      <c r="E328" s="5" t="s">
        <v>4424</v>
      </c>
      <c r="F328" s="5" t="s">
        <v>4425</v>
      </c>
      <c r="G328" s="5" t="s">
        <v>4426</v>
      </c>
      <c r="H328" s="5"/>
      <c r="I328" s="5" t="s">
        <v>2716</v>
      </c>
      <c r="J328" s="5" t="s">
        <v>1092</v>
      </c>
      <c r="K328" s="5" t="s">
        <v>2753</v>
      </c>
      <c r="L328" s="5" t="s">
        <v>2739</v>
      </c>
      <c r="M328" s="5" t="s">
        <v>2951</v>
      </c>
      <c r="N328" s="5" t="s">
        <v>2813</v>
      </c>
      <c r="O328" s="18" t="s">
        <v>114</v>
      </c>
      <c r="P328">
        <v>70</v>
      </c>
      <c r="Q328">
        <v>30</v>
      </c>
      <c r="R328" s="5"/>
      <c r="S328">
        <v>40</v>
      </c>
      <c r="Y328">
        <v>5</v>
      </c>
      <c r="Z328">
        <v>5</v>
      </c>
      <c r="AO328" s="5" t="s">
        <v>4427</v>
      </c>
      <c r="AP328" s="5" t="s">
        <v>4428</v>
      </c>
      <c r="AQ328" s="19" t="s">
        <v>2551</v>
      </c>
      <c r="AR328" s="5" t="s">
        <v>2551</v>
      </c>
    </row>
    <row r="329" spans="1:45" ht="16" x14ac:dyDescent="0.2">
      <c r="A329" s="18" t="s">
        <v>1737</v>
      </c>
      <c r="B329" s="18" t="s">
        <v>98</v>
      </c>
      <c r="C329" s="18" t="s">
        <v>3071</v>
      </c>
      <c r="D329" s="18" t="s">
        <v>2976</v>
      </c>
      <c r="E329" s="5" t="s">
        <v>4401</v>
      </c>
      <c r="F329" s="5" t="s">
        <v>4429</v>
      </c>
      <c r="G329" s="5" t="s">
        <v>4430</v>
      </c>
      <c r="H329" s="5"/>
      <c r="I329" s="5" t="s">
        <v>2716</v>
      </c>
      <c r="J329" s="5" t="s">
        <v>4431</v>
      </c>
      <c r="K329" s="5" t="s">
        <v>2551</v>
      </c>
      <c r="L329" s="5" t="s">
        <v>2551</v>
      </c>
      <c r="M329" s="5" t="s">
        <v>2717</v>
      </c>
      <c r="N329" s="5" t="s">
        <v>2551</v>
      </c>
      <c r="O329" s="18" t="s">
        <v>67</v>
      </c>
      <c r="P329">
        <v>100</v>
      </c>
      <c r="R329" s="5"/>
      <c r="AF329">
        <v>12</v>
      </c>
      <c r="AJ329">
        <v>48562</v>
      </c>
      <c r="AK329">
        <v>115000</v>
      </c>
      <c r="AL329">
        <v>115000</v>
      </c>
      <c r="AO329" s="5" t="s">
        <v>4432</v>
      </c>
      <c r="AP329" s="5" t="s">
        <v>4433</v>
      </c>
      <c r="AQ329" s="19" t="s">
        <v>2551</v>
      </c>
      <c r="AR329" s="5" t="s">
        <v>2551</v>
      </c>
    </row>
    <row r="330" spans="1:45" ht="16" x14ac:dyDescent="0.2">
      <c r="A330" s="18" t="s">
        <v>832</v>
      </c>
      <c r="B330" s="18" t="s">
        <v>98</v>
      </c>
      <c r="C330" s="18" t="s">
        <v>3071</v>
      </c>
      <c r="D330" s="18" t="s">
        <v>2976</v>
      </c>
      <c r="E330" s="5" t="s">
        <v>3071</v>
      </c>
      <c r="F330" s="5" t="s">
        <v>4434</v>
      </c>
      <c r="G330" s="5" t="s">
        <v>4435</v>
      </c>
      <c r="H330" s="5" t="s">
        <v>2723</v>
      </c>
      <c r="I330" s="5" t="s">
        <v>2716</v>
      </c>
      <c r="J330" s="5" t="s">
        <v>4436</v>
      </c>
      <c r="K330" s="5" t="s">
        <v>2891</v>
      </c>
      <c r="L330" s="5" t="s">
        <v>3076</v>
      </c>
      <c r="M330" s="5" t="s">
        <v>4246</v>
      </c>
      <c r="N330" s="5" t="s">
        <v>2551</v>
      </c>
      <c r="O330" s="18" t="s">
        <v>114</v>
      </c>
      <c r="P330">
        <v>51</v>
      </c>
      <c r="Q330">
        <v>49</v>
      </c>
      <c r="R330" s="5"/>
      <c r="T330">
        <v>20</v>
      </c>
      <c r="AF330">
        <v>500</v>
      </c>
      <c r="AI330">
        <v>60</v>
      </c>
      <c r="AO330" s="5" t="s">
        <v>4437</v>
      </c>
      <c r="AP330" s="5" t="s">
        <v>4438</v>
      </c>
      <c r="AQ330" s="19" t="s">
        <v>2551</v>
      </c>
      <c r="AR330" s="5" t="s">
        <v>2551</v>
      </c>
    </row>
    <row r="331" spans="1:45" ht="16" x14ac:dyDescent="0.2">
      <c r="A331" s="18" t="s">
        <v>836</v>
      </c>
      <c r="B331" s="18" t="s">
        <v>98</v>
      </c>
      <c r="C331" s="18" t="s">
        <v>3071</v>
      </c>
      <c r="D331" s="18" t="s">
        <v>2976</v>
      </c>
      <c r="E331" s="5" t="s">
        <v>3412</v>
      </c>
      <c r="F331" s="5" t="s">
        <v>4439</v>
      </c>
      <c r="G331" s="5" t="s">
        <v>4440</v>
      </c>
      <c r="H331" s="5"/>
      <c r="I331" s="5" t="s">
        <v>2716</v>
      </c>
      <c r="J331" s="5" t="s">
        <v>837</v>
      </c>
      <c r="K331" s="5" t="s">
        <v>2840</v>
      </c>
      <c r="L331" s="5" t="s">
        <v>2769</v>
      </c>
      <c r="M331" s="5" t="s">
        <v>2551</v>
      </c>
      <c r="N331" s="5" t="s">
        <v>2840</v>
      </c>
      <c r="O331" s="18" t="s">
        <v>107</v>
      </c>
      <c r="Q331">
        <v>100</v>
      </c>
      <c r="R331" s="5"/>
      <c r="S331">
        <v>5530</v>
      </c>
      <c r="U331">
        <v>500</v>
      </c>
      <c r="W331">
        <v>2200</v>
      </c>
      <c r="AO331" s="5" t="s">
        <v>4441</v>
      </c>
      <c r="AP331" s="5" t="s">
        <v>4442</v>
      </c>
      <c r="AQ331" s="19" t="s">
        <v>2551</v>
      </c>
      <c r="AR331" s="5" t="s">
        <v>2551</v>
      </c>
    </row>
    <row r="332" spans="1:45" ht="48" x14ac:dyDescent="0.2">
      <c r="A332" s="18" t="s">
        <v>687</v>
      </c>
      <c r="B332" s="18" t="s">
        <v>98</v>
      </c>
      <c r="C332" s="18" t="s">
        <v>3071</v>
      </c>
      <c r="D332" s="18" t="s">
        <v>2976</v>
      </c>
      <c r="E332" s="5" t="s">
        <v>4443</v>
      </c>
      <c r="F332" s="5" t="s">
        <v>4444</v>
      </c>
      <c r="G332" s="5" t="s">
        <v>4445</v>
      </c>
      <c r="H332" s="5"/>
      <c r="I332" s="5" t="s">
        <v>2716</v>
      </c>
      <c r="J332" s="5" t="s">
        <v>688</v>
      </c>
      <c r="K332" s="5" t="s">
        <v>2551</v>
      </c>
      <c r="L332" s="5" t="s">
        <v>2551</v>
      </c>
      <c r="M332" s="5" t="s">
        <v>2551</v>
      </c>
      <c r="N332" s="5" t="s">
        <v>2717</v>
      </c>
      <c r="O332" s="18" t="s">
        <v>56</v>
      </c>
      <c r="P332">
        <v>75</v>
      </c>
      <c r="Q332">
        <v>25</v>
      </c>
      <c r="R332" s="5"/>
      <c r="U332">
        <v>46</v>
      </c>
      <c r="W332">
        <v>68</v>
      </c>
      <c r="X332">
        <v>22</v>
      </c>
      <c r="AO332" s="5" t="s">
        <v>4446</v>
      </c>
      <c r="AP332" s="5" t="s">
        <v>4447</v>
      </c>
      <c r="AQ332" s="19" t="s">
        <v>2551</v>
      </c>
      <c r="AR332" s="5" t="s">
        <v>2551</v>
      </c>
    </row>
    <row r="333" spans="1:45" ht="16" x14ac:dyDescent="0.2">
      <c r="A333" s="18" t="s">
        <v>100</v>
      </c>
      <c r="B333" s="18" t="s">
        <v>98</v>
      </c>
      <c r="C333" s="18" t="s">
        <v>3071</v>
      </c>
      <c r="D333" s="18" t="s">
        <v>2976</v>
      </c>
      <c r="E333" s="5" t="s">
        <v>4448</v>
      </c>
      <c r="F333" s="5" t="s">
        <v>4449</v>
      </c>
      <c r="G333" s="5" t="s">
        <v>4450</v>
      </c>
      <c r="H333" s="5" t="s">
        <v>2723</v>
      </c>
      <c r="I333" s="5" t="s">
        <v>2716</v>
      </c>
      <c r="J333" s="5" t="s">
        <v>101</v>
      </c>
      <c r="K333" s="5" t="s">
        <v>2753</v>
      </c>
      <c r="L333" s="5" t="s">
        <v>2753</v>
      </c>
      <c r="M333" s="5" t="s">
        <v>2769</v>
      </c>
      <c r="N333" s="5" t="s">
        <v>2739</v>
      </c>
      <c r="O333" s="18" t="s">
        <v>56</v>
      </c>
      <c r="Q333">
        <v>100</v>
      </c>
      <c r="R333" s="5"/>
      <c r="S333">
        <v>9</v>
      </c>
      <c r="T333">
        <v>9</v>
      </c>
      <c r="U333">
        <v>5</v>
      </c>
      <c r="W333">
        <v>5</v>
      </c>
      <c r="X333">
        <v>5</v>
      </c>
      <c r="Y333">
        <v>4</v>
      </c>
      <c r="Z333">
        <v>4</v>
      </c>
      <c r="AA333">
        <v>3</v>
      </c>
      <c r="AB333">
        <v>2.5</v>
      </c>
      <c r="AC333">
        <v>4</v>
      </c>
      <c r="AE333">
        <v>5</v>
      </c>
      <c r="AG333">
        <v>20000</v>
      </c>
      <c r="AH333">
        <v>5</v>
      </c>
      <c r="AI333">
        <v>1</v>
      </c>
      <c r="AK333">
        <v>1000</v>
      </c>
      <c r="AL333">
        <v>500</v>
      </c>
      <c r="AO333" s="5" t="s">
        <v>4451</v>
      </c>
      <c r="AP333" s="5" t="s">
        <v>4452</v>
      </c>
      <c r="AQ333" s="19">
        <v>50000</v>
      </c>
      <c r="AR333" s="5" t="s">
        <v>3050</v>
      </c>
    </row>
    <row r="334" spans="1:45" ht="16" x14ac:dyDescent="0.2">
      <c r="A334" s="18" t="s">
        <v>838</v>
      </c>
      <c r="B334" s="18" t="s">
        <v>98</v>
      </c>
      <c r="C334" s="18" t="s">
        <v>3071</v>
      </c>
      <c r="D334" s="18" t="s">
        <v>2976</v>
      </c>
      <c r="E334" s="5" t="s">
        <v>4453</v>
      </c>
      <c r="F334" s="5" t="s">
        <v>4454</v>
      </c>
      <c r="G334" s="5" t="s">
        <v>4455</v>
      </c>
      <c r="H334" s="5"/>
      <c r="I334" s="5" t="s">
        <v>57</v>
      </c>
      <c r="J334" s="5" t="s">
        <v>839</v>
      </c>
      <c r="K334" s="5" t="s">
        <v>2761</v>
      </c>
      <c r="L334" s="5" t="s">
        <v>2738</v>
      </c>
      <c r="M334" s="5" t="s">
        <v>2551</v>
      </c>
      <c r="N334" s="5" t="s">
        <v>2813</v>
      </c>
      <c r="O334" s="18" t="s">
        <v>120</v>
      </c>
      <c r="Q334">
        <v>100</v>
      </c>
      <c r="R334" s="5"/>
      <c r="T334">
        <v>190</v>
      </c>
      <c r="AA334">
        <v>75</v>
      </c>
      <c r="AO334" s="5" t="s">
        <v>4456</v>
      </c>
      <c r="AP334" s="5" t="s">
        <v>4457</v>
      </c>
      <c r="AQ334" s="19" t="s">
        <v>2551</v>
      </c>
      <c r="AR334" s="5" t="s">
        <v>2551</v>
      </c>
    </row>
    <row r="335" spans="1:45" ht="16" x14ac:dyDescent="0.2">
      <c r="A335" s="18" t="s">
        <v>2152</v>
      </c>
      <c r="B335" s="18" t="s">
        <v>282</v>
      </c>
      <c r="C335" s="18" t="s">
        <v>4458</v>
      </c>
      <c r="D335" s="18" t="s">
        <v>148</v>
      </c>
      <c r="E335" s="5" t="s">
        <v>4459</v>
      </c>
      <c r="F335" s="5" t="s">
        <v>4460</v>
      </c>
      <c r="G335" s="5" t="s">
        <v>4461</v>
      </c>
      <c r="H335" s="5"/>
      <c r="I335" s="5" t="s">
        <v>57</v>
      </c>
      <c r="J335" s="5" t="s">
        <v>4462</v>
      </c>
      <c r="K335" s="5" t="s">
        <v>2739</v>
      </c>
      <c r="L335" s="5" t="s">
        <v>2739</v>
      </c>
      <c r="M335" s="5" t="s">
        <v>2769</v>
      </c>
      <c r="N335" s="5" t="s">
        <v>2769</v>
      </c>
      <c r="O335" s="18" t="s">
        <v>107</v>
      </c>
      <c r="P335">
        <v>100</v>
      </c>
      <c r="R335" s="5"/>
      <c r="S335">
        <v>100</v>
      </c>
      <c r="T335">
        <v>110</v>
      </c>
      <c r="W335">
        <v>60</v>
      </c>
      <c r="Y335">
        <v>430</v>
      </c>
      <c r="AO335" s="5" t="s">
        <v>4463</v>
      </c>
      <c r="AP335" s="5" t="s">
        <v>4463</v>
      </c>
      <c r="AQ335" s="19" t="s">
        <v>2667</v>
      </c>
      <c r="AR335" s="5" t="s">
        <v>4464</v>
      </c>
      <c r="AS335" t="b">
        <v>0</v>
      </c>
    </row>
    <row r="336" spans="1:45" ht="16" x14ac:dyDescent="0.2">
      <c r="A336" s="18" t="s">
        <v>1719</v>
      </c>
      <c r="B336" s="18" t="s">
        <v>282</v>
      </c>
      <c r="C336" s="18" t="s">
        <v>4458</v>
      </c>
      <c r="D336" s="18" t="s">
        <v>148</v>
      </c>
      <c r="E336" s="5" t="s">
        <v>4465</v>
      </c>
      <c r="F336" s="5" t="s">
        <v>4466</v>
      </c>
      <c r="G336" s="5" t="s">
        <v>4467</v>
      </c>
      <c r="H336" s="5"/>
      <c r="I336" s="5" t="s">
        <v>2716</v>
      </c>
      <c r="J336" s="5" t="s">
        <v>1720</v>
      </c>
      <c r="K336" s="5" t="s">
        <v>2551</v>
      </c>
      <c r="L336" s="5" t="s">
        <v>2551</v>
      </c>
      <c r="M336" s="5" t="s">
        <v>2717</v>
      </c>
      <c r="N336" s="5" t="s">
        <v>2551</v>
      </c>
      <c r="O336" s="18" t="s">
        <v>67</v>
      </c>
      <c r="P336">
        <v>100</v>
      </c>
      <c r="R336" s="5"/>
      <c r="S336">
        <v>20</v>
      </c>
      <c r="T336">
        <v>12</v>
      </c>
      <c r="W336">
        <v>264</v>
      </c>
      <c r="AO336" s="5" t="s">
        <v>4468</v>
      </c>
      <c r="AP336" s="5" t="s">
        <v>4468</v>
      </c>
      <c r="AQ336" s="19" t="s">
        <v>2551</v>
      </c>
      <c r="AR336" s="5" t="s">
        <v>2551</v>
      </c>
    </row>
    <row r="337" spans="1:45" ht="16" x14ac:dyDescent="0.2">
      <c r="A337" s="18" t="s">
        <v>284</v>
      </c>
      <c r="B337" s="18" t="s">
        <v>282</v>
      </c>
      <c r="C337" s="18" t="s">
        <v>4458</v>
      </c>
      <c r="D337" s="18" t="s">
        <v>148</v>
      </c>
      <c r="E337" s="5" t="s">
        <v>3254</v>
      </c>
      <c r="F337" s="5" t="s">
        <v>4469</v>
      </c>
      <c r="G337" s="5" t="s">
        <v>4470</v>
      </c>
      <c r="H337" s="5"/>
      <c r="I337" s="5" t="s">
        <v>2716</v>
      </c>
      <c r="J337" s="5" t="s">
        <v>4471</v>
      </c>
      <c r="K337" s="5" t="s">
        <v>2551</v>
      </c>
      <c r="L337" s="5" t="s">
        <v>2551</v>
      </c>
      <c r="M337" s="5" t="s">
        <v>2717</v>
      </c>
      <c r="N337" s="5" t="s">
        <v>2551</v>
      </c>
      <c r="O337" s="18" t="s">
        <v>67</v>
      </c>
      <c r="P337">
        <v>100</v>
      </c>
      <c r="R337" s="5"/>
      <c r="AH337">
        <v>1</v>
      </c>
      <c r="AO337" s="5" t="s">
        <v>2596</v>
      </c>
      <c r="AP337" s="5" t="s">
        <v>4472</v>
      </c>
      <c r="AQ337" s="19" t="s">
        <v>2551</v>
      </c>
      <c r="AR337" s="5" t="s">
        <v>2551</v>
      </c>
    </row>
    <row r="338" spans="1:45" ht="16" x14ac:dyDescent="0.2">
      <c r="A338" s="18" t="s">
        <v>1721</v>
      </c>
      <c r="B338" s="18" t="s">
        <v>282</v>
      </c>
      <c r="C338" s="18" t="s">
        <v>4458</v>
      </c>
      <c r="D338" s="18" t="s">
        <v>148</v>
      </c>
      <c r="E338" s="5" t="s">
        <v>4473</v>
      </c>
      <c r="F338" s="5" t="s">
        <v>4474</v>
      </c>
      <c r="G338" s="5" t="s">
        <v>4475</v>
      </c>
      <c r="H338" s="5"/>
      <c r="I338" s="5" t="s">
        <v>2716</v>
      </c>
      <c r="J338" s="5" t="s">
        <v>1722</v>
      </c>
      <c r="K338" s="5" t="s">
        <v>3703</v>
      </c>
      <c r="L338" s="5" t="s">
        <v>3425</v>
      </c>
      <c r="M338" s="5" t="s">
        <v>3504</v>
      </c>
      <c r="N338" s="5" t="s">
        <v>4476</v>
      </c>
      <c r="O338" s="18" t="s">
        <v>67</v>
      </c>
      <c r="P338">
        <v>100</v>
      </c>
      <c r="R338" s="5"/>
      <c r="S338">
        <v>15</v>
      </c>
      <c r="T338">
        <v>10</v>
      </c>
      <c r="U338">
        <v>6</v>
      </c>
      <c r="Y338">
        <v>1</v>
      </c>
      <c r="AH338">
        <v>1</v>
      </c>
      <c r="AO338" s="5" t="s">
        <v>4477</v>
      </c>
      <c r="AP338" s="5" t="s">
        <v>4478</v>
      </c>
      <c r="AQ338" s="19" t="s">
        <v>2644</v>
      </c>
      <c r="AR338" s="5" t="s">
        <v>3708</v>
      </c>
      <c r="AS338" t="b">
        <v>0</v>
      </c>
    </row>
    <row r="339" spans="1:45" ht="16" x14ac:dyDescent="0.2">
      <c r="A339" s="18" t="s">
        <v>1955</v>
      </c>
      <c r="B339" s="18" t="s">
        <v>282</v>
      </c>
      <c r="C339" s="18" t="s">
        <v>4458</v>
      </c>
      <c r="D339" s="18" t="s">
        <v>148</v>
      </c>
      <c r="E339" s="5" t="s">
        <v>4479</v>
      </c>
      <c r="F339" s="5" t="s">
        <v>4480</v>
      </c>
      <c r="G339" s="5" t="s">
        <v>4481</v>
      </c>
      <c r="H339" s="5"/>
      <c r="I339" s="5" t="s">
        <v>2716</v>
      </c>
      <c r="J339" s="5" t="s">
        <v>1956</v>
      </c>
      <c r="K339" s="5" t="s">
        <v>2761</v>
      </c>
      <c r="L339" s="5" t="s">
        <v>3047</v>
      </c>
      <c r="M339" s="5" t="s">
        <v>4246</v>
      </c>
      <c r="N339" s="5" t="s">
        <v>4482</v>
      </c>
      <c r="O339" s="18" t="s">
        <v>120</v>
      </c>
      <c r="P339">
        <v>100</v>
      </c>
      <c r="R339" s="5"/>
      <c r="AA339">
        <v>2</v>
      </c>
      <c r="AB339">
        <v>12</v>
      </c>
      <c r="AE339">
        <v>150</v>
      </c>
      <c r="AO339" s="5" t="s">
        <v>4483</v>
      </c>
      <c r="AP339" s="5" t="s">
        <v>4484</v>
      </c>
      <c r="AQ339" s="19" t="s">
        <v>2551</v>
      </c>
      <c r="AR339" s="5" t="s">
        <v>2551</v>
      </c>
      <c r="AS339" t="b">
        <v>0</v>
      </c>
    </row>
    <row r="340" spans="1:45" ht="16" x14ac:dyDescent="0.2">
      <c r="A340" s="18" t="s">
        <v>1727</v>
      </c>
      <c r="B340" s="18" t="s">
        <v>282</v>
      </c>
      <c r="C340" s="18" t="s">
        <v>4458</v>
      </c>
      <c r="D340" s="18" t="s">
        <v>148</v>
      </c>
      <c r="E340" s="5" t="s">
        <v>4485</v>
      </c>
      <c r="F340" s="5" t="s">
        <v>4486</v>
      </c>
      <c r="G340" s="5" t="s">
        <v>4487</v>
      </c>
      <c r="H340" s="5"/>
      <c r="I340" s="5" t="s">
        <v>2716</v>
      </c>
      <c r="J340" s="5" t="s">
        <v>4488</v>
      </c>
      <c r="K340" s="5" t="s">
        <v>2551</v>
      </c>
      <c r="L340" s="5" t="s">
        <v>2739</v>
      </c>
      <c r="M340" s="5" t="s">
        <v>2813</v>
      </c>
      <c r="N340" s="5" t="s">
        <v>2813</v>
      </c>
      <c r="O340" s="18" t="s">
        <v>114</v>
      </c>
      <c r="P340">
        <v>100</v>
      </c>
      <c r="R340" s="5"/>
      <c r="U340">
        <v>30</v>
      </c>
      <c r="AB340">
        <v>10</v>
      </c>
      <c r="AL340">
        <v>2000</v>
      </c>
      <c r="AO340" s="5" t="s">
        <v>4489</v>
      </c>
      <c r="AP340" s="5" t="s">
        <v>4490</v>
      </c>
      <c r="AQ340" s="19" t="s">
        <v>2657</v>
      </c>
      <c r="AR340" s="5" t="s">
        <v>4491</v>
      </c>
      <c r="AS340" t="b">
        <v>0</v>
      </c>
    </row>
    <row r="341" spans="1:45" ht="16" x14ac:dyDescent="0.2">
      <c r="A341" s="18" t="s">
        <v>2270</v>
      </c>
      <c r="B341" s="18" t="s">
        <v>2269</v>
      </c>
      <c r="C341" s="18" t="s">
        <v>48</v>
      </c>
      <c r="D341" s="18" t="s">
        <v>48</v>
      </c>
      <c r="E341" s="5" t="s">
        <v>4492</v>
      </c>
      <c r="F341" s="5" t="s">
        <v>4493</v>
      </c>
      <c r="G341" s="5" t="s">
        <v>4494</v>
      </c>
      <c r="H341" s="5" t="s">
        <v>2871</v>
      </c>
      <c r="I341" s="5" t="s">
        <v>59</v>
      </c>
      <c r="J341" s="5" t="s">
        <v>2271</v>
      </c>
      <c r="K341" s="5" t="s">
        <v>3076</v>
      </c>
      <c r="L341" s="5" t="s">
        <v>2551</v>
      </c>
      <c r="M341" s="5" t="s">
        <v>2769</v>
      </c>
      <c r="N341" s="5" t="s">
        <v>2738</v>
      </c>
      <c r="O341" s="18" t="s">
        <v>120</v>
      </c>
      <c r="R341" s="5" t="s">
        <v>4495</v>
      </c>
      <c r="S341">
        <v>300</v>
      </c>
      <c r="T341">
        <v>300</v>
      </c>
      <c r="U341">
        <v>200</v>
      </c>
      <c r="V341">
        <v>250</v>
      </c>
      <c r="W341">
        <v>50</v>
      </c>
      <c r="AO341" s="5" t="s">
        <v>4496</v>
      </c>
      <c r="AP341" s="5" t="s">
        <v>2723</v>
      </c>
      <c r="AQ341" s="19" t="s">
        <v>4497</v>
      </c>
      <c r="AR341" s="5" t="s">
        <v>2951</v>
      </c>
    </row>
    <row r="342" spans="1:45" ht="16" x14ac:dyDescent="0.2">
      <c r="A342" s="18" t="s">
        <v>2355</v>
      </c>
      <c r="B342" s="18" t="s">
        <v>1437</v>
      </c>
      <c r="C342" s="18" t="s">
        <v>48</v>
      </c>
      <c r="D342" s="18" t="s">
        <v>48</v>
      </c>
      <c r="E342" s="5" t="s">
        <v>4498</v>
      </c>
      <c r="F342" s="5" t="s">
        <v>4499</v>
      </c>
      <c r="G342" s="5" t="s">
        <v>4500</v>
      </c>
      <c r="H342" s="5" t="s">
        <v>2723</v>
      </c>
      <c r="I342" s="5" t="s">
        <v>2716</v>
      </c>
      <c r="J342" s="5" t="s">
        <v>2356</v>
      </c>
      <c r="K342" s="5" t="s">
        <v>2551</v>
      </c>
      <c r="L342" s="5" t="s">
        <v>2551</v>
      </c>
      <c r="M342" s="5" t="s">
        <v>2717</v>
      </c>
      <c r="N342" s="5" t="s">
        <v>2551</v>
      </c>
      <c r="O342" s="18" t="s">
        <v>67</v>
      </c>
      <c r="R342" s="5" t="s">
        <v>4495</v>
      </c>
      <c r="AN342">
        <v>1</v>
      </c>
      <c r="AO342" s="5" t="s">
        <v>3092</v>
      </c>
      <c r="AP342" s="5" t="s">
        <v>2723</v>
      </c>
      <c r="AQ342" s="19" t="s">
        <v>2551</v>
      </c>
      <c r="AR342" s="5" t="s">
        <v>2551</v>
      </c>
    </row>
    <row r="343" spans="1:45" ht="16" x14ac:dyDescent="0.2">
      <c r="A343" s="18" t="s">
        <v>1933</v>
      </c>
      <c r="B343" s="18" t="s">
        <v>1932</v>
      </c>
      <c r="C343" s="18" t="s">
        <v>48</v>
      </c>
      <c r="D343" s="18" t="s">
        <v>48</v>
      </c>
      <c r="E343" s="5" t="s">
        <v>4501</v>
      </c>
      <c r="F343" s="5" t="s">
        <v>4502</v>
      </c>
      <c r="G343" s="5" t="s">
        <v>4503</v>
      </c>
      <c r="H343" s="5" t="s">
        <v>2723</v>
      </c>
      <c r="I343" s="5" t="s">
        <v>59</v>
      </c>
      <c r="J343" s="5" t="s">
        <v>1934</v>
      </c>
      <c r="K343" s="5" t="s">
        <v>2551</v>
      </c>
      <c r="L343" s="5" t="s">
        <v>2879</v>
      </c>
      <c r="M343" s="5" t="s">
        <v>2739</v>
      </c>
      <c r="N343" s="5" t="s">
        <v>2551</v>
      </c>
      <c r="O343" s="18" t="s">
        <v>114</v>
      </c>
      <c r="R343" s="5" t="s">
        <v>4495</v>
      </c>
      <c r="W343">
        <v>750</v>
      </c>
      <c r="Y343">
        <v>22</v>
      </c>
      <c r="AB343">
        <v>31</v>
      </c>
      <c r="AE343">
        <v>214</v>
      </c>
      <c r="AI343">
        <v>27</v>
      </c>
      <c r="AO343" s="5" t="s">
        <v>4504</v>
      </c>
      <c r="AP343" s="5" t="s">
        <v>2723</v>
      </c>
      <c r="AQ343" s="19" t="s">
        <v>2551</v>
      </c>
      <c r="AR343" s="5" t="s">
        <v>2551</v>
      </c>
    </row>
    <row r="344" spans="1:45" ht="16" x14ac:dyDescent="0.2">
      <c r="A344" s="18" t="s">
        <v>2012</v>
      </c>
      <c r="B344" s="18" t="s">
        <v>476</v>
      </c>
      <c r="C344" s="18" t="s">
        <v>4505</v>
      </c>
      <c r="D344" s="18" t="s">
        <v>2867</v>
      </c>
      <c r="E344" s="5" t="s">
        <v>4505</v>
      </c>
      <c r="F344" s="5" t="s">
        <v>4506</v>
      </c>
      <c r="G344" s="5" t="s">
        <v>4507</v>
      </c>
      <c r="H344" s="5" t="s">
        <v>2723</v>
      </c>
      <c r="I344" s="5" t="s">
        <v>2716</v>
      </c>
      <c r="J344" s="5" t="s">
        <v>2013</v>
      </c>
      <c r="K344" s="5" t="s">
        <v>4102</v>
      </c>
      <c r="L344" s="5" t="s">
        <v>2551</v>
      </c>
      <c r="M344" s="5" t="s">
        <v>2952</v>
      </c>
      <c r="N344" s="5" t="s">
        <v>4102</v>
      </c>
      <c r="O344" s="18" t="s">
        <v>67</v>
      </c>
      <c r="P344">
        <v>100</v>
      </c>
      <c r="R344" s="5"/>
      <c r="U344">
        <v>5</v>
      </c>
      <c r="AE344">
        <v>2</v>
      </c>
      <c r="AN344">
        <v>2</v>
      </c>
      <c r="AO344" s="5" t="s">
        <v>4508</v>
      </c>
      <c r="AP344" s="5" t="s">
        <v>2723</v>
      </c>
      <c r="AQ344" s="19" t="s">
        <v>2551</v>
      </c>
      <c r="AR344" s="5" t="s">
        <v>2551</v>
      </c>
    </row>
    <row r="345" spans="1:45" ht="16" x14ac:dyDescent="0.2">
      <c r="A345" s="18" t="s">
        <v>2303</v>
      </c>
      <c r="B345" s="18" t="s">
        <v>2302</v>
      </c>
      <c r="C345" s="18" t="s">
        <v>48</v>
      </c>
      <c r="D345" s="18" t="s">
        <v>48</v>
      </c>
      <c r="E345" s="5" t="s">
        <v>4509</v>
      </c>
      <c r="F345" s="5" t="s">
        <v>4510</v>
      </c>
      <c r="G345" s="5" t="s">
        <v>4511</v>
      </c>
      <c r="H345" s="5" t="s">
        <v>2723</v>
      </c>
      <c r="I345" s="5" t="s">
        <v>59</v>
      </c>
      <c r="J345" s="5" t="s">
        <v>2304</v>
      </c>
      <c r="K345" s="5" t="s">
        <v>3076</v>
      </c>
      <c r="L345" s="5" t="s">
        <v>2551</v>
      </c>
      <c r="M345" s="5" t="s">
        <v>2551</v>
      </c>
      <c r="N345" s="5" t="s">
        <v>2813</v>
      </c>
      <c r="O345" s="18" t="s">
        <v>120</v>
      </c>
      <c r="R345" s="5" t="s">
        <v>4495</v>
      </c>
      <c r="W345">
        <v>40</v>
      </c>
      <c r="AA345">
        <v>5</v>
      </c>
      <c r="AO345" s="5" t="s">
        <v>4512</v>
      </c>
      <c r="AP345" s="5" t="s">
        <v>4512</v>
      </c>
      <c r="AQ345" s="19" t="s">
        <v>2551</v>
      </c>
      <c r="AR345" s="5" t="s">
        <v>2551</v>
      </c>
    </row>
    <row r="346" spans="1:45" ht="16" x14ac:dyDescent="0.2">
      <c r="A346" s="18" t="s">
        <v>4513</v>
      </c>
      <c r="B346" s="18" t="s">
        <v>843</v>
      </c>
      <c r="C346" s="18" t="s">
        <v>48</v>
      </c>
      <c r="D346" s="18" t="s">
        <v>48</v>
      </c>
      <c r="E346" s="5" t="s">
        <v>4514</v>
      </c>
      <c r="F346" s="5" t="s">
        <v>4515</v>
      </c>
      <c r="G346" s="5" t="s">
        <v>4516</v>
      </c>
      <c r="H346" s="5" t="s">
        <v>2871</v>
      </c>
      <c r="I346" s="5" t="s">
        <v>59</v>
      </c>
      <c r="J346" s="5" t="s">
        <v>4517</v>
      </c>
      <c r="K346" s="5" t="s">
        <v>2769</v>
      </c>
      <c r="L346" s="5" t="s">
        <v>2879</v>
      </c>
      <c r="M346" s="5" t="s">
        <v>2738</v>
      </c>
      <c r="N346" s="5" t="s">
        <v>2769</v>
      </c>
      <c r="O346" s="18" t="s">
        <v>114</v>
      </c>
      <c r="R346" s="5" t="s">
        <v>4495</v>
      </c>
      <c r="AA346">
        <v>2</v>
      </c>
      <c r="AB346">
        <v>10</v>
      </c>
      <c r="AD346">
        <v>1</v>
      </c>
      <c r="AE346">
        <v>3</v>
      </c>
      <c r="AF346">
        <v>1</v>
      </c>
      <c r="AG346">
        <v>20000</v>
      </c>
      <c r="AH346">
        <v>5</v>
      </c>
      <c r="AI346">
        <v>5</v>
      </c>
      <c r="AK346">
        <v>1000</v>
      </c>
      <c r="AL346">
        <v>1000</v>
      </c>
      <c r="AN346">
        <v>5</v>
      </c>
      <c r="AO346" s="5" t="s">
        <v>4518</v>
      </c>
      <c r="AP346" s="5" t="s">
        <v>2723</v>
      </c>
      <c r="AQ346" s="19" t="s">
        <v>2905</v>
      </c>
      <c r="AR346" s="5" t="s">
        <v>2761</v>
      </c>
    </row>
    <row r="347" spans="1:45" ht="16" x14ac:dyDescent="0.2">
      <c r="A347" s="18" t="s">
        <v>916</v>
      </c>
      <c r="B347" s="18" t="s">
        <v>915</v>
      </c>
      <c r="C347" s="18" t="s">
        <v>48</v>
      </c>
      <c r="D347" s="18" t="s">
        <v>48</v>
      </c>
      <c r="E347" s="5" t="s">
        <v>4519</v>
      </c>
      <c r="F347" s="5" t="s">
        <v>4520</v>
      </c>
      <c r="G347" s="5" t="s">
        <v>4521</v>
      </c>
      <c r="H347" s="5" t="s">
        <v>2723</v>
      </c>
      <c r="I347" s="5" t="s">
        <v>59</v>
      </c>
      <c r="J347" s="5" t="s">
        <v>4522</v>
      </c>
      <c r="K347" s="5" t="s">
        <v>2551</v>
      </c>
      <c r="L347" s="5" t="s">
        <v>2551</v>
      </c>
      <c r="M347" s="5" t="s">
        <v>2551</v>
      </c>
      <c r="N347" s="5" t="s">
        <v>2717</v>
      </c>
      <c r="O347" s="18" t="s">
        <v>56</v>
      </c>
      <c r="R347" s="5" t="s">
        <v>4495</v>
      </c>
      <c r="AO347" s="5" t="s">
        <v>4523</v>
      </c>
      <c r="AP347" s="5" t="s">
        <v>2723</v>
      </c>
      <c r="AQ347" s="19" t="s">
        <v>2551</v>
      </c>
      <c r="AR347" s="5" t="s">
        <v>2723</v>
      </c>
    </row>
    <row r="348" spans="1:45" ht="16" x14ac:dyDescent="0.2">
      <c r="A348" s="18" t="s">
        <v>1692</v>
      </c>
      <c r="B348" s="18" t="s">
        <v>1691</v>
      </c>
      <c r="C348" s="18" t="s">
        <v>48</v>
      </c>
      <c r="D348" s="18" t="s">
        <v>48</v>
      </c>
      <c r="E348" s="5" t="s">
        <v>4524</v>
      </c>
      <c r="F348" s="5" t="s">
        <v>4525</v>
      </c>
      <c r="G348" s="5" t="s">
        <v>4526</v>
      </c>
      <c r="H348" s="5" t="s">
        <v>2723</v>
      </c>
      <c r="I348" s="5" t="s">
        <v>59</v>
      </c>
      <c r="J348" s="5" t="s">
        <v>1693</v>
      </c>
      <c r="K348" s="5" t="s">
        <v>2551</v>
      </c>
      <c r="L348" s="5" t="s">
        <v>3426</v>
      </c>
      <c r="M348" s="5" t="s">
        <v>4527</v>
      </c>
      <c r="N348" s="5" t="s">
        <v>2551</v>
      </c>
      <c r="O348" s="18" t="s">
        <v>67</v>
      </c>
      <c r="R348" s="5" t="s">
        <v>4495</v>
      </c>
      <c r="AO348" s="5" t="s">
        <v>4528</v>
      </c>
      <c r="AP348" s="5" t="s">
        <v>4529</v>
      </c>
      <c r="AQ348" s="19" t="s">
        <v>2551</v>
      </c>
      <c r="AR348" s="5" t="s">
        <v>2551</v>
      </c>
    </row>
    <row r="349" spans="1:45" ht="16" x14ac:dyDescent="0.2">
      <c r="A349" s="18" t="s">
        <v>1444</v>
      </c>
      <c r="B349" s="18" t="s">
        <v>1443</v>
      </c>
      <c r="C349" s="18" t="s">
        <v>48</v>
      </c>
      <c r="D349" s="18" t="s">
        <v>48</v>
      </c>
      <c r="E349" s="5" t="s">
        <v>4530</v>
      </c>
      <c r="F349" s="5" t="s">
        <v>4531</v>
      </c>
      <c r="G349" s="5" t="s">
        <v>4532</v>
      </c>
      <c r="H349" s="5" t="s">
        <v>4533</v>
      </c>
      <c r="I349" s="5" t="s">
        <v>59</v>
      </c>
      <c r="J349" s="5" t="s">
        <v>1445</v>
      </c>
      <c r="K349" s="5" t="s">
        <v>2761</v>
      </c>
      <c r="L349" s="5" t="s">
        <v>2551</v>
      </c>
      <c r="M349" s="5" t="s">
        <v>2769</v>
      </c>
      <c r="N349" s="5" t="s">
        <v>2739</v>
      </c>
      <c r="O349" s="18" t="s">
        <v>120</v>
      </c>
      <c r="R349" s="5" t="s">
        <v>4495</v>
      </c>
      <c r="S349">
        <v>120</v>
      </c>
      <c r="T349">
        <v>180</v>
      </c>
      <c r="U349">
        <v>85</v>
      </c>
      <c r="V349">
        <v>45</v>
      </c>
      <c r="W349">
        <v>75</v>
      </c>
      <c r="X349">
        <v>30</v>
      </c>
      <c r="AA349">
        <v>30</v>
      </c>
      <c r="AN349">
        <v>1</v>
      </c>
      <c r="AO349" s="5" t="s">
        <v>4534</v>
      </c>
      <c r="AP349" s="5" t="s">
        <v>4534</v>
      </c>
      <c r="AQ349" s="19" t="s">
        <v>2632</v>
      </c>
      <c r="AR349" s="5" t="s">
        <v>4535</v>
      </c>
    </row>
    <row r="350" spans="1:45" ht="16" x14ac:dyDescent="0.2">
      <c r="A350" s="18" t="s">
        <v>2174</v>
      </c>
      <c r="B350" s="18" t="s">
        <v>2173</v>
      </c>
      <c r="C350" s="18" t="s">
        <v>48</v>
      </c>
      <c r="D350" s="18" t="s">
        <v>48</v>
      </c>
      <c r="E350" s="5" t="s">
        <v>4536</v>
      </c>
      <c r="F350" s="5" t="s">
        <v>4537</v>
      </c>
      <c r="G350" s="5" t="s">
        <v>4538</v>
      </c>
      <c r="H350" s="5" t="s">
        <v>2723</v>
      </c>
      <c r="I350" s="5" t="s">
        <v>59</v>
      </c>
      <c r="J350" s="5" t="s">
        <v>2175</v>
      </c>
      <c r="K350" s="5" t="s">
        <v>2551</v>
      </c>
      <c r="L350" s="5" t="s">
        <v>2551</v>
      </c>
      <c r="M350" s="5" t="s">
        <v>2551</v>
      </c>
      <c r="N350" s="5" t="s">
        <v>2717</v>
      </c>
      <c r="O350" s="18" t="s">
        <v>56</v>
      </c>
      <c r="R350" s="5" t="s">
        <v>4495</v>
      </c>
      <c r="S350">
        <v>72</v>
      </c>
      <c r="T350">
        <v>72</v>
      </c>
      <c r="U350">
        <v>72</v>
      </c>
      <c r="V350">
        <v>4</v>
      </c>
      <c r="W350">
        <v>72</v>
      </c>
      <c r="X350">
        <v>72</v>
      </c>
      <c r="AO350" s="5" t="s">
        <v>4539</v>
      </c>
      <c r="AP350" s="5" t="s">
        <v>4539</v>
      </c>
      <c r="AQ350" s="19" t="s">
        <v>2551</v>
      </c>
      <c r="AR350" s="5" t="s">
        <v>2551</v>
      </c>
    </row>
    <row r="351" spans="1:45" ht="32" x14ac:dyDescent="0.2">
      <c r="A351" s="18" t="s">
        <v>993</v>
      </c>
      <c r="B351" s="18" t="s">
        <v>991</v>
      </c>
      <c r="C351" s="18" t="s">
        <v>48</v>
      </c>
      <c r="D351" s="18" t="s">
        <v>48</v>
      </c>
      <c r="E351" s="5" t="s">
        <v>4540</v>
      </c>
      <c r="F351" s="5" t="s">
        <v>4541</v>
      </c>
      <c r="G351" s="5" t="s">
        <v>4542</v>
      </c>
      <c r="H351" s="5" t="s">
        <v>4543</v>
      </c>
      <c r="I351" s="5" t="s">
        <v>59</v>
      </c>
      <c r="J351" s="5" t="s">
        <v>994</v>
      </c>
      <c r="K351" s="5" t="s">
        <v>2840</v>
      </c>
      <c r="L351" s="5" t="s">
        <v>2813</v>
      </c>
      <c r="M351" s="5" t="s">
        <v>2753</v>
      </c>
      <c r="N351" s="5" t="s">
        <v>2551</v>
      </c>
      <c r="O351" s="18" t="s">
        <v>120</v>
      </c>
      <c r="R351" s="5" t="s">
        <v>4495</v>
      </c>
      <c r="S351">
        <v>5</v>
      </c>
      <c r="T351">
        <v>60</v>
      </c>
      <c r="U351">
        <v>12</v>
      </c>
      <c r="V351">
        <v>12</v>
      </c>
      <c r="AC351">
        <v>5</v>
      </c>
      <c r="AE351">
        <v>40</v>
      </c>
      <c r="AF351">
        <v>100</v>
      </c>
      <c r="AG351">
        <v>2000000</v>
      </c>
      <c r="AI351">
        <v>15</v>
      </c>
      <c r="AN351">
        <v>3</v>
      </c>
      <c r="AO351" s="5" t="s">
        <v>4544</v>
      </c>
      <c r="AP351" s="5" t="s">
        <v>2723</v>
      </c>
      <c r="AQ351" s="19" t="s">
        <v>2551</v>
      </c>
      <c r="AR351" s="5" t="s">
        <v>2551</v>
      </c>
    </row>
    <row r="352" spans="1:45" ht="16" x14ac:dyDescent="0.2">
      <c r="A352" s="18" t="s">
        <v>2457</v>
      </c>
      <c r="B352" s="18" t="s">
        <v>2455</v>
      </c>
      <c r="C352" s="18" t="s">
        <v>48</v>
      </c>
      <c r="D352" s="18" t="s">
        <v>48</v>
      </c>
      <c r="E352" s="5" t="s">
        <v>4545</v>
      </c>
      <c r="F352" s="5" t="s">
        <v>4546</v>
      </c>
      <c r="G352" s="5" t="s">
        <v>4547</v>
      </c>
      <c r="H352" s="5" t="s">
        <v>2760</v>
      </c>
      <c r="I352" s="5" t="s">
        <v>59</v>
      </c>
      <c r="J352" s="5" t="s">
        <v>2458</v>
      </c>
      <c r="K352" s="5" t="s">
        <v>3006</v>
      </c>
      <c r="L352" s="5" t="s">
        <v>2551</v>
      </c>
      <c r="M352" s="5" t="s">
        <v>2551</v>
      </c>
      <c r="N352" s="5" t="s">
        <v>2738</v>
      </c>
      <c r="O352" s="18" t="s">
        <v>120</v>
      </c>
      <c r="R352" s="5" t="s">
        <v>4495</v>
      </c>
      <c r="S352">
        <v>100</v>
      </c>
      <c r="T352">
        <v>100</v>
      </c>
      <c r="U352">
        <v>50</v>
      </c>
      <c r="X352">
        <v>97</v>
      </c>
      <c r="Z352">
        <v>1</v>
      </c>
      <c r="AA352">
        <v>3</v>
      </c>
      <c r="AH352">
        <v>1</v>
      </c>
      <c r="AO352" s="5" t="s">
        <v>4548</v>
      </c>
      <c r="AP352" s="5" t="s">
        <v>2723</v>
      </c>
      <c r="AQ352" s="19" t="s">
        <v>2578</v>
      </c>
      <c r="AR352" s="5" t="s">
        <v>4549</v>
      </c>
    </row>
    <row r="353" spans="1:44" ht="16" x14ac:dyDescent="0.2">
      <c r="A353" s="18" t="s">
        <v>1230</v>
      </c>
      <c r="B353" s="18" t="s">
        <v>1229</v>
      </c>
      <c r="C353" s="18" t="s">
        <v>48</v>
      </c>
      <c r="D353" s="18" t="s">
        <v>48</v>
      </c>
      <c r="E353" s="5" t="s">
        <v>4550</v>
      </c>
      <c r="F353" s="5" t="s">
        <v>4551</v>
      </c>
      <c r="G353" s="5" t="s">
        <v>4552</v>
      </c>
      <c r="H353" s="5" t="s">
        <v>2723</v>
      </c>
      <c r="I353" s="5" t="s">
        <v>59</v>
      </c>
      <c r="J353" s="5" t="s">
        <v>1231</v>
      </c>
      <c r="K353" s="5" t="s">
        <v>4553</v>
      </c>
      <c r="L353" s="5" t="s">
        <v>2761</v>
      </c>
      <c r="M353" s="5" t="s">
        <v>2551</v>
      </c>
      <c r="N353" s="5" t="s">
        <v>3504</v>
      </c>
      <c r="O353" s="18" t="s">
        <v>114</v>
      </c>
      <c r="R353" s="5" t="s">
        <v>4495</v>
      </c>
      <c r="S353">
        <v>10</v>
      </c>
      <c r="T353">
        <v>30</v>
      </c>
      <c r="U353">
        <v>60</v>
      </c>
      <c r="V353">
        <v>50</v>
      </c>
      <c r="W353">
        <v>60</v>
      </c>
      <c r="Z353">
        <v>9</v>
      </c>
      <c r="AB353">
        <v>120</v>
      </c>
      <c r="AE353">
        <v>69</v>
      </c>
      <c r="AI353">
        <v>9</v>
      </c>
      <c r="AN353">
        <v>1</v>
      </c>
      <c r="AO353" s="5" t="s">
        <v>4554</v>
      </c>
      <c r="AP353" s="5" t="s">
        <v>2723</v>
      </c>
      <c r="AQ353" s="19" t="s">
        <v>2619</v>
      </c>
      <c r="AR353" s="5" t="s">
        <v>2951</v>
      </c>
    </row>
    <row r="354" spans="1:44" ht="16" x14ac:dyDescent="0.2">
      <c r="A354" s="18" t="s">
        <v>4555</v>
      </c>
      <c r="B354" s="18" t="s">
        <v>4556</v>
      </c>
      <c r="C354" s="18" t="s">
        <v>48</v>
      </c>
      <c r="D354" s="18" t="s">
        <v>48</v>
      </c>
      <c r="E354" s="5" t="s">
        <v>4557</v>
      </c>
      <c r="F354" s="5" t="s">
        <v>4558</v>
      </c>
      <c r="G354" s="5" t="s">
        <v>4559</v>
      </c>
      <c r="H354" s="5" t="s">
        <v>2871</v>
      </c>
      <c r="I354" s="5" t="s">
        <v>59</v>
      </c>
      <c r="J354" s="5" t="s">
        <v>4560</v>
      </c>
      <c r="K354" s="5" t="s">
        <v>2551</v>
      </c>
      <c r="L354" s="5" t="s">
        <v>2551</v>
      </c>
      <c r="M354" s="5" t="s">
        <v>2551</v>
      </c>
      <c r="N354" s="5" t="s">
        <v>2717</v>
      </c>
      <c r="O354" s="18" t="s">
        <v>56</v>
      </c>
      <c r="R354" s="5" t="s">
        <v>4495</v>
      </c>
      <c r="S354">
        <v>3</v>
      </c>
      <c r="T354">
        <v>10</v>
      </c>
      <c r="U354">
        <v>3</v>
      </c>
      <c r="V354">
        <v>7</v>
      </c>
      <c r="AO354" s="5" t="s">
        <v>4561</v>
      </c>
      <c r="AP354" s="5" t="s">
        <v>4562</v>
      </c>
      <c r="AQ354" s="19">
        <v>10000</v>
      </c>
      <c r="AR354" s="5" t="s">
        <v>4563</v>
      </c>
    </row>
    <row r="355" spans="1:44" ht="16" x14ac:dyDescent="0.2">
      <c r="A355" s="18" t="s">
        <v>989</v>
      </c>
      <c r="B355" s="18" t="s">
        <v>987</v>
      </c>
      <c r="C355" s="18" t="s">
        <v>48</v>
      </c>
      <c r="D355" s="18" t="s">
        <v>48</v>
      </c>
      <c r="E355" s="5" t="s">
        <v>4564</v>
      </c>
      <c r="F355" s="5" t="s">
        <v>4565</v>
      </c>
      <c r="G355" s="5" t="s">
        <v>4566</v>
      </c>
      <c r="H355" s="5" t="s">
        <v>2723</v>
      </c>
      <c r="I355" s="5" t="s">
        <v>59</v>
      </c>
      <c r="J355" s="5" t="s">
        <v>4567</v>
      </c>
      <c r="K355" s="5" t="s">
        <v>2551</v>
      </c>
      <c r="L355" s="5" t="s">
        <v>2551</v>
      </c>
      <c r="M355" s="5" t="s">
        <v>2551</v>
      </c>
      <c r="N355" s="5" t="s">
        <v>2717</v>
      </c>
      <c r="O355" s="18" t="s">
        <v>56</v>
      </c>
      <c r="R355" s="5" t="s">
        <v>4495</v>
      </c>
      <c r="T355">
        <v>125</v>
      </c>
      <c r="U355">
        <v>50</v>
      </c>
      <c r="W355">
        <v>100</v>
      </c>
      <c r="X355">
        <v>50</v>
      </c>
      <c r="AO355" s="5" t="s">
        <v>4568</v>
      </c>
      <c r="AP355" s="5" t="s">
        <v>4569</v>
      </c>
      <c r="AQ355" s="19" t="s">
        <v>2551</v>
      </c>
      <c r="AR355" s="5" t="s">
        <v>2551</v>
      </c>
    </row>
    <row r="356" spans="1:44" ht="16" x14ac:dyDescent="0.2">
      <c r="A356" s="18" t="s">
        <v>4570</v>
      </c>
      <c r="B356" s="18" t="s">
        <v>4571</v>
      </c>
      <c r="C356" s="18" t="s">
        <v>48</v>
      </c>
      <c r="D356" s="18" t="s">
        <v>48</v>
      </c>
      <c r="E356" s="5" t="s">
        <v>4572</v>
      </c>
      <c r="F356" s="5" t="s">
        <v>4573</v>
      </c>
      <c r="G356" s="5" t="s">
        <v>4574</v>
      </c>
      <c r="H356" s="5" t="s">
        <v>2723</v>
      </c>
      <c r="I356" s="5" t="s">
        <v>4575</v>
      </c>
      <c r="J356" s="5" t="s">
        <v>4576</v>
      </c>
      <c r="K356" s="5" t="s">
        <v>2717</v>
      </c>
      <c r="L356" s="5" t="s">
        <v>2551</v>
      </c>
      <c r="M356" s="5" t="s">
        <v>2551</v>
      </c>
      <c r="N356" s="5" t="s">
        <v>2551</v>
      </c>
      <c r="O356" s="18" t="s">
        <v>120</v>
      </c>
      <c r="R356" s="5" t="s">
        <v>4495</v>
      </c>
      <c r="T356">
        <v>200</v>
      </c>
      <c r="AO356" s="5" t="s">
        <v>4577</v>
      </c>
      <c r="AP356" s="5" t="s">
        <v>4578</v>
      </c>
      <c r="AQ356" s="19">
        <v>16000</v>
      </c>
      <c r="AR356" s="5" t="s">
        <v>4579</v>
      </c>
    </row>
    <row r="357" spans="1:44" ht="16" x14ac:dyDescent="0.2">
      <c r="A357" s="18" t="s">
        <v>1546</v>
      </c>
      <c r="B357" s="18" t="s">
        <v>1543</v>
      </c>
      <c r="C357" s="18" t="s">
        <v>2765</v>
      </c>
      <c r="D357" s="18" t="s">
        <v>139</v>
      </c>
      <c r="E357" s="5" t="s">
        <v>4580</v>
      </c>
      <c r="F357" s="5" t="s">
        <v>4581</v>
      </c>
      <c r="G357" s="5" t="s">
        <v>4582</v>
      </c>
      <c r="H357" s="5" t="s">
        <v>2723</v>
      </c>
      <c r="I357" s="5" t="s">
        <v>57</v>
      </c>
      <c r="J357" s="5" t="s">
        <v>1547</v>
      </c>
      <c r="K357" s="5" t="s">
        <v>2897</v>
      </c>
      <c r="L357" s="5" t="s">
        <v>4583</v>
      </c>
      <c r="M357" s="5" t="s">
        <v>4553</v>
      </c>
      <c r="N357" s="5" t="s">
        <v>4553</v>
      </c>
      <c r="O357" s="18" t="s">
        <v>114</v>
      </c>
      <c r="Q357">
        <v>100</v>
      </c>
      <c r="R357" s="5"/>
      <c r="S357">
        <v>4</v>
      </c>
      <c r="T357">
        <v>10</v>
      </c>
      <c r="U357">
        <v>10</v>
      </c>
      <c r="V357">
        <v>2</v>
      </c>
      <c r="W357">
        <v>10</v>
      </c>
      <c r="X357">
        <v>10</v>
      </c>
      <c r="AE357">
        <v>25</v>
      </c>
      <c r="AF357">
        <v>100</v>
      </c>
      <c r="AG357">
        <v>100000</v>
      </c>
      <c r="AI357">
        <v>33</v>
      </c>
      <c r="AN357">
        <v>3</v>
      </c>
      <c r="AO357" s="5" t="s">
        <v>4584</v>
      </c>
      <c r="AP357" s="5" t="s">
        <v>4585</v>
      </c>
      <c r="AQ357" s="19">
        <v>50000</v>
      </c>
      <c r="AR357" s="5" t="s">
        <v>3490</v>
      </c>
    </row>
    <row r="358" spans="1:44" ht="16" x14ac:dyDescent="0.2">
      <c r="A358" s="18" t="s">
        <v>124</v>
      </c>
      <c r="B358" s="18" t="s">
        <v>121</v>
      </c>
      <c r="C358" s="18" t="s">
        <v>3105</v>
      </c>
      <c r="D358" s="18" t="s">
        <v>60</v>
      </c>
      <c r="E358" s="5" t="s">
        <v>4586</v>
      </c>
      <c r="F358" s="5" t="s">
        <v>4587</v>
      </c>
      <c r="G358" s="5" t="s">
        <v>4588</v>
      </c>
      <c r="H358" s="5"/>
      <c r="I358" s="5"/>
      <c r="J358" s="5" t="s">
        <v>125</v>
      </c>
      <c r="K358" s="5" t="s">
        <v>2731</v>
      </c>
      <c r="L358" s="5" t="s">
        <v>2840</v>
      </c>
      <c r="M358" s="5" t="s">
        <v>3047</v>
      </c>
      <c r="N358" s="5" t="s">
        <v>2951</v>
      </c>
      <c r="O358" s="18" t="s">
        <v>114</v>
      </c>
      <c r="Q358">
        <v>100</v>
      </c>
      <c r="R358" s="5"/>
      <c r="Y358">
        <v>5</v>
      </c>
      <c r="Z358">
        <v>30</v>
      </c>
      <c r="AA358">
        <v>5</v>
      </c>
      <c r="AB358">
        <v>15</v>
      </c>
      <c r="AC358">
        <v>15</v>
      </c>
      <c r="AI358">
        <v>30</v>
      </c>
      <c r="AO358" s="5" t="s">
        <v>4589</v>
      </c>
      <c r="AP358" s="5" t="s">
        <v>4590</v>
      </c>
      <c r="AQ358" s="19">
        <v>63400</v>
      </c>
      <c r="AR358" s="5" t="s">
        <v>4591</v>
      </c>
    </row>
    <row r="359" spans="1:44" ht="48" x14ac:dyDescent="0.2">
      <c r="A359" s="18" t="s">
        <v>2078</v>
      </c>
      <c r="B359" s="18" t="s">
        <v>564</v>
      </c>
      <c r="C359" s="18" t="s">
        <v>3134</v>
      </c>
      <c r="D359" s="18" t="s">
        <v>139</v>
      </c>
      <c r="E359" s="5" t="s">
        <v>4592</v>
      </c>
      <c r="F359" s="5" t="s">
        <v>4593</v>
      </c>
      <c r="G359" s="5" t="s">
        <v>4594</v>
      </c>
      <c r="H359" s="5"/>
      <c r="I359" s="5"/>
      <c r="J359" s="5" t="s">
        <v>2079</v>
      </c>
      <c r="K359" s="5" t="s">
        <v>2551</v>
      </c>
      <c r="L359" s="5" t="s">
        <v>2717</v>
      </c>
      <c r="M359" s="5" t="s">
        <v>2551</v>
      </c>
      <c r="N359" s="5" t="s">
        <v>2551</v>
      </c>
      <c r="O359" s="18" t="s">
        <v>114</v>
      </c>
      <c r="P359">
        <v>100</v>
      </c>
      <c r="R359" s="5"/>
      <c r="S359">
        <v>24</v>
      </c>
      <c r="Y359">
        <v>4</v>
      </c>
      <c r="Z359">
        <v>4</v>
      </c>
      <c r="AA359">
        <v>12</v>
      </c>
      <c r="AI359">
        <v>6</v>
      </c>
      <c r="AO359" s="5" t="s">
        <v>4595</v>
      </c>
      <c r="AP359" s="5"/>
      <c r="AQ359" s="19" t="s">
        <v>4596</v>
      </c>
      <c r="AR359" s="5" t="s">
        <v>4153</v>
      </c>
    </row>
    <row r="360" spans="1:44" ht="48" x14ac:dyDescent="0.2">
      <c r="A360" s="18" t="s">
        <v>1872</v>
      </c>
      <c r="B360" s="18" t="s">
        <v>564</v>
      </c>
      <c r="C360" s="18" t="s">
        <v>3134</v>
      </c>
      <c r="D360" s="18" t="s">
        <v>139</v>
      </c>
      <c r="E360" s="5" t="s">
        <v>4597</v>
      </c>
      <c r="F360" s="5" t="s">
        <v>4598</v>
      </c>
      <c r="G360" s="5" t="s">
        <v>4599</v>
      </c>
      <c r="H360" s="5"/>
      <c r="I360" s="5"/>
      <c r="J360" s="5" t="s">
        <v>1873</v>
      </c>
      <c r="K360" s="5" t="s">
        <v>4600</v>
      </c>
      <c r="L360" s="5" t="s">
        <v>3059</v>
      </c>
      <c r="M360" s="5" t="s">
        <v>3264</v>
      </c>
      <c r="N360" s="5" t="s">
        <v>4246</v>
      </c>
      <c r="O360" s="18" t="s">
        <v>120</v>
      </c>
      <c r="P360">
        <v>100</v>
      </c>
      <c r="R360" s="5"/>
      <c r="S360">
        <v>41</v>
      </c>
      <c r="V360">
        <v>6</v>
      </c>
      <c r="W360">
        <v>50</v>
      </c>
      <c r="AA360">
        <v>9.25</v>
      </c>
      <c r="AB360">
        <v>6</v>
      </c>
      <c r="AE360">
        <v>17</v>
      </c>
      <c r="AH360">
        <v>2</v>
      </c>
      <c r="AI360">
        <v>6</v>
      </c>
      <c r="AK360">
        <v>451000</v>
      </c>
      <c r="AL360">
        <v>141000</v>
      </c>
      <c r="AO360" s="5" t="s">
        <v>3092</v>
      </c>
      <c r="AP360" s="5" t="s">
        <v>4601</v>
      </c>
      <c r="AQ360" s="19" t="s">
        <v>4602</v>
      </c>
      <c r="AR360" s="5" t="s">
        <v>2942</v>
      </c>
    </row>
    <row r="361" spans="1:44" ht="16" x14ac:dyDescent="0.2">
      <c r="A361" s="18" t="s">
        <v>1870</v>
      </c>
      <c r="B361" s="18" t="s">
        <v>564</v>
      </c>
      <c r="C361" s="18" t="s">
        <v>3134</v>
      </c>
      <c r="D361" s="18" t="s">
        <v>139</v>
      </c>
      <c r="E361" s="5" t="s">
        <v>4603</v>
      </c>
      <c r="F361" s="5" t="s">
        <v>4604</v>
      </c>
      <c r="G361" s="5" t="s">
        <v>4605</v>
      </c>
      <c r="H361" s="5"/>
      <c r="I361" s="5"/>
      <c r="J361" s="5" t="s">
        <v>1871</v>
      </c>
      <c r="K361" s="5" t="s">
        <v>2761</v>
      </c>
      <c r="L361" s="5" t="s">
        <v>2551</v>
      </c>
      <c r="M361" s="5" t="s">
        <v>2551</v>
      </c>
      <c r="N361" s="5" t="s">
        <v>2761</v>
      </c>
      <c r="O361" s="18" t="s">
        <v>107</v>
      </c>
      <c r="P361">
        <v>100</v>
      </c>
      <c r="R361" s="5"/>
      <c r="S361">
        <v>65</v>
      </c>
      <c r="U361">
        <v>3</v>
      </c>
      <c r="V361">
        <v>38</v>
      </c>
      <c r="AO361" s="5" t="s">
        <v>4606</v>
      </c>
      <c r="AP361" s="5" t="s">
        <v>4607</v>
      </c>
      <c r="AQ361" s="19" t="s">
        <v>4608</v>
      </c>
      <c r="AR361" s="5" t="s">
        <v>4609</v>
      </c>
    </row>
    <row r="362" spans="1:44" ht="16" x14ac:dyDescent="0.2">
      <c r="A362" s="18" t="s">
        <v>1756</v>
      </c>
      <c r="B362" s="18" t="s">
        <v>564</v>
      </c>
      <c r="C362" s="18" t="s">
        <v>3134</v>
      </c>
      <c r="D362" s="18" t="s">
        <v>139</v>
      </c>
      <c r="E362" s="5" t="s">
        <v>4610</v>
      </c>
      <c r="F362" s="5" t="s">
        <v>4611</v>
      </c>
      <c r="G362" s="5" t="s">
        <v>4612</v>
      </c>
      <c r="H362" s="5"/>
      <c r="I362" s="5"/>
      <c r="J362" s="5" t="s">
        <v>1757</v>
      </c>
      <c r="K362" s="5" t="s">
        <v>2897</v>
      </c>
      <c r="L362" s="5" t="s">
        <v>2551</v>
      </c>
      <c r="M362" s="5" t="s">
        <v>2898</v>
      </c>
      <c r="N362" s="5" t="s">
        <v>2551</v>
      </c>
      <c r="O362" s="18" t="s">
        <v>67</v>
      </c>
      <c r="P362">
        <v>100</v>
      </c>
      <c r="R362" s="5"/>
      <c r="S362">
        <v>6</v>
      </c>
      <c r="T362">
        <v>4</v>
      </c>
      <c r="U362">
        <v>12</v>
      </c>
      <c r="W362">
        <v>66</v>
      </c>
      <c r="X362">
        <v>9</v>
      </c>
      <c r="AF362">
        <v>12</v>
      </c>
      <c r="AI362">
        <v>1</v>
      </c>
      <c r="AJ362">
        <v>600</v>
      </c>
      <c r="AO362" s="5" t="s">
        <v>4613</v>
      </c>
      <c r="AP362" s="5" t="s">
        <v>4614</v>
      </c>
      <c r="AQ362" s="19" t="s">
        <v>4615</v>
      </c>
      <c r="AR362" s="5" t="s">
        <v>4616</v>
      </c>
    </row>
    <row r="363" spans="1:44" ht="16" x14ac:dyDescent="0.2">
      <c r="A363" s="18" t="s">
        <v>4617</v>
      </c>
      <c r="B363" s="18" t="s">
        <v>1043</v>
      </c>
      <c r="C363" s="18" t="s">
        <v>2749</v>
      </c>
      <c r="D363" s="18" t="s">
        <v>148</v>
      </c>
      <c r="E363" s="5" t="s">
        <v>4290</v>
      </c>
      <c r="F363" s="5" t="s">
        <v>4618</v>
      </c>
      <c r="G363" s="5" t="s">
        <v>4619</v>
      </c>
      <c r="H363" s="5"/>
      <c r="I363" s="5"/>
      <c r="J363" s="5" t="s">
        <v>187</v>
      </c>
      <c r="K363" s="5" t="s">
        <v>2551</v>
      </c>
      <c r="L363" s="5" t="s">
        <v>2551</v>
      </c>
      <c r="M363" s="5" t="s">
        <v>2551</v>
      </c>
      <c r="N363" s="5" t="s">
        <v>2717</v>
      </c>
      <c r="O363" s="18" t="s">
        <v>56</v>
      </c>
      <c r="P363">
        <v>53.2</v>
      </c>
      <c r="Q363">
        <v>46.8</v>
      </c>
      <c r="R363" s="5"/>
      <c r="S363">
        <v>409</v>
      </c>
      <c r="U363">
        <v>205</v>
      </c>
      <c r="V363">
        <v>129</v>
      </c>
      <c r="W363">
        <v>469</v>
      </c>
      <c r="X363">
        <v>46</v>
      </c>
      <c r="AO363" s="5" t="s">
        <v>4620</v>
      </c>
      <c r="AP363" s="5" t="s">
        <v>4621</v>
      </c>
      <c r="AQ363" s="19" t="s">
        <v>2646</v>
      </c>
      <c r="AR363" s="5" t="s">
        <v>4622</v>
      </c>
    </row>
    <row r="364" spans="1:44" ht="16" x14ac:dyDescent="0.2">
      <c r="A364" s="18" t="s">
        <v>2351</v>
      </c>
      <c r="B364" s="18" t="s">
        <v>1043</v>
      </c>
      <c r="C364" s="18" t="s">
        <v>2749</v>
      </c>
      <c r="D364" s="18" t="s">
        <v>148</v>
      </c>
      <c r="E364" s="5" t="s">
        <v>4623</v>
      </c>
      <c r="F364" s="5" t="s">
        <v>4624</v>
      </c>
      <c r="G364" s="5" t="s">
        <v>4625</v>
      </c>
      <c r="H364" s="5"/>
      <c r="I364" s="5"/>
      <c r="J364" s="5" t="s">
        <v>4626</v>
      </c>
      <c r="K364" s="5" t="s">
        <v>2738</v>
      </c>
      <c r="L364" s="5" t="s">
        <v>2738</v>
      </c>
      <c r="M364" s="5" t="s">
        <v>2739</v>
      </c>
      <c r="N364" s="5" t="s">
        <v>2738</v>
      </c>
      <c r="O364" s="18" t="s">
        <v>67</v>
      </c>
      <c r="P364">
        <v>100</v>
      </c>
      <c r="R364" s="5"/>
      <c r="AB364">
        <v>2</v>
      </c>
      <c r="AC364">
        <v>5</v>
      </c>
      <c r="AH364">
        <v>3</v>
      </c>
      <c r="AI364">
        <v>1</v>
      </c>
      <c r="AK364">
        <v>500</v>
      </c>
      <c r="AL364">
        <v>250</v>
      </c>
      <c r="AN364">
        <v>3</v>
      </c>
      <c r="AO364" s="5" t="s">
        <v>4627</v>
      </c>
      <c r="AP364" s="5" t="s">
        <v>4627</v>
      </c>
      <c r="AQ364" s="19" t="s">
        <v>2607</v>
      </c>
      <c r="AR364" s="5" t="s">
        <v>4628</v>
      </c>
    </row>
    <row r="365" spans="1:44" ht="16" x14ac:dyDescent="0.2">
      <c r="A365" s="18" t="s">
        <v>1620</v>
      </c>
      <c r="B365" s="18" t="s">
        <v>1043</v>
      </c>
      <c r="C365" s="18" t="s">
        <v>2749</v>
      </c>
      <c r="D365" s="18" t="s">
        <v>148</v>
      </c>
      <c r="E365" s="5" t="s">
        <v>4629</v>
      </c>
      <c r="F365" s="5" t="s">
        <v>4630</v>
      </c>
      <c r="G365" s="5" t="s">
        <v>4631</v>
      </c>
      <c r="H365" s="5"/>
      <c r="I365" s="5"/>
      <c r="J365" s="5" t="s">
        <v>1507</v>
      </c>
      <c r="K365" s="5" t="s">
        <v>2717</v>
      </c>
      <c r="L365" s="5" t="s">
        <v>2551</v>
      </c>
      <c r="M365" s="5" t="s">
        <v>2551</v>
      </c>
      <c r="N365" s="5" t="s">
        <v>2551</v>
      </c>
      <c r="O365" s="18" t="s">
        <v>120</v>
      </c>
      <c r="P365">
        <v>100</v>
      </c>
      <c r="R365" s="5"/>
      <c r="W365">
        <v>277</v>
      </c>
      <c r="AO365" s="5" t="s">
        <v>4632</v>
      </c>
      <c r="AP365" s="5" t="s">
        <v>4632</v>
      </c>
      <c r="AQ365" s="19"/>
      <c r="AR365" s="5"/>
    </row>
    <row r="366" spans="1:44" ht="16" x14ac:dyDescent="0.2">
      <c r="A366" s="18" t="s">
        <v>2344</v>
      </c>
      <c r="B366" s="18" t="s">
        <v>332</v>
      </c>
      <c r="C366" s="18" t="s">
        <v>2757</v>
      </c>
      <c r="D366" s="18" t="s">
        <v>148</v>
      </c>
      <c r="E366" s="5" t="s">
        <v>4629</v>
      </c>
      <c r="F366" s="5" t="s">
        <v>4630</v>
      </c>
      <c r="G366" s="5" t="s">
        <v>4631</v>
      </c>
      <c r="H366" s="5"/>
      <c r="I366" s="5"/>
      <c r="J366" s="5" t="s">
        <v>2345</v>
      </c>
      <c r="K366" s="5" t="s">
        <v>2717</v>
      </c>
      <c r="L366" s="5" t="s">
        <v>2551</v>
      </c>
      <c r="M366" s="5" t="s">
        <v>2551</v>
      </c>
      <c r="N366" s="5" t="s">
        <v>2551</v>
      </c>
      <c r="O366" s="18" t="s">
        <v>120</v>
      </c>
      <c r="Q366">
        <v>100</v>
      </c>
      <c r="R366" s="5"/>
      <c r="S366">
        <v>143</v>
      </c>
      <c r="T366">
        <v>143</v>
      </c>
      <c r="W366">
        <v>1400</v>
      </c>
      <c r="AO366" s="5" t="s">
        <v>4633</v>
      </c>
      <c r="AP366" s="5" t="s">
        <v>4633</v>
      </c>
      <c r="AQ366" s="19" t="s">
        <v>2551</v>
      </c>
      <c r="AR366" s="5" t="s">
        <v>2551</v>
      </c>
    </row>
    <row r="367" spans="1:44" ht="16" x14ac:dyDescent="0.2">
      <c r="A367" s="18" t="s">
        <v>1506</v>
      </c>
      <c r="B367" s="18" t="s">
        <v>332</v>
      </c>
      <c r="C367" s="18" t="s">
        <v>2757</v>
      </c>
      <c r="D367" s="18" t="s">
        <v>148</v>
      </c>
      <c r="E367" s="5" t="s">
        <v>4629</v>
      </c>
      <c r="F367" s="5" t="s">
        <v>4630</v>
      </c>
      <c r="G367" s="5" t="s">
        <v>4631</v>
      </c>
      <c r="H367" s="5"/>
      <c r="I367" s="5"/>
      <c r="J367" s="5" t="s">
        <v>1507</v>
      </c>
      <c r="K367" s="5" t="s">
        <v>2717</v>
      </c>
      <c r="L367" s="5" t="s">
        <v>2551</v>
      </c>
      <c r="M367" s="5" t="s">
        <v>2551</v>
      </c>
      <c r="N367" s="5" t="s">
        <v>2551</v>
      </c>
      <c r="O367" s="18" t="s">
        <v>120</v>
      </c>
      <c r="Q367">
        <v>100</v>
      </c>
      <c r="R367" s="5"/>
      <c r="W367">
        <v>436</v>
      </c>
      <c r="AO367" s="5" t="s">
        <v>4632</v>
      </c>
      <c r="AP367" s="5" t="s">
        <v>4632</v>
      </c>
      <c r="AQ367" s="19" t="s">
        <v>2551</v>
      </c>
      <c r="AR367" s="5" t="s">
        <v>2551</v>
      </c>
    </row>
    <row r="368" spans="1:44" ht="16" x14ac:dyDescent="0.2">
      <c r="A368" s="18" t="s">
        <v>2142</v>
      </c>
      <c r="B368" s="18" t="s">
        <v>332</v>
      </c>
      <c r="C368" s="18" t="s">
        <v>2757</v>
      </c>
      <c r="D368" s="18" t="s">
        <v>148</v>
      </c>
      <c r="E368" s="5" t="s">
        <v>3663</v>
      </c>
      <c r="F368" s="5" t="s">
        <v>3664</v>
      </c>
      <c r="G368" s="5" t="s">
        <v>3665</v>
      </c>
      <c r="H368" s="5"/>
      <c r="I368" s="5"/>
      <c r="J368" s="5" t="s">
        <v>4634</v>
      </c>
      <c r="K368" s="5" t="s">
        <v>2551</v>
      </c>
      <c r="L368" s="5" t="s">
        <v>2717</v>
      </c>
      <c r="M368" s="5" t="s">
        <v>2551</v>
      </c>
      <c r="N368" s="5" t="s">
        <v>2551</v>
      </c>
      <c r="O368" s="18" t="s">
        <v>114</v>
      </c>
      <c r="Q368">
        <v>100</v>
      </c>
      <c r="R368" s="5"/>
      <c r="AG368">
        <v>600</v>
      </c>
      <c r="AH368">
        <v>40</v>
      </c>
      <c r="AO368" s="5" t="s">
        <v>3667</v>
      </c>
      <c r="AP368" s="5" t="s">
        <v>4635</v>
      </c>
      <c r="AQ368" s="19"/>
      <c r="AR368" s="5"/>
    </row>
    <row r="369" spans="1:45" ht="16" x14ac:dyDescent="0.2">
      <c r="A369" s="18" t="s">
        <v>2144</v>
      </c>
      <c r="B369" s="18" t="s">
        <v>149</v>
      </c>
      <c r="C369" s="18" t="s">
        <v>3200</v>
      </c>
      <c r="D369" s="18" t="s">
        <v>148</v>
      </c>
      <c r="E369" s="5" t="s">
        <v>3663</v>
      </c>
      <c r="F369" s="5" t="s">
        <v>3664</v>
      </c>
      <c r="G369" s="5" t="s">
        <v>3665</v>
      </c>
      <c r="H369" s="5"/>
      <c r="I369" s="5"/>
      <c r="J369" s="5" t="s">
        <v>4636</v>
      </c>
      <c r="K369" s="5" t="s">
        <v>2551</v>
      </c>
      <c r="L369" s="5" t="s">
        <v>2717</v>
      </c>
      <c r="M369" s="5" t="s">
        <v>2551</v>
      </c>
      <c r="N369" s="5" t="s">
        <v>2551</v>
      </c>
      <c r="O369" s="18" t="s">
        <v>114</v>
      </c>
      <c r="Q369">
        <v>100</v>
      </c>
      <c r="R369" s="5"/>
      <c r="AG369">
        <v>600000</v>
      </c>
      <c r="AH369">
        <v>40</v>
      </c>
      <c r="AO369" s="5" t="s">
        <v>3667</v>
      </c>
      <c r="AP369" s="5" t="s">
        <v>3667</v>
      </c>
      <c r="AQ369" s="19"/>
      <c r="AR369" s="5" t="s">
        <v>2551</v>
      </c>
    </row>
    <row r="370" spans="1:45" ht="16" x14ac:dyDescent="0.2">
      <c r="A370" s="18" t="s">
        <v>706</v>
      </c>
      <c r="B370" s="18" t="s">
        <v>188</v>
      </c>
      <c r="C370" s="18" t="s">
        <v>3207</v>
      </c>
      <c r="D370" s="18" t="s">
        <v>2867</v>
      </c>
      <c r="E370" s="5" t="s">
        <v>3207</v>
      </c>
      <c r="F370" s="5" t="s">
        <v>4637</v>
      </c>
      <c r="G370" s="5" t="s">
        <v>4638</v>
      </c>
      <c r="H370" s="5"/>
      <c r="I370" s="5"/>
      <c r="J370" s="5" t="s">
        <v>707</v>
      </c>
      <c r="K370" s="5" t="s">
        <v>2826</v>
      </c>
      <c r="L370" s="5" t="s">
        <v>2827</v>
      </c>
      <c r="M370" s="5" t="s">
        <v>2551</v>
      </c>
      <c r="N370" s="5" t="s">
        <v>2551</v>
      </c>
      <c r="O370" s="18" t="s">
        <v>114</v>
      </c>
      <c r="P370">
        <v>100</v>
      </c>
      <c r="R370" s="5"/>
      <c r="S370">
        <v>365</v>
      </c>
      <c r="T370">
        <v>19</v>
      </c>
      <c r="U370">
        <v>436</v>
      </c>
      <c r="AA370">
        <v>64</v>
      </c>
      <c r="AB370">
        <v>20</v>
      </c>
      <c r="AO370" s="5" t="s">
        <v>4639</v>
      </c>
      <c r="AP370" s="5" t="s">
        <v>4639</v>
      </c>
      <c r="AQ370" s="19">
        <f>'CapRev-Output-All'!$AO370*'CapRev-Output-All'!$AR370/100</f>
        <v>33892.199999999997</v>
      </c>
      <c r="AR370" s="5" t="s">
        <v>3455</v>
      </c>
    </row>
    <row r="371" spans="1:45" ht="16" x14ac:dyDescent="0.2">
      <c r="A371" s="18" t="s">
        <v>1876</v>
      </c>
      <c r="B371" s="18" t="s">
        <v>188</v>
      </c>
      <c r="C371" s="18" t="s">
        <v>3207</v>
      </c>
      <c r="D371" s="18" t="s">
        <v>2867</v>
      </c>
      <c r="E371" s="5" t="s">
        <v>4640</v>
      </c>
      <c r="F371" s="5" t="s">
        <v>4641</v>
      </c>
      <c r="G371" s="5" t="s">
        <v>4642</v>
      </c>
      <c r="H371" s="5"/>
      <c r="I371" s="5"/>
      <c r="J371" s="5" t="s">
        <v>4643</v>
      </c>
      <c r="K371" s="5" t="s">
        <v>2551</v>
      </c>
      <c r="L371" s="5" t="s">
        <v>2551</v>
      </c>
      <c r="M371" s="5" t="s">
        <v>2761</v>
      </c>
      <c r="N371" s="5" t="s">
        <v>2761</v>
      </c>
      <c r="O371" s="18" t="s">
        <v>107</v>
      </c>
      <c r="P371">
        <v>100</v>
      </c>
      <c r="R371" s="5"/>
      <c r="S371">
        <v>42</v>
      </c>
      <c r="T371">
        <v>16</v>
      </c>
      <c r="U371">
        <v>427</v>
      </c>
      <c r="W371">
        <v>96</v>
      </c>
      <c r="X371">
        <v>16</v>
      </c>
      <c r="AE371">
        <v>131</v>
      </c>
      <c r="AH371">
        <v>34</v>
      </c>
      <c r="AI371">
        <v>7</v>
      </c>
      <c r="AO371" s="5" t="s">
        <v>4644</v>
      </c>
      <c r="AP371" s="5" t="s">
        <v>4645</v>
      </c>
      <c r="AQ371" s="19" t="s">
        <v>2551</v>
      </c>
      <c r="AR371" s="5" t="s">
        <v>2551</v>
      </c>
    </row>
    <row r="372" spans="1:45" ht="32" x14ac:dyDescent="0.2">
      <c r="A372" s="18" t="s">
        <v>1058</v>
      </c>
      <c r="B372" s="18" t="s">
        <v>213</v>
      </c>
      <c r="C372" s="18" t="s">
        <v>3229</v>
      </c>
      <c r="D372" s="18" t="s">
        <v>148</v>
      </c>
      <c r="E372" s="5" t="s">
        <v>4646</v>
      </c>
      <c r="F372" s="5" t="s">
        <v>4647</v>
      </c>
      <c r="G372" s="5" t="s">
        <v>4648</v>
      </c>
      <c r="H372" s="5"/>
      <c r="I372" s="5"/>
      <c r="J372" s="5" t="s">
        <v>1059</v>
      </c>
      <c r="K372" s="5" t="s">
        <v>2739</v>
      </c>
      <c r="L372" s="5" t="s">
        <v>2769</v>
      </c>
      <c r="M372" s="5" t="s">
        <v>2769</v>
      </c>
      <c r="N372" s="5" t="s">
        <v>2739</v>
      </c>
      <c r="O372" s="18" t="s">
        <v>56</v>
      </c>
      <c r="P372">
        <v>100</v>
      </c>
      <c r="R372" s="5"/>
      <c r="AA372">
        <v>48</v>
      </c>
      <c r="AE372">
        <v>50</v>
      </c>
      <c r="AI372">
        <v>70</v>
      </c>
      <c r="AM372">
        <v>50</v>
      </c>
      <c r="AN372">
        <v>1</v>
      </c>
      <c r="AO372" s="5" t="s">
        <v>4649</v>
      </c>
      <c r="AP372" s="5" t="s">
        <v>4650</v>
      </c>
      <c r="AQ372" s="19" t="s">
        <v>2585</v>
      </c>
      <c r="AR372" s="5" t="s">
        <v>4651</v>
      </c>
    </row>
    <row r="373" spans="1:45" ht="16" x14ac:dyDescent="0.2">
      <c r="A373" s="18" t="s">
        <v>2082</v>
      </c>
      <c r="B373" s="18" t="s">
        <v>1543</v>
      </c>
      <c r="C373" s="18" t="s">
        <v>2765</v>
      </c>
      <c r="D373" s="18" t="s">
        <v>139</v>
      </c>
      <c r="E373" s="5" t="s">
        <v>4652</v>
      </c>
      <c r="F373" s="5" t="s">
        <v>4653</v>
      </c>
      <c r="G373" s="5" t="s">
        <v>4654</v>
      </c>
      <c r="H373" s="5"/>
      <c r="I373" s="5"/>
      <c r="J373" s="5" t="s">
        <v>2083</v>
      </c>
      <c r="K373" s="5" t="s">
        <v>2753</v>
      </c>
      <c r="L373" s="5" t="s">
        <v>4655</v>
      </c>
      <c r="M373" s="5" t="s">
        <v>2551</v>
      </c>
      <c r="N373" s="5" t="s">
        <v>3047</v>
      </c>
      <c r="O373" s="18" t="s">
        <v>114</v>
      </c>
      <c r="Q373">
        <v>100</v>
      </c>
      <c r="R373" s="5"/>
      <c r="S373">
        <v>144</v>
      </c>
      <c r="T373">
        <v>36</v>
      </c>
      <c r="W373">
        <v>72</v>
      </c>
      <c r="Z373">
        <v>21</v>
      </c>
      <c r="AO373" s="5" t="s">
        <v>4656</v>
      </c>
      <c r="AP373" s="5" t="s">
        <v>4656</v>
      </c>
      <c r="AQ373" s="19">
        <f>'CapRev-Output-All'!$AO373*'CapRev-Output-All'!$AR373/100</f>
        <v>39476.715919999995</v>
      </c>
      <c r="AR373" s="5" t="s">
        <v>4657</v>
      </c>
    </row>
    <row r="374" spans="1:45" ht="16" x14ac:dyDescent="0.2">
      <c r="A374" s="18" t="s">
        <v>2219</v>
      </c>
      <c r="B374" s="18" t="s">
        <v>1028</v>
      </c>
      <c r="C374" s="18" t="s">
        <v>4658</v>
      </c>
      <c r="D374" s="18" t="s">
        <v>148</v>
      </c>
      <c r="E374" s="5" t="s">
        <v>4659</v>
      </c>
      <c r="F374" s="5" t="s">
        <v>4660</v>
      </c>
      <c r="G374" s="5" t="s">
        <v>4661</v>
      </c>
      <c r="H374" s="5"/>
      <c r="I374" s="5"/>
      <c r="J374" s="5" t="s">
        <v>2220</v>
      </c>
      <c r="K374" s="5" t="s">
        <v>2813</v>
      </c>
      <c r="L374" s="5" t="s">
        <v>2761</v>
      </c>
      <c r="M374" s="5" t="s">
        <v>2738</v>
      </c>
      <c r="N374" s="5" t="s">
        <v>2551</v>
      </c>
      <c r="O374" s="18" t="s">
        <v>114</v>
      </c>
      <c r="P374">
        <v>100</v>
      </c>
      <c r="R374" s="5"/>
      <c r="Y374">
        <v>40</v>
      </c>
      <c r="AB374">
        <v>40</v>
      </c>
      <c r="AO374" s="5" t="s">
        <v>4662</v>
      </c>
      <c r="AP374" s="5" t="s">
        <v>4663</v>
      </c>
      <c r="AQ374" s="19" t="s">
        <v>2573</v>
      </c>
      <c r="AR374" s="5"/>
    </row>
    <row r="375" spans="1:45" ht="16" x14ac:dyDescent="0.2">
      <c r="A375" s="18" t="s">
        <v>2065</v>
      </c>
      <c r="B375" s="18" t="s">
        <v>1028</v>
      </c>
      <c r="C375" s="18" t="s">
        <v>4658</v>
      </c>
      <c r="D375" s="18" t="s">
        <v>148</v>
      </c>
      <c r="E375" s="5" t="s">
        <v>4658</v>
      </c>
      <c r="F375" s="5" t="s">
        <v>4664</v>
      </c>
      <c r="G375" s="5" t="s">
        <v>4665</v>
      </c>
      <c r="H375" s="5"/>
      <c r="I375" s="5"/>
      <c r="J375" s="5" t="s">
        <v>2066</v>
      </c>
      <c r="K375" s="5" t="s">
        <v>2731</v>
      </c>
      <c r="L375" s="5" t="s">
        <v>2551</v>
      </c>
      <c r="M375" s="5" t="s">
        <v>2730</v>
      </c>
      <c r="N375" s="5" t="s">
        <v>2551</v>
      </c>
      <c r="O375" s="18" t="s">
        <v>67</v>
      </c>
      <c r="P375">
        <v>100</v>
      </c>
      <c r="R375" s="5"/>
      <c r="T375">
        <v>4</v>
      </c>
      <c r="AD375">
        <v>250</v>
      </c>
      <c r="AN375">
        <v>1</v>
      </c>
      <c r="AO375" s="5" t="s">
        <v>4666</v>
      </c>
      <c r="AP375" s="5" t="s">
        <v>4667</v>
      </c>
      <c r="AQ375" s="19" t="s">
        <v>2551</v>
      </c>
      <c r="AR375" s="5" t="s">
        <v>2551</v>
      </c>
    </row>
    <row r="376" spans="1:45" ht="16" x14ac:dyDescent="0.2">
      <c r="A376" s="18" t="s">
        <v>1508</v>
      </c>
      <c r="B376" s="18" t="s">
        <v>1028</v>
      </c>
      <c r="C376" s="18" t="s">
        <v>4658</v>
      </c>
      <c r="D376" s="18" t="s">
        <v>148</v>
      </c>
      <c r="E376" s="5" t="s">
        <v>4629</v>
      </c>
      <c r="F376" s="5" t="s">
        <v>4630</v>
      </c>
      <c r="G376" s="5" t="s">
        <v>4631</v>
      </c>
      <c r="H376" s="5"/>
      <c r="I376" s="5"/>
      <c r="J376" s="5" t="s">
        <v>1507</v>
      </c>
      <c r="K376" s="5" t="s">
        <v>2717</v>
      </c>
      <c r="L376" s="5" t="s">
        <v>2551</v>
      </c>
      <c r="M376" s="5" t="s">
        <v>2551</v>
      </c>
      <c r="N376" s="5" t="s">
        <v>2551</v>
      </c>
      <c r="O376" s="18" t="s">
        <v>120</v>
      </c>
      <c r="P376">
        <v>100</v>
      </c>
      <c r="R376" s="5"/>
      <c r="W376">
        <v>436</v>
      </c>
      <c r="AO376" s="5" t="s">
        <v>4668</v>
      </c>
      <c r="AP376" s="5" t="s">
        <v>4668</v>
      </c>
      <c r="AQ376" s="19" t="s">
        <v>2551</v>
      </c>
      <c r="AR376" s="5" t="s">
        <v>2551</v>
      </c>
    </row>
    <row r="377" spans="1:45" ht="16" x14ac:dyDescent="0.2">
      <c r="A377" s="18" t="s">
        <v>927</v>
      </c>
      <c r="B377" s="18" t="s">
        <v>924</v>
      </c>
      <c r="C377" s="18" t="s">
        <v>3303</v>
      </c>
      <c r="D377" s="18" t="s">
        <v>2976</v>
      </c>
      <c r="E377" s="5" t="s">
        <v>4669</v>
      </c>
      <c r="F377" s="5" t="s">
        <v>4670</v>
      </c>
      <c r="G377" s="5" t="s">
        <v>4671</v>
      </c>
      <c r="H377" s="5"/>
      <c r="I377" s="5"/>
      <c r="J377" s="5" t="s">
        <v>928</v>
      </c>
      <c r="K377" s="5" t="s">
        <v>3047</v>
      </c>
      <c r="L377" s="5" t="s">
        <v>2739</v>
      </c>
      <c r="M377" s="5" t="s">
        <v>2731</v>
      </c>
      <c r="N377" s="5" t="s">
        <v>2551</v>
      </c>
      <c r="O377" s="18" t="s">
        <v>114</v>
      </c>
      <c r="P377">
        <v>100</v>
      </c>
      <c r="R377" s="5"/>
      <c r="AH377">
        <v>60</v>
      </c>
      <c r="AO377" s="5" t="s">
        <v>4672</v>
      </c>
      <c r="AP377" s="5" t="s">
        <v>4672</v>
      </c>
      <c r="AQ377" s="19" t="s">
        <v>2668</v>
      </c>
      <c r="AR377" s="5" t="s">
        <v>4673</v>
      </c>
    </row>
    <row r="378" spans="1:45" ht="16" x14ac:dyDescent="0.2">
      <c r="A378" s="18" t="s">
        <v>4674</v>
      </c>
      <c r="B378" s="18" t="s">
        <v>1271</v>
      </c>
      <c r="C378" s="18" t="s">
        <v>2782</v>
      </c>
      <c r="D378" s="18" t="s">
        <v>139</v>
      </c>
      <c r="E378" s="5" t="s">
        <v>4675</v>
      </c>
      <c r="F378" s="5" t="s">
        <v>4676</v>
      </c>
      <c r="G378" s="5" t="s">
        <v>4677</v>
      </c>
      <c r="H378" s="5"/>
      <c r="I378" s="5"/>
      <c r="J378" s="5" t="s">
        <v>1792</v>
      </c>
      <c r="K378" s="5" t="s">
        <v>4651</v>
      </c>
      <c r="L378" s="5" t="s">
        <v>3425</v>
      </c>
      <c r="M378" s="5" t="s">
        <v>3058</v>
      </c>
      <c r="N378" s="5" t="s">
        <v>2551</v>
      </c>
      <c r="O378" s="18" t="s">
        <v>67</v>
      </c>
      <c r="P378">
        <v>51.4</v>
      </c>
      <c r="Q378">
        <v>48.6</v>
      </c>
      <c r="R378" s="5"/>
      <c r="Y378">
        <v>10</v>
      </c>
      <c r="AH378">
        <v>20</v>
      </c>
      <c r="AI378">
        <v>13</v>
      </c>
      <c r="AO378" s="5" t="s">
        <v>4678</v>
      </c>
      <c r="AP378" s="5" t="s">
        <v>4679</v>
      </c>
      <c r="AQ378" s="19" t="s">
        <v>2551</v>
      </c>
      <c r="AR378" s="5" t="s">
        <v>2551</v>
      </c>
    </row>
    <row r="379" spans="1:45" ht="16" x14ac:dyDescent="0.2">
      <c r="A379" s="18" t="s">
        <v>1600</v>
      </c>
      <c r="B379" s="18" t="s">
        <v>286</v>
      </c>
      <c r="C379" s="18" t="s">
        <v>2799</v>
      </c>
      <c r="D379" s="18" t="s">
        <v>148</v>
      </c>
      <c r="E379" s="5" t="s">
        <v>4680</v>
      </c>
      <c r="F379" s="5" t="s">
        <v>4681</v>
      </c>
      <c r="G379" s="5" t="s">
        <v>4682</v>
      </c>
      <c r="H379" s="5"/>
      <c r="I379" s="5"/>
      <c r="J379" s="5" t="s">
        <v>1601</v>
      </c>
      <c r="K379" s="5" t="s">
        <v>3704</v>
      </c>
      <c r="L379" s="5" t="s">
        <v>2551</v>
      </c>
      <c r="M379" s="5" t="s">
        <v>3704</v>
      </c>
      <c r="N379" s="5" t="s">
        <v>3249</v>
      </c>
      <c r="O379" s="18" t="s">
        <v>107</v>
      </c>
      <c r="P379">
        <v>100</v>
      </c>
      <c r="R379" s="5"/>
      <c r="S379">
        <v>1730</v>
      </c>
      <c r="AO379" s="5" t="s">
        <v>4683</v>
      </c>
      <c r="AP379" s="5" t="s">
        <v>4684</v>
      </c>
      <c r="AQ379" s="19" t="s">
        <v>2620</v>
      </c>
      <c r="AR379" s="5" t="s">
        <v>3249</v>
      </c>
    </row>
    <row r="380" spans="1:45" ht="16" x14ac:dyDescent="0.2">
      <c r="A380" s="18" t="s">
        <v>1509</v>
      </c>
      <c r="B380" s="18" t="s">
        <v>286</v>
      </c>
      <c r="C380" s="18" t="s">
        <v>2799</v>
      </c>
      <c r="D380" s="18" t="s">
        <v>148</v>
      </c>
      <c r="E380" s="5" t="s">
        <v>4629</v>
      </c>
      <c r="F380" s="5" t="s">
        <v>4630</v>
      </c>
      <c r="G380" s="5" t="s">
        <v>4631</v>
      </c>
      <c r="H380" s="5"/>
      <c r="I380" s="5"/>
      <c r="J380" s="5" t="s">
        <v>1507</v>
      </c>
      <c r="K380" s="5" t="s">
        <v>2717</v>
      </c>
      <c r="L380" s="5" t="s">
        <v>2551</v>
      </c>
      <c r="M380" s="5" t="s">
        <v>2551</v>
      </c>
      <c r="N380" s="5" t="s">
        <v>2551</v>
      </c>
      <c r="O380" s="18" t="s">
        <v>120</v>
      </c>
      <c r="P380">
        <v>100</v>
      </c>
      <c r="R380" s="5"/>
      <c r="W380">
        <v>405</v>
      </c>
      <c r="AO380" s="5" t="s">
        <v>4632</v>
      </c>
      <c r="AP380" s="5" t="s">
        <v>4632</v>
      </c>
      <c r="AQ380" s="19" t="s">
        <v>2551</v>
      </c>
      <c r="AR380" s="5" t="s">
        <v>2551</v>
      </c>
    </row>
    <row r="381" spans="1:45" ht="16" x14ac:dyDescent="0.2">
      <c r="A381" s="18" t="s">
        <v>1391</v>
      </c>
      <c r="B381" s="18" t="s">
        <v>286</v>
      </c>
      <c r="C381" s="18" t="s">
        <v>2799</v>
      </c>
      <c r="D381" s="18" t="s">
        <v>148</v>
      </c>
      <c r="E381" s="5" t="s">
        <v>4685</v>
      </c>
      <c r="F381" s="5" t="s">
        <v>4686</v>
      </c>
      <c r="G381" s="5" t="s">
        <v>4687</v>
      </c>
      <c r="H381" s="5"/>
      <c r="I381" s="5"/>
      <c r="J381" s="5" t="s">
        <v>1392</v>
      </c>
      <c r="K381" s="5" t="s">
        <v>2551</v>
      </c>
      <c r="L381" s="5" t="s">
        <v>2551</v>
      </c>
      <c r="M381" s="5" t="s">
        <v>2738</v>
      </c>
      <c r="N381" s="5" t="s">
        <v>3006</v>
      </c>
      <c r="O381" s="18" t="s">
        <v>56</v>
      </c>
      <c r="P381">
        <v>100</v>
      </c>
      <c r="R381" s="5"/>
      <c r="S381">
        <v>12</v>
      </c>
      <c r="U381">
        <v>8</v>
      </c>
      <c r="W381">
        <v>2</v>
      </c>
      <c r="AO381" s="5" t="s">
        <v>4688</v>
      </c>
      <c r="AP381" s="5" t="s">
        <v>4688</v>
      </c>
      <c r="AQ381" s="19" t="s">
        <v>2551</v>
      </c>
      <c r="AR381" s="5" t="s">
        <v>2551</v>
      </c>
    </row>
    <row r="382" spans="1:45" ht="16" x14ac:dyDescent="0.2">
      <c r="A382" s="18" t="s">
        <v>1762</v>
      </c>
      <c r="B382" s="18" t="s">
        <v>424</v>
      </c>
      <c r="C382" s="18" t="s">
        <v>3361</v>
      </c>
      <c r="D382" s="18" t="s">
        <v>2867</v>
      </c>
      <c r="E382" s="5" t="s">
        <v>4689</v>
      </c>
      <c r="F382" s="5" t="s">
        <v>4690</v>
      </c>
      <c r="G382" s="5" t="s">
        <v>4691</v>
      </c>
      <c r="H382" s="5"/>
      <c r="I382" s="5"/>
      <c r="J382" s="5" t="s">
        <v>1763</v>
      </c>
      <c r="K382" s="5" t="s">
        <v>2551</v>
      </c>
      <c r="L382" s="5" t="s">
        <v>2551</v>
      </c>
      <c r="M382" s="5" t="s">
        <v>2717</v>
      </c>
      <c r="N382" s="5" t="s">
        <v>2551</v>
      </c>
      <c r="O382" s="18" t="s">
        <v>67</v>
      </c>
      <c r="P382">
        <v>100</v>
      </c>
      <c r="R382" s="5"/>
      <c r="AG382">
        <v>242000</v>
      </c>
      <c r="AK382">
        <v>37000</v>
      </c>
      <c r="AO382" s="5" t="s">
        <v>4692</v>
      </c>
      <c r="AP382" s="5" t="s">
        <v>4693</v>
      </c>
      <c r="AQ382" s="19" t="s">
        <v>4694</v>
      </c>
      <c r="AR382" s="5" t="s">
        <v>4695</v>
      </c>
      <c r="AS382" t="b">
        <v>0</v>
      </c>
    </row>
    <row r="383" spans="1:45" ht="16" x14ac:dyDescent="0.2">
      <c r="A383" s="18" t="s">
        <v>545</v>
      </c>
      <c r="B383" s="18" t="s">
        <v>424</v>
      </c>
      <c r="C383" s="18" t="s">
        <v>3361</v>
      </c>
      <c r="D383" s="18" t="s">
        <v>2867</v>
      </c>
      <c r="E383" s="5" t="s">
        <v>4696</v>
      </c>
      <c r="F383" s="5" t="s">
        <v>4697</v>
      </c>
      <c r="G383" s="5" t="s">
        <v>4698</v>
      </c>
      <c r="H383" s="5"/>
      <c r="I383" s="5"/>
      <c r="J383" s="5" t="s">
        <v>546</v>
      </c>
      <c r="K383" s="5" t="s">
        <v>2813</v>
      </c>
      <c r="L383" s="5" t="s">
        <v>2551</v>
      </c>
      <c r="M383" s="5" t="s">
        <v>2551</v>
      </c>
      <c r="N383" s="5" t="s">
        <v>3076</v>
      </c>
      <c r="O383" s="18" t="s">
        <v>56</v>
      </c>
      <c r="P383">
        <v>53</v>
      </c>
      <c r="Q383">
        <v>47</v>
      </c>
      <c r="R383" s="5"/>
      <c r="S383">
        <v>59</v>
      </c>
      <c r="T383">
        <v>216</v>
      </c>
      <c r="U383">
        <v>28</v>
      </c>
      <c r="V383">
        <v>67</v>
      </c>
      <c r="W383">
        <v>28</v>
      </c>
      <c r="X383">
        <v>14</v>
      </c>
      <c r="AA383">
        <v>67</v>
      </c>
      <c r="AB383">
        <v>84</v>
      </c>
      <c r="AO383" s="5" t="s">
        <v>4699</v>
      </c>
      <c r="AP383" s="5" t="s">
        <v>4699</v>
      </c>
      <c r="AQ383" s="19" t="s">
        <v>2656</v>
      </c>
      <c r="AR383" s="5" t="s">
        <v>2769</v>
      </c>
    </row>
    <row r="384" spans="1:45" ht="16" x14ac:dyDescent="0.2">
      <c r="A384" s="18" t="s">
        <v>2236</v>
      </c>
      <c r="B384" s="18" t="s">
        <v>424</v>
      </c>
      <c r="C384" s="18" t="s">
        <v>3361</v>
      </c>
      <c r="D384" s="18" t="s">
        <v>2867</v>
      </c>
      <c r="E384" s="5" t="s">
        <v>3361</v>
      </c>
      <c r="F384" s="5" t="s">
        <v>4700</v>
      </c>
      <c r="G384" s="5" t="s">
        <v>4701</v>
      </c>
      <c r="H384" s="5"/>
      <c r="I384" s="5"/>
      <c r="J384" s="5" t="s">
        <v>2237</v>
      </c>
      <c r="K384" s="5" t="s">
        <v>2551</v>
      </c>
      <c r="L384" s="5" t="s">
        <v>2551</v>
      </c>
      <c r="M384" s="5" t="s">
        <v>2738</v>
      </c>
      <c r="N384" s="5" t="s">
        <v>3006</v>
      </c>
      <c r="O384" s="18" t="s">
        <v>56</v>
      </c>
      <c r="P384">
        <v>90</v>
      </c>
      <c r="Q384">
        <v>10</v>
      </c>
      <c r="R384" s="5"/>
      <c r="AO384" s="5" t="s">
        <v>4702</v>
      </c>
      <c r="AP384" s="5"/>
      <c r="AQ384" s="19"/>
      <c r="AR384" s="5"/>
    </row>
    <row r="385" spans="1:45" ht="16" x14ac:dyDescent="0.2">
      <c r="A385" s="18" t="s">
        <v>526</v>
      </c>
      <c r="B385" s="18" t="s">
        <v>523</v>
      </c>
      <c r="C385" s="18" t="s">
        <v>2830</v>
      </c>
      <c r="D385" s="18" t="s">
        <v>60</v>
      </c>
      <c r="E385" s="5" t="s">
        <v>4703</v>
      </c>
      <c r="F385" s="5" t="s">
        <v>4587</v>
      </c>
      <c r="G385" s="5" t="s">
        <v>4704</v>
      </c>
      <c r="H385" s="5"/>
      <c r="I385" s="5"/>
      <c r="J385" s="5" t="s">
        <v>527</v>
      </c>
      <c r="K385" s="5" t="s">
        <v>2551</v>
      </c>
      <c r="L385" s="5" t="s">
        <v>3076</v>
      </c>
      <c r="M385" s="5" t="s">
        <v>2813</v>
      </c>
      <c r="N385" s="5" t="s">
        <v>2551</v>
      </c>
      <c r="O385" s="18" t="s">
        <v>114</v>
      </c>
      <c r="Q385">
        <v>100</v>
      </c>
      <c r="R385" s="5"/>
      <c r="Y385">
        <v>5</v>
      </c>
      <c r="Z385">
        <v>16</v>
      </c>
      <c r="AB385">
        <v>10</v>
      </c>
      <c r="AC385">
        <v>10</v>
      </c>
      <c r="AI385">
        <v>15</v>
      </c>
      <c r="AO385" s="5" t="s">
        <v>4705</v>
      </c>
      <c r="AP385" s="5" t="s">
        <v>4706</v>
      </c>
      <c r="AQ385" s="19" t="s">
        <v>2564</v>
      </c>
      <c r="AR385" s="5" t="s">
        <v>4707</v>
      </c>
    </row>
    <row r="386" spans="1:45" ht="16" x14ac:dyDescent="0.2">
      <c r="A386" s="18" t="s">
        <v>2526</v>
      </c>
      <c r="B386" s="18" t="s">
        <v>523</v>
      </c>
      <c r="C386" s="18" t="s">
        <v>2830</v>
      </c>
      <c r="D386" s="18" t="s">
        <v>60</v>
      </c>
      <c r="E386" s="5" t="s">
        <v>4708</v>
      </c>
      <c r="F386" s="5" t="s">
        <v>4709</v>
      </c>
      <c r="G386" s="5" t="s">
        <v>4710</v>
      </c>
      <c r="H386" s="5"/>
      <c r="I386" s="5"/>
      <c r="J386" s="5" t="s">
        <v>2527</v>
      </c>
      <c r="K386" s="5" t="s">
        <v>3281</v>
      </c>
      <c r="L386" s="5" t="s">
        <v>2551</v>
      </c>
      <c r="M386" s="5" t="s">
        <v>2551</v>
      </c>
      <c r="N386" s="5" t="s">
        <v>2753</v>
      </c>
      <c r="O386" s="18" t="s">
        <v>120</v>
      </c>
      <c r="Q386">
        <v>100</v>
      </c>
      <c r="R386" s="5"/>
      <c r="S386">
        <v>8</v>
      </c>
      <c r="U386">
        <v>10</v>
      </c>
      <c r="W386">
        <v>7</v>
      </c>
      <c r="AO386" s="5" t="s">
        <v>4711</v>
      </c>
      <c r="AP386" s="5" t="s">
        <v>4712</v>
      </c>
      <c r="AQ386" s="19" t="s">
        <v>2551</v>
      </c>
      <c r="AR386" s="5" t="s">
        <v>2551</v>
      </c>
    </row>
    <row r="387" spans="1:45" ht="16" x14ac:dyDescent="0.2">
      <c r="A387" s="18" t="s">
        <v>1799</v>
      </c>
      <c r="B387" s="18" t="s">
        <v>86</v>
      </c>
      <c r="C387" s="18" t="s">
        <v>4713</v>
      </c>
      <c r="D387" s="18" t="s">
        <v>2976</v>
      </c>
      <c r="E387" s="5" t="s">
        <v>4714</v>
      </c>
      <c r="F387" s="5" t="s">
        <v>4715</v>
      </c>
      <c r="G387" s="5" t="s">
        <v>4716</v>
      </c>
      <c r="H387" s="5"/>
      <c r="I387" s="5"/>
      <c r="J387" s="5" t="s">
        <v>1800</v>
      </c>
      <c r="K387" s="5" t="s">
        <v>2551</v>
      </c>
      <c r="L387" s="5" t="s">
        <v>2551</v>
      </c>
      <c r="M387" s="5" t="s">
        <v>2717</v>
      </c>
      <c r="N387" s="5" t="s">
        <v>2551</v>
      </c>
      <c r="O387" s="18" t="s">
        <v>67</v>
      </c>
      <c r="P387">
        <v>100</v>
      </c>
      <c r="R387" s="5"/>
      <c r="W387">
        <v>500</v>
      </c>
      <c r="AD387">
        <v>15</v>
      </c>
      <c r="AE387">
        <v>30</v>
      </c>
      <c r="AO387" s="5" t="s">
        <v>4717</v>
      </c>
      <c r="AP387" s="5" t="s">
        <v>4717</v>
      </c>
      <c r="AQ387" s="19" t="s">
        <v>2551</v>
      </c>
      <c r="AR387" s="5" t="s">
        <v>2551</v>
      </c>
    </row>
    <row r="388" spans="1:45" ht="16" x14ac:dyDescent="0.2">
      <c r="A388" s="18" t="s">
        <v>1302</v>
      </c>
      <c r="B388" s="18" t="s">
        <v>933</v>
      </c>
      <c r="C388" s="18" t="s">
        <v>4718</v>
      </c>
      <c r="D388" s="18" t="s">
        <v>2844</v>
      </c>
      <c r="E388" s="5" t="s">
        <v>4719</v>
      </c>
      <c r="F388" s="5" t="s">
        <v>4720</v>
      </c>
      <c r="G388" s="5" t="s">
        <v>4721</v>
      </c>
      <c r="H388" s="5"/>
      <c r="I388" s="5"/>
      <c r="J388" s="5" t="s">
        <v>1303</v>
      </c>
      <c r="K388" s="5" t="s">
        <v>2551</v>
      </c>
      <c r="L388" s="5" t="s">
        <v>2770</v>
      </c>
      <c r="M388" s="5" t="s">
        <v>2769</v>
      </c>
      <c r="N388" s="5" t="s">
        <v>2551</v>
      </c>
      <c r="O388" s="18" t="s">
        <v>120</v>
      </c>
      <c r="P388">
        <v>100</v>
      </c>
      <c r="R388" s="5"/>
      <c r="Y388">
        <v>15</v>
      </c>
      <c r="Z388">
        <v>15</v>
      </c>
      <c r="AA388">
        <v>5</v>
      </c>
      <c r="AB388">
        <v>5</v>
      </c>
      <c r="AE388">
        <v>15</v>
      </c>
      <c r="AH388">
        <v>15</v>
      </c>
      <c r="AO388" s="5" t="s">
        <v>4722</v>
      </c>
      <c r="AP388" s="5" t="s">
        <v>4722</v>
      </c>
      <c r="AQ388" s="19" t="s">
        <v>2552</v>
      </c>
      <c r="AR388" s="5" t="s">
        <v>2897</v>
      </c>
      <c r="AS388" t="b">
        <v>0</v>
      </c>
    </row>
    <row r="389" spans="1:45" ht="16" x14ac:dyDescent="0.2">
      <c r="A389" s="18" t="s">
        <v>936</v>
      </c>
      <c r="B389" s="18" t="s">
        <v>933</v>
      </c>
      <c r="C389" s="18" t="s">
        <v>4718</v>
      </c>
      <c r="D389" s="18" t="s">
        <v>2844</v>
      </c>
      <c r="E389" s="5" t="s">
        <v>4718</v>
      </c>
      <c r="F389" s="5" t="s">
        <v>4723</v>
      </c>
      <c r="G389" s="5" t="s">
        <v>4724</v>
      </c>
      <c r="H389" s="5"/>
      <c r="I389" s="5"/>
      <c r="J389" s="5" t="s">
        <v>937</v>
      </c>
      <c r="K389" s="5" t="s">
        <v>2769</v>
      </c>
      <c r="L389" s="5" t="s">
        <v>4725</v>
      </c>
      <c r="M389" s="5" t="s">
        <v>3263</v>
      </c>
      <c r="N389" s="5" t="s">
        <v>2551</v>
      </c>
      <c r="O389" s="18" t="s">
        <v>114</v>
      </c>
      <c r="P389">
        <v>100</v>
      </c>
      <c r="R389" s="5"/>
      <c r="Y389">
        <v>5</v>
      </c>
      <c r="Z389">
        <v>4</v>
      </c>
      <c r="AC389">
        <v>2</v>
      </c>
      <c r="AE389">
        <v>13</v>
      </c>
      <c r="AH389">
        <v>2</v>
      </c>
      <c r="AN389">
        <v>4</v>
      </c>
      <c r="AO389" s="5" t="s">
        <v>4726</v>
      </c>
      <c r="AP389" s="5" t="s">
        <v>4727</v>
      </c>
      <c r="AQ389" s="19" t="s">
        <v>2551</v>
      </c>
      <c r="AR389" s="5" t="s">
        <v>2551</v>
      </c>
    </row>
    <row r="390" spans="1:45" ht="16" x14ac:dyDescent="0.2">
      <c r="A390" s="18" t="s">
        <v>2084</v>
      </c>
      <c r="B390" s="18" t="s">
        <v>933</v>
      </c>
      <c r="C390" s="18" t="s">
        <v>4718</v>
      </c>
      <c r="D390" s="18" t="s">
        <v>2844</v>
      </c>
      <c r="E390" s="5" t="s">
        <v>4718</v>
      </c>
      <c r="F390" s="5" t="s">
        <v>4723</v>
      </c>
      <c r="G390" s="5" t="s">
        <v>4724</v>
      </c>
      <c r="H390" s="5"/>
      <c r="I390" s="5"/>
      <c r="J390" s="5" t="s">
        <v>2085</v>
      </c>
      <c r="K390" s="5" t="s">
        <v>3455</v>
      </c>
      <c r="L390" s="5" t="s">
        <v>3006</v>
      </c>
      <c r="M390" s="5" t="s">
        <v>2891</v>
      </c>
      <c r="N390" s="5" t="s">
        <v>2551</v>
      </c>
      <c r="O390" s="18" t="s">
        <v>114</v>
      </c>
      <c r="P390">
        <v>100</v>
      </c>
      <c r="R390" s="5"/>
      <c r="T390">
        <v>30</v>
      </c>
      <c r="AA390">
        <v>17</v>
      </c>
      <c r="AB390">
        <v>18</v>
      </c>
      <c r="AC390">
        <v>68</v>
      </c>
      <c r="AO390" s="5" t="s">
        <v>4728</v>
      </c>
      <c r="AP390" s="5"/>
      <c r="AQ390" s="19"/>
      <c r="AR390" s="5"/>
    </row>
    <row r="391" spans="1:45" ht="16" x14ac:dyDescent="0.2">
      <c r="A391" s="18" t="s">
        <v>1592</v>
      </c>
      <c r="B391" s="18" t="s">
        <v>203</v>
      </c>
      <c r="C391" s="18" t="s">
        <v>2836</v>
      </c>
      <c r="D391" s="18" t="s">
        <v>60</v>
      </c>
      <c r="E391" s="5" t="s">
        <v>4729</v>
      </c>
      <c r="F391" s="5" t="s">
        <v>4730</v>
      </c>
      <c r="G391" s="5" t="s">
        <v>4731</v>
      </c>
      <c r="H391" s="5"/>
      <c r="I391" s="5"/>
      <c r="J391" s="5" t="s">
        <v>1593</v>
      </c>
      <c r="K391" s="5" t="s">
        <v>2840</v>
      </c>
      <c r="L391" s="5" t="s">
        <v>2551</v>
      </c>
      <c r="M391" s="5" t="s">
        <v>2813</v>
      </c>
      <c r="N391" s="5" t="s">
        <v>2753</v>
      </c>
      <c r="O391" s="18" t="s">
        <v>120</v>
      </c>
      <c r="Q391">
        <v>100</v>
      </c>
      <c r="R391" s="5"/>
      <c r="S391">
        <v>2</v>
      </c>
      <c r="T391">
        <v>20</v>
      </c>
      <c r="U391">
        <v>2</v>
      </c>
      <c r="V391">
        <v>3</v>
      </c>
      <c r="W391">
        <v>3</v>
      </c>
      <c r="AE391">
        <v>3</v>
      </c>
      <c r="AG391">
        <v>250000</v>
      </c>
      <c r="AH391">
        <v>1</v>
      </c>
      <c r="AL391">
        <v>200</v>
      </c>
      <c r="AM391">
        <v>1</v>
      </c>
      <c r="AN391">
        <v>2</v>
      </c>
      <c r="AO391" s="5" t="s">
        <v>4732</v>
      </c>
      <c r="AP391" s="5" t="s">
        <v>4733</v>
      </c>
      <c r="AQ391" s="19" t="s">
        <v>4734</v>
      </c>
      <c r="AR391" s="5" t="s">
        <v>4735</v>
      </c>
    </row>
    <row r="392" spans="1:45" ht="16" x14ac:dyDescent="0.2">
      <c r="A392" s="18" t="s">
        <v>719</v>
      </c>
      <c r="B392" s="18" t="s">
        <v>388</v>
      </c>
      <c r="C392" s="18" t="s">
        <v>3469</v>
      </c>
      <c r="D392" s="18" t="s">
        <v>2874</v>
      </c>
      <c r="E392" s="5" t="s">
        <v>4736</v>
      </c>
      <c r="F392" s="5" t="s">
        <v>4737</v>
      </c>
      <c r="G392" s="5" t="s">
        <v>4738</v>
      </c>
      <c r="H392" s="5"/>
      <c r="I392" s="5"/>
      <c r="J392" s="5" t="s">
        <v>720</v>
      </c>
      <c r="K392" s="5" t="s">
        <v>2551</v>
      </c>
      <c r="L392" s="5" t="s">
        <v>2761</v>
      </c>
      <c r="M392" s="5" t="s">
        <v>2761</v>
      </c>
      <c r="N392" s="5" t="s">
        <v>2551</v>
      </c>
      <c r="O392" s="18" t="s">
        <v>107</v>
      </c>
      <c r="P392">
        <v>100</v>
      </c>
      <c r="R392" s="5"/>
      <c r="AE392">
        <v>20</v>
      </c>
      <c r="AH392">
        <v>3</v>
      </c>
      <c r="AO392" s="5" t="s">
        <v>4739</v>
      </c>
      <c r="AP392" s="5" t="s">
        <v>4740</v>
      </c>
      <c r="AQ392" s="19" t="s">
        <v>2569</v>
      </c>
      <c r="AR392" s="5" t="s">
        <v>4741</v>
      </c>
      <c r="AS392" t="b">
        <v>0</v>
      </c>
    </row>
    <row r="393" spans="1:45" ht="16" x14ac:dyDescent="0.2">
      <c r="A393" s="18" t="s">
        <v>442</v>
      </c>
      <c r="B393" s="18" t="s">
        <v>388</v>
      </c>
      <c r="C393" s="18" t="s">
        <v>3469</v>
      </c>
      <c r="D393" s="18" t="s">
        <v>2874</v>
      </c>
      <c r="E393" s="5" t="s">
        <v>4742</v>
      </c>
      <c r="F393" s="5" t="s">
        <v>4743</v>
      </c>
      <c r="G393" s="5" t="s">
        <v>4744</v>
      </c>
      <c r="H393" s="5"/>
      <c r="I393" s="5"/>
      <c r="J393" s="5" t="s">
        <v>4745</v>
      </c>
      <c r="K393" s="5" t="s">
        <v>2551</v>
      </c>
      <c r="L393" s="5" t="s">
        <v>2717</v>
      </c>
      <c r="M393" s="5" t="s">
        <v>2551</v>
      </c>
      <c r="N393" s="5" t="s">
        <v>2551</v>
      </c>
      <c r="O393" s="18" t="s">
        <v>114</v>
      </c>
      <c r="P393">
        <v>50</v>
      </c>
      <c r="Q393">
        <v>50</v>
      </c>
      <c r="R393" s="5"/>
      <c r="Y393">
        <v>5</v>
      </c>
      <c r="Z393">
        <v>250</v>
      </c>
      <c r="AB393">
        <v>300</v>
      </c>
      <c r="AE393">
        <v>20</v>
      </c>
      <c r="AO393" s="5" t="s">
        <v>4746</v>
      </c>
      <c r="AP393" s="5" t="s">
        <v>4746</v>
      </c>
      <c r="AQ393" s="19" t="s">
        <v>2551</v>
      </c>
      <c r="AR393" s="5" t="s">
        <v>2551</v>
      </c>
    </row>
    <row r="394" spans="1:45" ht="16" x14ac:dyDescent="0.2">
      <c r="A394" s="18" t="s">
        <v>445</v>
      </c>
      <c r="B394" s="18" t="s">
        <v>153</v>
      </c>
      <c r="C394" s="18" t="s">
        <v>3497</v>
      </c>
      <c r="D394" s="18" t="s">
        <v>2874</v>
      </c>
      <c r="E394" s="5" t="s">
        <v>4747</v>
      </c>
      <c r="F394" s="5" t="s">
        <v>4748</v>
      </c>
      <c r="G394" s="5" t="s">
        <v>4749</v>
      </c>
      <c r="H394" s="5"/>
      <c r="I394" s="5"/>
      <c r="J394" s="5" t="s">
        <v>4750</v>
      </c>
      <c r="K394" s="5" t="s">
        <v>2761</v>
      </c>
      <c r="L394" s="5" t="s">
        <v>2761</v>
      </c>
      <c r="M394" s="5" t="s">
        <v>2551</v>
      </c>
      <c r="N394" s="5" t="s">
        <v>2551</v>
      </c>
      <c r="O394" s="18" t="s">
        <v>107</v>
      </c>
      <c r="P394">
        <v>100</v>
      </c>
      <c r="R394" s="5"/>
      <c r="AA394">
        <v>20</v>
      </c>
      <c r="AB394">
        <v>200</v>
      </c>
      <c r="AE394">
        <v>100</v>
      </c>
      <c r="AK394">
        <v>0</v>
      </c>
      <c r="AO394" s="5" t="s">
        <v>4751</v>
      </c>
      <c r="AP394" s="5" t="s">
        <v>4752</v>
      </c>
      <c r="AQ394" s="19" t="s">
        <v>2551</v>
      </c>
      <c r="AR394" s="5" t="s">
        <v>2551</v>
      </c>
    </row>
    <row r="395" spans="1:45" ht="16" x14ac:dyDescent="0.2">
      <c r="A395" s="18" t="s">
        <v>2377</v>
      </c>
      <c r="B395" s="18" t="s">
        <v>259</v>
      </c>
      <c r="C395" s="18" t="s">
        <v>4753</v>
      </c>
      <c r="D395" s="18" t="s">
        <v>60</v>
      </c>
      <c r="E395" s="5" t="s">
        <v>4753</v>
      </c>
      <c r="F395" s="5" t="s">
        <v>4754</v>
      </c>
      <c r="G395" s="5" t="s">
        <v>4755</v>
      </c>
      <c r="H395" s="5"/>
      <c r="I395" s="5"/>
      <c r="J395" s="5" t="s">
        <v>2378</v>
      </c>
      <c r="K395" s="5" t="s">
        <v>2551</v>
      </c>
      <c r="L395" s="5" t="s">
        <v>2551</v>
      </c>
      <c r="M395" s="5" t="s">
        <v>2717</v>
      </c>
      <c r="N395" s="5" t="s">
        <v>2551</v>
      </c>
      <c r="O395" s="18" t="s">
        <v>67</v>
      </c>
      <c r="P395">
        <v>100</v>
      </c>
      <c r="R395" s="5"/>
      <c r="AC395">
        <v>1</v>
      </c>
      <c r="AH395">
        <v>3</v>
      </c>
      <c r="AI395">
        <v>3</v>
      </c>
      <c r="AN395">
        <v>1</v>
      </c>
      <c r="AO395" s="5" t="s">
        <v>2567</v>
      </c>
      <c r="AP395" s="5" t="s">
        <v>2567</v>
      </c>
      <c r="AQ395" s="19" t="s">
        <v>2634</v>
      </c>
      <c r="AR395" s="5" t="s">
        <v>2951</v>
      </c>
    </row>
    <row r="396" spans="1:45" ht="16" x14ac:dyDescent="0.2">
      <c r="A396" s="18" t="s">
        <v>261</v>
      </c>
      <c r="B396" s="18" t="s">
        <v>259</v>
      </c>
      <c r="C396" s="18" t="s">
        <v>4753</v>
      </c>
      <c r="D396" s="18" t="s">
        <v>60</v>
      </c>
      <c r="E396" s="5" t="s">
        <v>4756</v>
      </c>
      <c r="F396" s="5" t="s">
        <v>4757</v>
      </c>
      <c r="G396" s="5" t="s">
        <v>4758</v>
      </c>
      <c r="H396" s="5"/>
      <c r="I396" s="5"/>
      <c r="J396" s="5" t="s">
        <v>262</v>
      </c>
      <c r="K396" s="5" t="s">
        <v>2739</v>
      </c>
      <c r="L396" s="5" t="s">
        <v>2551</v>
      </c>
      <c r="M396" s="5" t="s">
        <v>2879</v>
      </c>
      <c r="N396" s="5" t="s">
        <v>2551</v>
      </c>
      <c r="O396" s="18" t="s">
        <v>67</v>
      </c>
      <c r="P396">
        <v>100</v>
      </c>
      <c r="R396" s="5"/>
      <c r="T396">
        <v>6</v>
      </c>
      <c r="V396">
        <v>10</v>
      </c>
      <c r="W396">
        <v>5</v>
      </c>
      <c r="AB396">
        <v>30</v>
      </c>
      <c r="AD396">
        <v>2</v>
      </c>
      <c r="AE396">
        <v>50</v>
      </c>
      <c r="AF396">
        <v>38</v>
      </c>
      <c r="AN396">
        <v>4</v>
      </c>
      <c r="AO396" s="5" t="s">
        <v>4759</v>
      </c>
      <c r="AP396" s="5" t="s">
        <v>4759</v>
      </c>
      <c r="AQ396" s="19" t="s">
        <v>2605</v>
      </c>
      <c r="AR396" s="5" t="s">
        <v>2769</v>
      </c>
    </row>
    <row r="397" spans="1:45" ht="16" x14ac:dyDescent="0.2">
      <c r="A397" s="18" t="s">
        <v>1130</v>
      </c>
      <c r="B397" s="18" t="s">
        <v>259</v>
      </c>
      <c r="C397" s="18" t="s">
        <v>4753</v>
      </c>
      <c r="D397" s="18" t="s">
        <v>60</v>
      </c>
      <c r="E397" s="5" t="s">
        <v>4760</v>
      </c>
      <c r="F397" s="5" t="s">
        <v>4761</v>
      </c>
      <c r="G397" s="5" t="s">
        <v>4762</v>
      </c>
      <c r="H397" s="5"/>
      <c r="I397" s="5"/>
      <c r="J397" s="5" t="s">
        <v>4763</v>
      </c>
      <c r="K397" s="5" t="s">
        <v>2739</v>
      </c>
      <c r="L397" s="5" t="s">
        <v>2769</v>
      </c>
      <c r="M397" s="5" t="s">
        <v>2739</v>
      </c>
      <c r="N397" s="5" t="s">
        <v>2769</v>
      </c>
      <c r="O397" s="18" t="s">
        <v>107</v>
      </c>
      <c r="P397">
        <v>100</v>
      </c>
      <c r="R397" s="5"/>
      <c r="S397">
        <v>12</v>
      </c>
      <c r="T397">
        <v>299</v>
      </c>
      <c r="U397">
        <v>59</v>
      </c>
      <c r="V397">
        <v>10</v>
      </c>
      <c r="W397">
        <v>100</v>
      </c>
      <c r="X397">
        <v>5</v>
      </c>
      <c r="Y397">
        <v>3</v>
      </c>
      <c r="Z397">
        <v>5</v>
      </c>
      <c r="AA397">
        <v>3</v>
      </c>
      <c r="AB397">
        <v>7</v>
      </c>
      <c r="AC397">
        <v>4</v>
      </c>
      <c r="AE397">
        <v>17</v>
      </c>
      <c r="AO397" s="5" t="s">
        <v>4764</v>
      </c>
      <c r="AP397" s="5" t="s">
        <v>4764</v>
      </c>
      <c r="AQ397" s="19" t="s">
        <v>2551</v>
      </c>
      <c r="AR397" s="5" t="s">
        <v>2551</v>
      </c>
    </row>
    <row r="398" spans="1:45" ht="16" x14ac:dyDescent="0.2">
      <c r="A398" s="18" t="s">
        <v>415</v>
      </c>
      <c r="B398" s="18" t="s">
        <v>131</v>
      </c>
      <c r="C398" s="18" t="s">
        <v>3525</v>
      </c>
      <c r="D398" s="18" t="s">
        <v>60</v>
      </c>
      <c r="E398" s="5" t="s">
        <v>4765</v>
      </c>
      <c r="F398" s="5" t="s">
        <v>4766</v>
      </c>
      <c r="G398" s="5" t="s">
        <v>4767</v>
      </c>
      <c r="H398" s="5"/>
      <c r="I398" s="5"/>
      <c r="J398" s="5" t="s">
        <v>416</v>
      </c>
      <c r="K398" s="5" t="s">
        <v>2551</v>
      </c>
      <c r="L398" s="5" t="s">
        <v>2551</v>
      </c>
      <c r="M398" s="5" t="s">
        <v>2717</v>
      </c>
      <c r="N398" s="5" t="s">
        <v>2551</v>
      </c>
      <c r="O398" s="18" t="s">
        <v>67</v>
      </c>
      <c r="Q398">
        <v>100</v>
      </c>
      <c r="R398" s="5"/>
      <c r="AH398">
        <v>1</v>
      </c>
      <c r="AM398">
        <v>1</v>
      </c>
      <c r="AN398">
        <v>1</v>
      </c>
      <c r="AO398" s="5" t="s">
        <v>2634</v>
      </c>
      <c r="AP398" s="5" t="s">
        <v>2634</v>
      </c>
      <c r="AQ398" s="19" t="s">
        <v>2551</v>
      </c>
      <c r="AR398" s="5" t="s">
        <v>2551</v>
      </c>
    </row>
    <row r="399" spans="1:45" ht="16" x14ac:dyDescent="0.2">
      <c r="A399" s="18" t="s">
        <v>1405</v>
      </c>
      <c r="B399" s="18" t="s">
        <v>158</v>
      </c>
      <c r="C399" s="18" t="s">
        <v>2843</v>
      </c>
      <c r="D399" s="18" t="s">
        <v>2844</v>
      </c>
      <c r="E399" s="5" t="s">
        <v>4719</v>
      </c>
      <c r="F399" s="5" t="s">
        <v>4720</v>
      </c>
      <c r="G399" s="5" t="s">
        <v>4721</v>
      </c>
      <c r="H399" s="5"/>
      <c r="I399" s="5"/>
      <c r="J399" s="5" t="s">
        <v>1303</v>
      </c>
      <c r="K399" s="5" t="s">
        <v>2551</v>
      </c>
      <c r="L399" s="5" t="s">
        <v>2770</v>
      </c>
      <c r="M399" s="5" t="s">
        <v>2769</v>
      </c>
      <c r="N399" s="5" t="s">
        <v>2551</v>
      </c>
      <c r="O399" s="18" t="s">
        <v>114</v>
      </c>
      <c r="P399">
        <v>100</v>
      </c>
      <c r="R399" s="5"/>
      <c r="Y399">
        <v>4</v>
      </c>
      <c r="Z399">
        <v>4</v>
      </c>
      <c r="AA399">
        <v>1</v>
      </c>
      <c r="AB399">
        <v>1</v>
      </c>
      <c r="AE399">
        <v>4</v>
      </c>
      <c r="AH399">
        <v>4</v>
      </c>
      <c r="AO399" s="5" t="s">
        <v>4768</v>
      </c>
      <c r="AP399" s="5" t="s">
        <v>4768</v>
      </c>
      <c r="AQ399" s="19" t="s">
        <v>4769</v>
      </c>
      <c r="AR399" s="5" t="s">
        <v>2897</v>
      </c>
    </row>
    <row r="400" spans="1:45" ht="16" x14ac:dyDescent="0.2">
      <c r="A400" s="18" t="s">
        <v>727</v>
      </c>
      <c r="B400" s="18" t="s">
        <v>158</v>
      </c>
      <c r="C400" s="18" t="s">
        <v>2843</v>
      </c>
      <c r="D400" s="18" t="s">
        <v>2844</v>
      </c>
      <c r="E400" s="5" t="s">
        <v>4719</v>
      </c>
      <c r="F400" s="5" t="s">
        <v>4720</v>
      </c>
      <c r="G400" s="5" t="s">
        <v>4721</v>
      </c>
      <c r="H400" s="5"/>
      <c r="I400" s="5"/>
      <c r="J400" s="5" t="s">
        <v>728</v>
      </c>
      <c r="K400" s="5" t="s">
        <v>2951</v>
      </c>
      <c r="L400" s="5" t="s">
        <v>2770</v>
      </c>
      <c r="M400" s="5" t="s">
        <v>2951</v>
      </c>
      <c r="N400" s="5" t="s">
        <v>2551</v>
      </c>
      <c r="O400" s="18" t="s">
        <v>114</v>
      </c>
      <c r="P400">
        <v>100</v>
      </c>
      <c r="R400" s="5"/>
      <c r="Y400">
        <v>2</v>
      </c>
      <c r="Z400">
        <v>1</v>
      </c>
      <c r="AE400">
        <v>10</v>
      </c>
      <c r="AH400">
        <v>6</v>
      </c>
      <c r="AJ400">
        <v>0</v>
      </c>
      <c r="AM400">
        <v>0</v>
      </c>
      <c r="AN400">
        <v>0</v>
      </c>
      <c r="AO400" s="5" t="s">
        <v>4770</v>
      </c>
      <c r="AP400" s="5" t="s">
        <v>4771</v>
      </c>
      <c r="AQ400" s="19" t="s">
        <v>2551</v>
      </c>
      <c r="AR400" s="5" t="s">
        <v>2551</v>
      </c>
    </row>
    <row r="401" spans="1:45" ht="16" x14ac:dyDescent="0.2">
      <c r="A401" s="18" t="s">
        <v>450</v>
      </c>
      <c r="B401" s="18" t="s">
        <v>158</v>
      </c>
      <c r="C401" s="18" t="s">
        <v>2843</v>
      </c>
      <c r="D401" s="18" t="s">
        <v>2844</v>
      </c>
      <c r="E401" s="5" t="s">
        <v>2843</v>
      </c>
      <c r="F401" s="5" t="s">
        <v>4772</v>
      </c>
      <c r="G401" s="5" t="s">
        <v>4773</v>
      </c>
      <c r="H401" s="5"/>
      <c r="I401" s="5"/>
      <c r="J401" s="5" t="s">
        <v>451</v>
      </c>
      <c r="K401" s="5" t="s">
        <v>2942</v>
      </c>
      <c r="L401" s="5" t="s">
        <v>2551</v>
      </c>
      <c r="M401" s="5" t="s">
        <v>4774</v>
      </c>
      <c r="N401" s="5" t="s">
        <v>2551</v>
      </c>
      <c r="O401" s="18" t="s">
        <v>67</v>
      </c>
      <c r="P401">
        <v>100</v>
      </c>
      <c r="R401" s="5"/>
      <c r="AJ401">
        <v>100000</v>
      </c>
      <c r="AM401">
        <v>1</v>
      </c>
      <c r="AN401">
        <v>9</v>
      </c>
      <c r="AO401" s="5" t="s">
        <v>3654</v>
      </c>
      <c r="AP401" s="5" t="s">
        <v>3654</v>
      </c>
      <c r="AQ401" s="19" t="s">
        <v>2549</v>
      </c>
      <c r="AR401" s="5" t="s">
        <v>2883</v>
      </c>
    </row>
    <row r="402" spans="1:45" ht="16" x14ac:dyDescent="0.2">
      <c r="A402" s="18" t="s">
        <v>448</v>
      </c>
      <c r="B402" s="18" t="s">
        <v>158</v>
      </c>
      <c r="C402" s="18" t="s">
        <v>2843</v>
      </c>
      <c r="D402" s="18" t="s">
        <v>2844</v>
      </c>
      <c r="E402" s="5" t="s">
        <v>4775</v>
      </c>
      <c r="F402" s="5" t="s">
        <v>4776</v>
      </c>
      <c r="G402" s="5" t="s">
        <v>4777</v>
      </c>
      <c r="H402" s="5"/>
      <c r="I402" s="5"/>
      <c r="J402" s="5" t="s">
        <v>449</v>
      </c>
      <c r="K402" s="5" t="s">
        <v>2813</v>
      </c>
      <c r="L402" s="5" t="s">
        <v>2739</v>
      </c>
      <c r="M402" s="5" t="s">
        <v>2813</v>
      </c>
      <c r="N402" s="5" t="s">
        <v>2551</v>
      </c>
      <c r="O402" s="18" t="s">
        <v>114</v>
      </c>
      <c r="P402">
        <v>100</v>
      </c>
      <c r="R402" s="5"/>
      <c r="S402">
        <v>6</v>
      </c>
      <c r="U402">
        <v>5</v>
      </c>
      <c r="V402">
        <v>4</v>
      </c>
      <c r="W402">
        <v>5</v>
      </c>
      <c r="Z402">
        <v>3</v>
      </c>
      <c r="AC402">
        <v>4</v>
      </c>
      <c r="AH402">
        <v>18</v>
      </c>
      <c r="AL402">
        <v>1500</v>
      </c>
      <c r="AO402" s="5" t="s">
        <v>4778</v>
      </c>
      <c r="AP402" s="5" t="s">
        <v>4779</v>
      </c>
      <c r="AQ402" s="19" t="s">
        <v>2592</v>
      </c>
      <c r="AR402" s="5" t="s">
        <v>4780</v>
      </c>
    </row>
    <row r="403" spans="1:45" ht="16" x14ac:dyDescent="0.2">
      <c r="A403" s="18" t="s">
        <v>1179</v>
      </c>
      <c r="B403" s="18" t="s">
        <v>1176</v>
      </c>
      <c r="C403" s="18" t="s">
        <v>3594</v>
      </c>
      <c r="D403" s="18" t="s">
        <v>2976</v>
      </c>
      <c r="E403" s="5" t="s">
        <v>3594</v>
      </c>
      <c r="F403" s="5" t="s">
        <v>4781</v>
      </c>
      <c r="G403" s="5" t="s">
        <v>4782</v>
      </c>
      <c r="H403" s="5"/>
      <c r="I403" s="5"/>
      <c r="J403" s="5" t="s">
        <v>4783</v>
      </c>
      <c r="K403" s="5" t="s">
        <v>2813</v>
      </c>
      <c r="L403" s="5" t="s">
        <v>2813</v>
      </c>
      <c r="M403" s="5" t="s">
        <v>2769</v>
      </c>
      <c r="N403" s="5" t="s">
        <v>2813</v>
      </c>
      <c r="O403" s="18" t="s">
        <v>107</v>
      </c>
      <c r="Q403">
        <v>100</v>
      </c>
      <c r="R403" s="5"/>
      <c r="S403">
        <v>50</v>
      </c>
      <c r="U403">
        <v>50</v>
      </c>
      <c r="W403">
        <v>50</v>
      </c>
      <c r="X403">
        <v>5</v>
      </c>
      <c r="Z403">
        <v>10</v>
      </c>
      <c r="AA403">
        <v>35</v>
      </c>
      <c r="AB403">
        <v>5</v>
      </c>
      <c r="AE403">
        <v>20</v>
      </c>
      <c r="AO403" s="5" t="s">
        <v>4784</v>
      </c>
      <c r="AP403" s="5" t="s">
        <v>4785</v>
      </c>
      <c r="AQ403" s="19" t="s">
        <v>2551</v>
      </c>
      <c r="AR403" s="5" t="s">
        <v>2551</v>
      </c>
    </row>
    <row r="404" spans="1:45" ht="16" x14ac:dyDescent="0.2">
      <c r="A404" s="18" t="s">
        <v>1408</v>
      </c>
      <c r="B404" s="18" t="s">
        <v>140</v>
      </c>
      <c r="C404" s="18" t="s">
        <v>2849</v>
      </c>
      <c r="D404" s="18" t="s">
        <v>139</v>
      </c>
      <c r="E404" s="5" t="s">
        <v>4786</v>
      </c>
      <c r="F404" s="5" t="s">
        <v>4787</v>
      </c>
      <c r="G404" s="5" t="s">
        <v>4788</v>
      </c>
      <c r="H404" s="5"/>
      <c r="I404" s="5"/>
      <c r="J404" s="5" t="s">
        <v>1409</v>
      </c>
      <c r="K404" s="5" t="s">
        <v>2753</v>
      </c>
      <c r="L404" s="5" t="s">
        <v>2551</v>
      </c>
      <c r="M404" s="5" t="s">
        <v>2761</v>
      </c>
      <c r="N404" s="5" t="s">
        <v>2753</v>
      </c>
      <c r="O404" s="18" t="s">
        <v>67</v>
      </c>
      <c r="P404">
        <v>100</v>
      </c>
      <c r="R404" s="5"/>
      <c r="S404">
        <v>80</v>
      </c>
      <c r="T404">
        <v>20</v>
      </c>
      <c r="U404">
        <v>80</v>
      </c>
      <c r="W404">
        <v>200</v>
      </c>
      <c r="AO404" s="5" t="s">
        <v>4789</v>
      </c>
      <c r="AP404" s="5" t="s">
        <v>4789</v>
      </c>
      <c r="AQ404" s="19" t="s">
        <v>2551</v>
      </c>
      <c r="AR404" s="5"/>
    </row>
    <row r="405" spans="1:45" ht="48" x14ac:dyDescent="0.2">
      <c r="A405" s="18" t="s">
        <v>455</v>
      </c>
      <c r="B405" s="18" t="s">
        <v>140</v>
      </c>
      <c r="C405" s="18" t="s">
        <v>2849</v>
      </c>
      <c r="D405" s="18" t="s">
        <v>139</v>
      </c>
      <c r="E405" s="5" t="s">
        <v>4790</v>
      </c>
      <c r="F405" s="5" t="s">
        <v>4791</v>
      </c>
      <c r="G405" s="5" t="s">
        <v>4792</v>
      </c>
      <c r="H405" s="5"/>
      <c r="I405" s="5"/>
      <c r="J405" s="5" t="s">
        <v>456</v>
      </c>
      <c r="K405" s="5" t="s">
        <v>2761</v>
      </c>
      <c r="L405" s="5" t="s">
        <v>2551</v>
      </c>
      <c r="M405" s="5" t="s">
        <v>2813</v>
      </c>
      <c r="N405" s="5" t="s">
        <v>2738</v>
      </c>
      <c r="O405" s="18" t="s">
        <v>120</v>
      </c>
      <c r="P405">
        <v>100</v>
      </c>
      <c r="R405" s="5"/>
      <c r="S405">
        <v>750</v>
      </c>
      <c r="U405">
        <v>250</v>
      </c>
      <c r="W405">
        <v>437</v>
      </c>
      <c r="AE405">
        <v>35</v>
      </c>
      <c r="AO405" s="5" t="s">
        <v>4793</v>
      </c>
      <c r="AP405" s="5" t="s">
        <v>4793</v>
      </c>
      <c r="AQ405" s="19" t="s">
        <v>2551</v>
      </c>
      <c r="AR405" s="5" t="s">
        <v>2551</v>
      </c>
    </row>
    <row r="406" spans="1:45" ht="16" x14ac:dyDescent="0.2">
      <c r="A406" s="18" t="s">
        <v>112</v>
      </c>
      <c r="B406" s="18" t="s">
        <v>109</v>
      </c>
      <c r="C406" s="18" t="s">
        <v>4794</v>
      </c>
      <c r="D406" s="18" t="s">
        <v>2874</v>
      </c>
      <c r="E406" s="5" t="s">
        <v>4795</v>
      </c>
      <c r="F406" s="5" t="s">
        <v>4796</v>
      </c>
      <c r="G406" s="5" t="s">
        <v>4797</v>
      </c>
      <c r="H406" s="5"/>
      <c r="I406" s="5"/>
      <c r="J406" s="5" t="s">
        <v>113</v>
      </c>
      <c r="K406" s="5" t="s">
        <v>3263</v>
      </c>
      <c r="L406" s="5" t="s">
        <v>4798</v>
      </c>
      <c r="M406" s="5" t="s">
        <v>2738</v>
      </c>
      <c r="N406" s="5" t="s">
        <v>2551</v>
      </c>
      <c r="O406" s="18" t="s">
        <v>114</v>
      </c>
      <c r="Q406">
        <v>100</v>
      </c>
      <c r="R406" s="5"/>
      <c r="AO406" s="5" t="s">
        <v>4799</v>
      </c>
      <c r="AP406" s="5"/>
      <c r="AQ406" s="19"/>
      <c r="AR406" s="5"/>
    </row>
    <row r="407" spans="1:45" ht="16" x14ac:dyDescent="0.2">
      <c r="A407" s="18" t="s">
        <v>1770</v>
      </c>
      <c r="B407" s="18" t="s">
        <v>140</v>
      </c>
      <c r="C407" s="18" t="s">
        <v>2849</v>
      </c>
      <c r="D407" s="18" t="s">
        <v>139</v>
      </c>
      <c r="E407" s="5" t="s">
        <v>4800</v>
      </c>
      <c r="F407" s="5" t="s">
        <v>4801</v>
      </c>
      <c r="G407" s="5" t="s">
        <v>4802</v>
      </c>
      <c r="H407" s="5"/>
      <c r="I407" s="5"/>
      <c r="J407" s="5" t="s">
        <v>1771</v>
      </c>
      <c r="K407" s="5" t="s">
        <v>2551</v>
      </c>
      <c r="L407" s="5" t="s">
        <v>2813</v>
      </c>
      <c r="M407" s="5" t="s">
        <v>3076</v>
      </c>
      <c r="N407" s="5" t="s">
        <v>2551</v>
      </c>
      <c r="O407" s="18" t="s">
        <v>67</v>
      </c>
      <c r="Q407">
        <v>100</v>
      </c>
      <c r="R407" s="5"/>
      <c r="AC407">
        <v>110</v>
      </c>
      <c r="AG407">
        <v>20000000</v>
      </c>
      <c r="AH407">
        <v>1</v>
      </c>
      <c r="AI407">
        <v>1</v>
      </c>
      <c r="AK407">
        <v>2000</v>
      </c>
      <c r="AL407">
        <v>20000</v>
      </c>
      <c r="AN407">
        <v>3</v>
      </c>
      <c r="AO407" s="5" t="s">
        <v>3654</v>
      </c>
      <c r="AP407" s="5" t="s">
        <v>4803</v>
      </c>
      <c r="AQ407" s="19" t="s">
        <v>2549</v>
      </c>
      <c r="AR407" s="5" t="s">
        <v>2769</v>
      </c>
    </row>
    <row r="408" spans="1:45" ht="16" x14ac:dyDescent="0.2">
      <c r="A408" s="18" t="s">
        <v>1768</v>
      </c>
      <c r="B408" s="18" t="s">
        <v>140</v>
      </c>
      <c r="C408" s="18" t="s">
        <v>2849</v>
      </c>
      <c r="D408" s="18" t="s">
        <v>139</v>
      </c>
      <c r="E408" s="5" t="s">
        <v>3651</v>
      </c>
      <c r="F408" s="5" t="s">
        <v>3658</v>
      </c>
      <c r="G408" s="5" t="s">
        <v>3659</v>
      </c>
      <c r="H408" s="5"/>
      <c r="I408" s="5"/>
      <c r="J408" s="5" t="s">
        <v>1769</v>
      </c>
      <c r="K408" s="5" t="s">
        <v>2551</v>
      </c>
      <c r="L408" s="5" t="s">
        <v>2753</v>
      </c>
      <c r="M408" s="5" t="s">
        <v>3281</v>
      </c>
      <c r="N408" s="5" t="s">
        <v>2551</v>
      </c>
      <c r="O408" s="18" t="s">
        <v>67</v>
      </c>
      <c r="Q408">
        <v>100</v>
      </c>
      <c r="R408" s="5"/>
      <c r="Y408">
        <v>15</v>
      </c>
      <c r="AA408">
        <v>15</v>
      </c>
      <c r="AB408">
        <v>40</v>
      </c>
      <c r="AC408">
        <v>5</v>
      </c>
      <c r="AE408">
        <v>15</v>
      </c>
      <c r="AH408">
        <v>8</v>
      </c>
      <c r="AK408">
        <v>40000</v>
      </c>
      <c r="AL408">
        <v>200000</v>
      </c>
      <c r="AO408" s="5" t="s">
        <v>3505</v>
      </c>
      <c r="AP408" s="5" t="s">
        <v>4804</v>
      </c>
      <c r="AQ408" s="19">
        <f>'CapRev-Output-All'!$AO408*'CapRev-Output-All'!$AR408/100</f>
        <v>75000</v>
      </c>
      <c r="AR408" s="5" t="s">
        <v>2769</v>
      </c>
    </row>
    <row r="409" spans="1:45" ht="16" x14ac:dyDescent="0.2">
      <c r="A409" s="18" t="s">
        <v>242</v>
      </c>
      <c r="B409" s="18" t="s">
        <v>140</v>
      </c>
      <c r="C409" s="18" t="s">
        <v>2849</v>
      </c>
      <c r="D409" s="18" t="s">
        <v>139</v>
      </c>
      <c r="E409" s="5" t="s">
        <v>4805</v>
      </c>
      <c r="F409" s="5" t="s">
        <v>4806</v>
      </c>
      <c r="G409" s="5" t="s">
        <v>4807</v>
      </c>
      <c r="H409" s="5"/>
      <c r="I409" s="5"/>
      <c r="J409" s="5" t="s">
        <v>4808</v>
      </c>
      <c r="K409" s="5" t="s">
        <v>2840</v>
      </c>
      <c r="L409" s="5" t="s">
        <v>2551</v>
      </c>
      <c r="M409" s="5" t="s">
        <v>2551</v>
      </c>
      <c r="N409" s="5" t="s">
        <v>3165</v>
      </c>
      <c r="O409" s="18" t="s">
        <v>56</v>
      </c>
      <c r="P409">
        <v>88</v>
      </c>
      <c r="Q409">
        <v>12</v>
      </c>
      <c r="R409" s="5"/>
      <c r="S409">
        <v>25</v>
      </c>
      <c r="T409">
        <v>90</v>
      </c>
      <c r="U409">
        <v>15</v>
      </c>
      <c r="V409">
        <v>12</v>
      </c>
      <c r="W409">
        <v>70</v>
      </c>
      <c r="AO409" s="5" t="s">
        <v>4809</v>
      </c>
      <c r="AP409" s="5" t="s">
        <v>4809</v>
      </c>
      <c r="AQ409" s="19" t="s">
        <v>2551</v>
      </c>
      <c r="AR409" s="5" t="s">
        <v>2551</v>
      </c>
    </row>
    <row r="410" spans="1:45" ht="16" x14ac:dyDescent="0.2">
      <c r="A410" s="18" t="s">
        <v>584</v>
      </c>
      <c r="B410" s="18" t="s">
        <v>94</v>
      </c>
      <c r="C410" s="18" t="s">
        <v>2866</v>
      </c>
      <c r="D410" s="18" t="s">
        <v>2867</v>
      </c>
      <c r="E410" s="5" t="s">
        <v>2866</v>
      </c>
      <c r="F410" s="5" t="s">
        <v>4810</v>
      </c>
      <c r="G410" s="5" t="s">
        <v>4811</v>
      </c>
      <c r="H410" s="5"/>
      <c r="I410" s="5"/>
      <c r="J410" s="5" t="s">
        <v>585</v>
      </c>
      <c r="K410" s="5" t="s">
        <v>3375</v>
      </c>
      <c r="L410" s="5" t="s">
        <v>3374</v>
      </c>
      <c r="M410" s="5" t="s">
        <v>2551</v>
      </c>
      <c r="N410" s="5" t="s">
        <v>2551</v>
      </c>
      <c r="O410" s="18" t="s">
        <v>114</v>
      </c>
      <c r="P410">
        <v>100</v>
      </c>
      <c r="R410" s="5"/>
      <c r="T410">
        <v>380</v>
      </c>
      <c r="U410">
        <v>83</v>
      </c>
      <c r="Z410">
        <v>10</v>
      </c>
      <c r="AA410">
        <v>40</v>
      </c>
      <c r="AB410">
        <v>400</v>
      </c>
      <c r="AE410">
        <v>10</v>
      </c>
      <c r="AH410">
        <v>20</v>
      </c>
      <c r="AO410" s="5" t="s">
        <v>2567</v>
      </c>
      <c r="AP410" s="5" t="s">
        <v>4812</v>
      </c>
      <c r="AQ410" s="19" t="s">
        <v>2578</v>
      </c>
      <c r="AR410" s="5" t="s">
        <v>4813</v>
      </c>
    </row>
    <row r="411" spans="1:45" ht="16" x14ac:dyDescent="0.2">
      <c r="A411" s="18" t="s">
        <v>1640</v>
      </c>
      <c r="B411" s="18" t="s">
        <v>361</v>
      </c>
      <c r="C411" s="18" t="s">
        <v>362</v>
      </c>
      <c r="D411" s="18" t="s">
        <v>2874</v>
      </c>
      <c r="E411" s="5" t="s">
        <v>4814</v>
      </c>
      <c r="F411" s="5" t="s">
        <v>4815</v>
      </c>
      <c r="G411" s="5" t="s">
        <v>4816</v>
      </c>
      <c r="H411" s="5"/>
      <c r="I411" s="5"/>
      <c r="J411" s="5" t="s">
        <v>1641</v>
      </c>
      <c r="K411" s="5" t="s">
        <v>2813</v>
      </c>
      <c r="L411" s="5" t="s">
        <v>2813</v>
      </c>
      <c r="M411" s="5" t="s">
        <v>2738</v>
      </c>
      <c r="N411" s="5" t="s">
        <v>2738</v>
      </c>
      <c r="O411" s="18" t="s">
        <v>107</v>
      </c>
      <c r="Q411">
        <v>100</v>
      </c>
      <c r="R411" s="5"/>
      <c r="W411">
        <v>200</v>
      </c>
      <c r="AC411">
        <v>2</v>
      </c>
      <c r="AE411">
        <v>25</v>
      </c>
      <c r="AH411">
        <v>3</v>
      </c>
      <c r="AI411">
        <v>1</v>
      </c>
      <c r="AN411">
        <v>3</v>
      </c>
      <c r="AO411" s="5" t="s">
        <v>4817</v>
      </c>
      <c r="AP411" s="5" t="s">
        <v>4818</v>
      </c>
      <c r="AQ411" s="19" t="s">
        <v>2551</v>
      </c>
      <c r="AR411" s="5" t="s">
        <v>2551</v>
      </c>
    </row>
    <row r="412" spans="1:45" ht="16" x14ac:dyDescent="0.2">
      <c r="A412" s="18" t="s">
        <v>1880</v>
      </c>
      <c r="B412" s="18" t="s">
        <v>361</v>
      </c>
      <c r="C412" s="18" t="s">
        <v>362</v>
      </c>
      <c r="D412" s="18" t="s">
        <v>2874</v>
      </c>
      <c r="E412" s="5" t="s">
        <v>4819</v>
      </c>
      <c r="F412" s="5" t="s">
        <v>4820</v>
      </c>
      <c r="G412" s="5" t="s">
        <v>4821</v>
      </c>
      <c r="H412" s="5"/>
      <c r="I412" s="5"/>
      <c r="J412" s="5" t="s">
        <v>1881</v>
      </c>
      <c r="K412" s="5" t="s">
        <v>2551</v>
      </c>
      <c r="L412" s="5" t="s">
        <v>2717</v>
      </c>
      <c r="M412" s="5" t="s">
        <v>2551</v>
      </c>
      <c r="N412" s="5" t="s">
        <v>2551</v>
      </c>
      <c r="O412" s="18" t="s">
        <v>114</v>
      </c>
      <c r="Q412">
        <v>100</v>
      </c>
      <c r="R412" s="5"/>
      <c r="AA412">
        <v>40</v>
      </c>
      <c r="AB412">
        <v>10</v>
      </c>
      <c r="AC412">
        <v>10</v>
      </c>
      <c r="AG412">
        <v>25</v>
      </c>
      <c r="AO412" s="5" t="s">
        <v>4822</v>
      </c>
      <c r="AP412" s="5" t="s">
        <v>4822</v>
      </c>
      <c r="AQ412" s="19" t="s">
        <v>2551</v>
      </c>
      <c r="AR412" s="5" t="s">
        <v>2551</v>
      </c>
    </row>
    <row r="413" spans="1:45" ht="16" x14ac:dyDescent="0.2">
      <c r="A413" s="18" t="s">
        <v>2180</v>
      </c>
      <c r="B413" s="18" t="s">
        <v>361</v>
      </c>
      <c r="C413" s="18" t="s">
        <v>362</v>
      </c>
      <c r="D413" s="18" t="s">
        <v>2874</v>
      </c>
      <c r="E413" s="5" t="s">
        <v>4823</v>
      </c>
      <c r="F413" s="5" t="s">
        <v>4824</v>
      </c>
      <c r="G413" s="5" t="s">
        <v>4825</v>
      </c>
      <c r="H413" s="5"/>
      <c r="I413" s="5"/>
      <c r="J413" s="5" t="s">
        <v>2181</v>
      </c>
      <c r="K413" s="5" t="s">
        <v>2551</v>
      </c>
      <c r="L413" s="5" t="s">
        <v>2717</v>
      </c>
      <c r="M413" s="5" t="s">
        <v>2551</v>
      </c>
      <c r="N413" s="5" t="s">
        <v>2551</v>
      </c>
      <c r="O413" s="18" t="s">
        <v>114</v>
      </c>
      <c r="Q413">
        <v>100</v>
      </c>
      <c r="R413" s="5"/>
      <c r="Z413">
        <v>10</v>
      </c>
      <c r="AA413">
        <v>10</v>
      </c>
      <c r="AB413">
        <v>20</v>
      </c>
      <c r="AC413">
        <v>5</v>
      </c>
      <c r="AE413">
        <v>540</v>
      </c>
      <c r="AH413">
        <v>3</v>
      </c>
      <c r="AN413">
        <v>4</v>
      </c>
      <c r="AO413" s="5" t="s">
        <v>4826</v>
      </c>
      <c r="AP413" s="5" t="s">
        <v>4827</v>
      </c>
      <c r="AQ413" s="19" t="s">
        <v>2551</v>
      </c>
      <c r="AR413" s="5" t="s">
        <v>2551</v>
      </c>
    </row>
    <row r="414" spans="1:45" ht="16" x14ac:dyDescent="0.2">
      <c r="A414" s="18" t="s">
        <v>1788</v>
      </c>
      <c r="B414" s="18" t="s">
        <v>753</v>
      </c>
      <c r="C414" s="18" t="s">
        <v>2918</v>
      </c>
      <c r="D414" s="18" t="s">
        <v>2874</v>
      </c>
      <c r="E414" s="5" t="s">
        <v>4828</v>
      </c>
      <c r="F414" s="5" t="s">
        <v>4829</v>
      </c>
      <c r="G414" s="5" t="s">
        <v>4830</v>
      </c>
      <c r="H414" s="5"/>
      <c r="I414" s="5"/>
      <c r="J414" s="5" t="s">
        <v>1498</v>
      </c>
      <c r="K414" s="5" t="s">
        <v>2879</v>
      </c>
      <c r="L414" s="5" t="s">
        <v>2551</v>
      </c>
      <c r="M414" s="5" t="s">
        <v>2739</v>
      </c>
      <c r="N414" s="5" t="s">
        <v>2551</v>
      </c>
      <c r="O414" s="18" t="s">
        <v>120</v>
      </c>
      <c r="P414">
        <v>65</v>
      </c>
      <c r="Q414">
        <v>35</v>
      </c>
      <c r="R414" s="5"/>
      <c r="W414">
        <v>5000</v>
      </c>
      <c r="AJ414">
        <v>70065</v>
      </c>
      <c r="AO414" s="5" t="s">
        <v>4831</v>
      </c>
      <c r="AP414" s="5" t="s">
        <v>4832</v>
      </c>
      <c r="AQ414" s="19" t="s">
        <v>2551</v>
      </c>
      <c r="AR414" s="5" t="s">
        <v>2551</v>
      </c>
    </row>
    <row r="415" spans="1:45" ht="16" x14ac:dyDescent="0.2">
      <c r="A415" s="18" t="s">
        <v>1478</v>
      </c>
      <c r="B415" s="18" t="s">
        <v>342</v>
      </c>
      <c r="C415" s="18" t="s">
        <v>3769</v>
      </c>
      <c r="D415" s="18" t="s">
        <v>148</v>
      </c>
      <c r="E415" s="5" t="s">
        <v>4833</v>
      </c>
      <c r="F415" s="5" t="s">
        <v>4834</v>
      </c>
      <c r="G415" s="5" t="s">
        <v>4835</v>
      </c>
      <c r="H415" s="5"/>
      <c r="I415" s="5"/>
      <c r="J415" s="5" t="s">
        <v>4836</v>
      </c>
      <c r="K415" s="5" t="s">
        <v>2753</v>
      </c>
      <c r="L415" s="5" t="s">
        <v>2951</v>
      </c>
      <c r="M415" s="5" t="s">
        <v>2879</v>
      </c>
      <c r="N415" s="5" t="s">
        <v>2769</v>
      </c>
      <c r="O415" s="18" t="s">
        <v>67</v>
      </c>
      <c r="Q415">
        <v>100</v>
      </c>
      <c r="R415" s="5"/>
      <c r="V415">
        <v>25</v>
      </c>
      <c r="W415">
        <v>25</v>
      </c>
      <c r="AC415">
        <v>5</v>
      </c>
      <c r="AO415" s="5" t="s">
        <v>4837</v>
      </c>
      <c r="AP415" s="5" t="s">
        <v>4838</v>
      </c>
      <c r="AQ415" s="19" t="s">
        <v>2551</v>
      </c>
      <c r="AR415" s="5" t="s">
        <v>2551</v>
      </c>
    </row>
    <row r="416" spans="1:45" ht="16" x14ac:dyDescent="0.2">
      <c r="A416" s="18" t="s">
        <v>1050</v>
      </c>
      <c r="B416" s="18" t="s">
        <v>342</v>
      </c>
      <c r="C416" s="18" t="s">
        <v>3769</v>
      </c>
      <c r="D416" s="18" t="s">
        <v>148</v>
      </c>
      <c r="E416" s="5" t="s">
        <v>3769</v>
      </c>
      <c r="F416" s="5" t="s">
        <v>4839</v>
      </c>
      <c r="G416" s="5" t="s">
        <v>4840</v>
      </c>
      <c r="H416" s="5"/>
      <c r="I416" s="5"/>
      <c r="J416" s="5" t="s">
        <v>4841</v>
      </c>
      <c r="K416" s="5" t="s">
        <v>2551</v>
      </c>
      <c r="L416" s="5" t="s">
        <v>2739</v>
      </c>
      <c r="M416" s="5" t="s">
        <v>2879</v>
      </c>
      <c r="N416" s="5" t="s">
        <v>2551</v>
      </c>
      <c r="O416" s="18" t="s">
        <v>67</v>
      </c>
      <c r="Q416">
        <v>100</v>
      </c>
      <c r="R416" s="5"/>
      <c r="W416">
        <v>0</v>
      </c>
      <c r="Z416">
        <v>4</v>
      </c>
      <c r="AI416">
        <v>4</v>
      </c>
      <c r="AO416" s="5" t="s">
        <v>4842</v>
      </c>
      <c r="AP416" s="5" t="s">
        <v>4843</v>
      </c>
      <c r="AQ416" s="19" t="s">
        <v>2614</v>
      </c>
      <c r="AR416" s="5" t="s">
        <v>4844</v>
      </c>
      <c r="AS416" t="b">
        <v>1</v>
      </c>
    </row>
    <row r="417" spans="1:44" ht="16" x14ac:dyDescent="0.2">
      <c r="A417" s="18" t="s">
        <v>1636</v>
      </c>
      <c r="B417" s="18" t="s">
        <v>342</v>
      </c>
      <c r="C417" s="18" t="s">
        <v>3769</v>
      </c>
      <c r="D417" s="18" t="s">
        <v>148</v>
      </c>
      <c r="E417" s="5" t="s">
        <v>4845</v>
      </c>
      <c r="F417" s="5" t="s">
        <v>4846</v>
      </c>
      <c r="G417" s="5" t="s">
        <v>4847</v>
      </c>
      <c r="H417" s="5"/>
      <c r="I417" s="5"/>
      <c r="J417" s="5" t="s">
        <v>1637</v>
      </c>
      <c r="K417" s="5" t="s">
        <v>2551</v>
      </c>
      <c r="L417" s="5" t="s">
        <v>2551</v>
      </c>
      <c r="M417" s="5" t="s">
        <v>2717</v>
      </c>
      <c r="N417" s="5" t="s">
        <v>2551</v>
      </c>
      <c r="O417" s="18" t="s">
        <v>67</v>
      </c>
      <c r="Q417">
        <v>100</v>
      </c>
      <c r="R417" s="5"/>
      <c r="AA417">
        <v>2</v>
      </c>
      <c r="AE417">
        <v>10</v>
      </c>
      <c r="AH417">
        <v>4</v>
      </c>
      <c r="AO417" s="5" t="s">
        <v>2762</v>
      </c>
      <c r="AP417" s="5" t="s">
        <v>4848</v>
      </c>
      <c r="AQ417" s="19" t="s">
        <v>2551</v>
      </c>
      <c r="AR417" s="5" t="s">
        <v>2551</v>
      </c>
    </row>
    <row r="418" spans="1:44" ht="16" x14ac:dyDescent="0.2">
      <c r="A418" s="18" t="s">
        <v>1845</v>
      </c>
      <c r="B418" s="18" t="s">
        <v>700</v>
      </c>
      <c r="C418" s="18" t="s">
        <v>3802</v>
      </c>
      <c r="D418" s="18" t="s">
        <v>148</v>
      </c>
      <c r="E418" s="5" t="s">
        <v>4849</v>
      </c>
      <c r="F418" s="5" t="s">
        <v>4850</v>
      </c>
      <c r="G418" s="5" t="s">
        <v>4851</v>
      </c>
      <c r="H418" s="5"/>
      <c r="I418" s="5"/>
      <c r="J418" s="5" t="s">
        <v>1846</v>
      </c>
      <c r="K418" s="5" t="s">
        <v>2761</v>
      </c>
      <c r="L418" s="5" t="s">
        <v>2769</v>
      </c>
      <c r="M418" s="5" t="s">
        <v>2738</v>
      </c>
      <c r="N418" s="5" t="s">
        <v>2738</v>
      </c>
      <c r="O418" s="18" t="s">
        <v>120</v>
      </c>
      <c r="Q418">
        <v>100</v>
      </c>
      <c r="R418" s="5"/>
      <c r="S418">
        <v>259</v>
      </c>
      <c r="U418">
        <v>250</v>
      </c>
      <c r="V418">
        <v>20</v>
      </c>
      <c r="W418">
        <v>50</v>
      </c>
      <c r="Y418">
        <v>15</v>
      </c>
      <c r="AA418">
        <v>10</v>
      </c>
      <c r="AE418">
        <v>100</v>
      </c>
      <c r="AN418">
        <v>3</v>
      </c>
      <c r="AO418" s="5" t="s">
        <v>4852</v>
      </c>
      <c r="AP418" s="5" t="s">
        <v>4853</v>
      </c>
      <c r="AQ418" s="19" t="s">
        <v>2634</v>
      </c>
      <c r="AR418" s="5" t="s">
        <v>4854</v>
      </c>
    </row>
    <row r="419" spans="1:44" ht="16" x14ac:dyDescent="0.2">
      <c r="A419" s="18" t="s">
        <v>2534</v>
      </c>
      <c r="B419" s="18" t="s">
        <v>700</v>
      </c>
      <c r="C419" s="18" t="s">
        <v>3802</v>
      </c>
      <c r="D419" s="18" t="s">
        <v>148</v>
      </c>
      <c r="E419" s="5" t="s">
        <v>4855</v>
      </c>
      <c r="F419" s="5" t="s">
        <v>4856</v>
      </c>
      <c r="G419" s="5" t="s">
        <v>4857</v>
      </c>
      <c r="H419" s="5"/>
      <c r="I419" s="5"/>
      <c r="J419" s="5" t="s">
        <v>4858</v>
      </c>
      <c r="K419" s="5" t="s">
        <v>2551</v>
      </c>
      <c r="L419" s="5" t="s">
        <v>2761</v>
      </c>
      <c r="M419" s="5" t="s">
        <v>2761</v>
      </c>
      <c r="N419" s="5" t="s">
        <v>2551</v>
      </c>
      <c r="O419" s="18" t="s">
        <v>107</v>
      </c>
      <c r="Q419">
        <v>100</v>
      </c>
      <c r="R419" s="5"/>
      <c r="AK419">
        <v>95141</v>
      </c>
      <c r="AL419">
        <v>95141</v>
      </c>
      <c r="AO419" s="5" t="s">
        <v>3271</v>
      </c>
      <c r="AP419" s="5" t="s">
        <v>3271</v>
      </c>
      <c r="AQ419" s="19" t="s">
        <v>2551</v>
      </c>
      <c r="AR419" s="5" t="s">
        <v>2551</v>
      </c>
    </row>
    <row r="420" spans="1:44" ht="16" x14ac:dyDescent="0.2">
      <c r="A420" s="18" t="s">
        <v>2240</v>
      </c>
      <c r="B420" s="18" t="s">
        <v>700</v>
      </c>
      <c r="C420" s="18" t="s">
        <v>3802</v>
      </c>
      <c r="D420" s="18" t="s">
        <v>148</v>
      </c>
      <c r="E420" s="5" t="s">
        <v>4859</v>
      </c>
      <c r="F420" s="5" t="s">
        <v>4860</v>
      </c>
      <c r="G420" s="5" t="s">
        <v>4861</v>
      </c>
      <c r="H420" s="5"/>
      <c r="I420" s="5"/>
      <c r="J420" s="5" t="s">
        <v>2241</v>
      </c>
      <c r="K420" s="5" t="s">
        <v>2717</v>
      </c>
      <c r="L420" s="5" t="s">
        <v>2551</v>
      </c>
      <c r="M420" s="5" t="s">
        <v>2551</v>
      </c>
      <c r="N420" s="5" t="s">
        <v>2551</v>
      </c>
      <c r="O420" s="18" t="s">
        <v>120</v>
      </c>
      <c r="Q420">
        <v>100</v>
      </c>
      <c r="R420" s="5"/>
      <c r="W420">
        <v>120</v>
      </c>
      <c r="Y420">
        <v>1</v>
      </c>
      <c r="AA420">
        <v>8.4</v>
      </c>
      <c r="AC420">
        <v>1</v>
      </c>
      <c r="AE420">
        <v>6</v>
      </c>
      <c r="AH420">
        <v>2</v>
      </c>
      <c r="AN420">
        <v>2</v>
      </c>
      <c r="AO420" s="5" t="s">
        <v>4862</v>
      </c>
      <c r="AP420" s="5" t="s">
        <v>4863</v>
      </c>
      <c r="AQ420" s="19" t="s">
        <v>2551</v>
      </c>
      <c r="AR420" s="5" t="s">
        <v>2551</v>
      </c>
    </row>
    <row r="421" spans="1:44" ht="16" x14ac:dyDescent="0.2">
      <c r="A421" s="18" t="s">
        <v>1566</v>
      </c>
      <c r="B421" s="18" t="s">
        <v>244</v>
      </c>
      <c r="C421" s="18" t="s">
        <v>2925</v>
      </c>
      <c r="D421" s="18" t="s">
        <v>2867</v>
      </c>
      <c r="E421" s="5" t="s">
        <v>4864</v>
      </c>
      <c r="F421" s="5" t="s">
        <v>4865</v>
      </c>
      <c r="G421" s="5" t="s">
        <v>4866</v>
      </c>
      <c r="H421" s="5"/>
      <c r="I421" s="5"/>
      <c r="J421" s="5" t="s">
        <v>1567</v>
      </c>
      <c r="K421" s="5" t="s">
        <v>2551</v>
      </c>
      <c r="L421" s="5" t="s">
        <v>2551</v>
      </c>
      <c r="M421" s="5" t="s">
        <v>2717</v>
      </c>
      <c r="N421" s="5" t="s">
        <v>2551</v>
      </c>
      <c r="O421" s="18" t="s">
        <v>67</v>
      </c>
      <c r="P421">
        <v>100</v>
      </c>
      <c r="R421" s="5"/>
      <c r="AI421">
        <v>2</v>
      </c>
      <c r="AJ421">
        <v>10000</v>
      </c>
      <c r="AK421">
        <v>5000</v>
      </c>
      <c r="AL421">
        <v>7500</v>
      </c>
      <c r="AN421">
        <v>4</v>
      </c>
      <c r="AO421" s="5" t="s">
        <v>4867</v>
      </c>
      <c r="AP421" s="5" t="s">
        <v>4868</v>
      </c>
      <c r="AQ421" s="19" t="s">
        <v>2551</v>
      </c>
      <c r="AR421" s="5" t="s">
        <v>2551</v>
      </c>
    </row>
    <row r="422" spans="1:44" ht="16" x14ac:dyDescent="0.2">
      <c r="A422" s="18" t="s">
        <v>2395</v>
      </c>
      <c r="B422" s="18" t="s">
        <v>244</v>
      </c>
      <c r="C422" s="18" t="s">
        <v>2925</v>
      </c>
      <c r="D422" s="18" t="s">
        <v>2867</v>
      </c>
      <c r="E422" s="5" t="s">
        <v>4869</v>
      </c>
      <c r="F422" s="5" t="s">
        <v>4870</v>
      </c>
      <c r="G422" s="5" t="s">
        <v>4871</v>
      </c>
      <c r="H422" s="5"/>
      <c r="I422" s="5"/>
      <c r="J422" s="5" t="s">
        <v>2396</v>
      </c>
      <c r="K422" s="5" t="s">
        <v>2761</v>
      </c>
      <c r="L422" s="5" t="s">
        <v>4872</v>
      </c>
      <c r="M422" s="5" t="s">
        <v>3426</v>
      </c>
      <c r="N422" s="5" t="s">
        <v>3426</v>
      </c>
      <c r="O422" s="18" t="s">
        <v>120</v>
      </c>
      <c r="P422">
        <v>100</v>
      </c>
      <c r="R422" s="5"/>
      <c r="S422">
        <v>60</v>
      </c>
      <c r="T422">
        <v>180</v>
      </c>
      <c r="U422">
        <v>80</v>
      </c>
      <c r="W422">
        <v>10</v>
      </c>
      <c r="Y422">
        <v>15</v>
      </c>
      <c r="AA422">
        <v>15</v>
      </c>
      <c r="AB422">
        <v>25</v>
      </c>
      <c r="AC422">
        <v>5</v>
      </c>
      <c r="AE422">
        <v>12</v>
      </c>
      <c r="AF422">
        <v>120</v>
      </c>
      <c r="AH422">
        <v>15</v>
      </c>
      <c r="AI422">
        <v>25</v>
      </c>
      <c r="AK422">
        <v>8000</v>
      </c>
      <c r="AL422">
        <v>2000</v>
      </c>
      <c r="AO422" s="5" t="s">
        <v>4873</v>
      </c>
      <c r="AP422" s="5" t="s">
        <v>4874</v>
      </c>
      <c r="AQ422" s="19" t="s">
        <v>2569</v>
      </c>
      <c r="AR422" s="5" t="s">
        <v>3249</v>
      </c>
    </row>
    <row r="423" spans="1:44" ht="16" x14ac:dyDescent="0.2">
      <c r="A423" s="18" t="s">
        <v>960</v>
      </c>
      <c r="B423" s="18" t="s">
        <v>244</v>
      </c>
      <c r="C423" s="18" t="s">
        <v>2925</v>
      </c>
      <c r="D423" s="18" t="s">
        <v>2867</v>
      </c>
      <c r="E423" s="5" t="s">
        <v>4875</v>
      </c>
      <c r="F423" s="5" t="s">
        <v>4876</v>
      </c>
      <c r="G423" s="5" t="s">
        <v>4877</v>
      </c>
      <c r="H423" s="5"/>
      <c r="I423" s="5"/>
      <c r="J423" s="5" t="s">
        <v>961</v>
      </c>
      <c r="K423" s="5" t="s">
        <v>4878</v>
      </c>
      <c r="L423" s="5" t="s">
        <v>4879</v>
      </c>
      <c r="M423" s="5" t="s">
        <v>4880</v>
      </c>
      <c r="N423" s="5" t="s">
        <v>4881</v>
      </c>
      <c r="O423" s="18" t="s">
        <v>114</v>
      </c>
      <c r="P423">
        <v>100</v>
      </c>
      <c r="R423" s="5"/>
      <c r="T423">
        <v>455</v>
      </c>
      <c r="Z423">
        <v>530</v>
      </c>
      <c r="AE423">
        <v>5</v>
      </c>
      <c r="AI423">
        <v>345</v>
      </c>
      <c r="AM423">
        <v>3</v>
      </c>
      <c r="AO423" s="5" t="s">
        <v>2567</v>
      </c>
      <c r="AP423" s="5" t="s">
        <v>4882</v>
      </c>
      <c r="AQ423" s="19" t="s">
        <v>2581</v>
      </c>
      <c r="AR423" s="5" t="s">
        <v>4883</v>
      </c>
    </row>
    <row r="424" spans="1:44" ht="16" x14ac:dyDescent="0.2">
      <c r="A424" s="18" t="s">
        <v>308</v>
      </c>
      <c r="B424" s="18" t="s">
        <v>244</v>
      </c>
      <c r="C424" s="18" t="s">
        <v>2925</v>
      </c>
      <c r="D424" s="18" t="s">
        <v>2867</v>
      </c>
      <c r="E424" s="5" t="s">
        <v>4884</v>
      </c>
      <c r="F424" s="5" t="s">
        <v>4885</v>
      </c>
      <c r="G424" s="5" t="s">
        <v>4886</v>
      </c>
      <c r="H424" s="5"/>
      <c r="I424" s="5"/>
      <c r="J424" s="5" t="s">
        <v>309</v>
      </c>
      <c r="K424" s="5" t="s">
        <v>2745</v>
      </c>
      <c r="L424" s="5" t="s">
        <v>2745</v>
      </c>
      <c r="M424" s="5" t="s">
        <v>2551</v>
      </c>
      <c r="N424" s="5" t="s">
        <v>2745</v>
      </c>
      <c r="O424" s="18" t="s">
        <v>107</v>
      </c>
      <c r="P424">
        <v>73</v>
      </c>
      <c r="Q424">
        <v>27</v>
      </c>
      <c r="R424" s="5"/>
      <c r="S424">
        <v>40</v>
      </c>
      <c r="AA424">
        <v>40</v>
      </c>
      <c r="AO424" s="5" t="s">
        <v>2828</v>
      </c>
      <c r="AP424" s="5" t="s">
        <v>4216</v>
      </c>
      <c r="AQ424" s="19" t="s">
        <v>2551</v>
      </c>
      <c r="AR424" s="5" t="s">
        <v>2551</v>
      </c>
    </row>
    <row r="425" spans="1:44" ht="16" x14ac:dyDescent="0.2">
      <c r="A425" s="18" t="s">
        <v>2186</v>
      </c>
      <c r="B425" s="18" t="s">
        <v>244</v>
      </c>
      <c r="C425" s="18" t="s">
        <v>2925</v>
      </c>
      <c r="D425" s="18" t="s">
        <v>2867</v>
      </c>
      <c r="E425" s="5" t="s">
        <v>4887</v>
      </c>
      <c r="F425" s="5" t="s">
        <v>4876</v>
      </c>
      <c r="G425" s="5" t="s">
        <v>4877</v>
      </c>
      <c r="H425" s="5"/>
      <c r="I425" s="5"/>
      <c r="J425" s="5" t="s">
        <v>2187</v>
      </c>
      <c r="K425" s="5" t="s">
        <v>2551</v>
      </c>
      <c r="L425" s="5" t="s">
        <v>2551</v>
      </c>
      <c r="M425" s="5" t="s">
        <v>2717</v>
      </c>
      <c r="N425" s="5" t="s">
        <v>2551</v>
      </c>
      <c r="O425" s="18" t="s">
        <v>67</v>
      </c>
      <c r="P425">
        <v>100</v>
      </c>
      <c r="R425" s="5"/>
      <c r="AH425">
        <v>1</v>
      </c>
      <c r="AN425">
        <v>2</v>
      </c>
      <c r="AO425" s="5" t="s">
        <v>4888</v>
      </c>
      <c r="AP425" s="5" t="s">
        <v>4889</v>
      </c>
      <c r="AQ425" s="19" t="s">
        <v>2551</v>
      </c>
      <c r="AR425" s="5" t="s">
        <v>2551</v>
      </c>
    </row>
    <row r="426" spans="1:44" ht="16" x14ac:dyDescent="0.2">
      <c r="A426" s="18" t="s">
        <v>1747</v>
      </c>
      <c r="B426" s="18" t="s">
        <v>244</v>
      </c>
      <c r="C426" s="18" t="s">
        <v>2925</v>
      </c>
      <c r="D426" s="18" t="s">
        <v>2867</v>
      </c>
      <c r="E426" s="5" t="s">
        <v>4890</v>
      </c>
      <c r="F426" s="5" t="s">
        <v>4891</v>
      </c>
      <c r="G426" s="5" t="s">
        <v>4892</v>
      </c>
      <c r="H426" s="5"/>
      <c r="I426" s="5"/>
      <c r="J426" s="5" t="s">
        <v>1748</v>
      </c>
      <c r="K426" s="5" t="s">
        <v>2551</v>
      </c>
      <c r="L426" s="5" t="s">
        <v>2551</v>
      </c>
      <c r="M426" s="5" t="s">
        <v>2717</v>
      </c>
      <c r="N426" s="5" t="s">
        <v>2551</v>
      </c>
      <c r="O426" s="18" t="s">
        <v>67</v>
      </c>
      <c r="P426">
        <v>100</v>
      </c>
      <c r="R426" s="5"/>
      <c r="AN426">
        <v>8</v>
      </c>
      <c r="AO426" s="5" t="s">
        <v>4867</v>
      </c>
      <c r="AP426" s="5" t="s">
        <v>4868</v>
      </c>
      <c r="AQ426" s="19" t="s">
        <v>2551</v>
      </c>
      <c r="AR426" s="5" t="s">
        <v>2551</v>
      </c>
    </row>
    <row r="427" spans="1:44" ht="16" x14ac:dyDescent="0.2">
      <c r="A427" s="18" t="s">
        <v>1522</v>
      </c>
      <c r="B427" s="18" t="s">
        <v>244</v>
      </c>
      <c r="C427" s="18" t="s">
        <v>2925</v>
      </c>
      <c r="D427" s="18" t="s">
        <v>2867</v>
      </c>
      <c r="E427" s="5" t="s">
        <v>4893</v>
      </c>
      <c r="F427" s="5" t="s">
        <v>4894</v>
      </c>
      <c r="G427" s="5" t="s">
        <v>4895</v>
      </c>
      <c r="H427" s="5"/>
      <c r="I427" s="5"/>
      <c r="J427" s="5" t="s">
        <v>1523</v>
      </c>
      <c r="K427" s="5" t="s">
        <v>2769</v>
      </c>
      <c r="L427" s="5" t="s">
        <v>2813</v>
      </c>
      <c r="M427" s="5" t="s">
        <v>2761</v>
      </c>
      <c r="N427" s="5" t="s">
        <v>2769</v>
      </c>
      <c r="O427" s="18" t="s">
        <v>67</v>
      </c>
      <c r="P427">
        <v>100</v>
      </c>
      <c r="R427" s="5"/>
      <c r="AO427" s="5" t="s">
        <v>4896</v>
      </c>
      <c r="AP427" s="5" t="s">
        <v>4897</v>
      </c>
      <c r="AQ427" s="19" t="s">
        <v>4898</v>
      </c>
      <c r="AR427" s="5" t="s">
        <v>2951</v>
      </c>
    </row>
    <row r="428" spans="1:44" ht="16" x14ac:dyDescent="0.2">
      <c r="A428" s="18" t="s">
        <v>310</v>
      </c>
      <c r="B428" s="18" t="s">
        <v>244</v>
      </c>
      <c r="C428" s="18" t="s">
        <v>2925</v>
      </c>
      <c r="D428" s="18" t="s">
        <v>2867</v>
      </c>
      <c r="E428" s="5" t="s">
        <v>486</v>
      </c>
      <c r="F428" s="5" t="s">
        <v>4899</v>
      </c>
      <c r="G428" s="5" t="s">
        <v>4900</v>
      </c>
      <c r="H428" s="5"/>
      <c r="I428" s="5"/>
      <c r="J428" s="5" t="s">
        <v>311</v>
      </c>
      <c r="K428" s="5" t="s">
        <v>2879</v>
      </c>
      <c r="L428" s="5" t="s">
        <v>2551</v>
      </c>
      <c r="M428" s="5" t="s">
        <v>2769</v>
      </c>
      <c r="N428" s="5" t="s">
        <v>2813</v>
      </c>
      <c r="O428" s="18" t="s">
        <v>120</v>
      </c>
      <c r="P428">
        <v>100</v>
      </c>
      <c r="R428" s="5"/>
      <c r="S428">
        <v>12</v>
      </c>
      <c r="T428">
        <v>12</v>
      </c>
      <c r="U428">
        <v>12</v>
      </c>
      <c r="AO428" s="5" t="s">
        <v>4901</v>
      </c>
      <c r="AP428" s="5" t="s">
        <v>4901</v>
      </c>
      <c r="AQ428" s="19" t="s">
        <v>2551</v>
      </c>
      <c r="AR428" s="5" t="s">
        <v>2551</v>
      </c>
    </row>
    <row r="429" spans="1:44" ht="16" x14ac:dyDescent="0.2">
      <c r="A429" s="18" t="s">
        <v>1354</v>
      </c>
      <c r="B429" s="18" t="s">
        <v>637</v>
      </c>
      <c r="C429" s="18" t="s">
        <v>2932</v>
      </c>
      <c r="D429" s="18" t="s">
        <v>60</v>
      </c>
      <c r="E429" s="5" t="s">
        <v>4902</v>
      </c>
      <c r="F429" s="5" t="s">
        <v>4903</v>
      </c>
      <c r="G429" s="5" t="s">
        <v>4904</v>
      </c>
      <c r="H429" s="5"/>
      <c r="I429" s="5"/>
      <c r="J429" s="5" t="s">
        <v>4905</v>
      </c>
      <c r="K429" s="5" t="s">
        <v>4906</v>
      </c>
      <c r="L429" s="5" t="s">
        <v>2951</v>
      </c>
      <c r="M429" s="5" t="s">
        <v>2813</v>
      </c>
      <c r="N429" s="5" t="s">
        <v>4906</v>
      </c>
      <c r="O429" s="18" t="s">
        <v>107</v>
      </c>
      <c r="P429">
        <v>100</v>
      </c>
      <c r="R429" s="5"/>
      <c r="S429">
        <v>20</v>
      </c>
      <c r="T429">
        <v>45</v>
      </c>
      <c r="W429">
        <v>45</v>
      </c>
      <c r="AC429">
        <v>8</v>
      </c>
      <c r="AO429" s="5" t="s">
        <v>4907</v>
      </c>
      <c r="AP429" s="5" t="s">
        <v>4908</v>
      </c>
      <c r="AQ429" s="19" t="s">
        <v>2551</v>
      </c>
      <c r="AR429" s="5" t="s">
        <v>2551</v>
      </c>
    </row>
    <row r="430" spans="1:44" ht="16" x14ac:dyDescent="0.2">
      <c r="A430" s="18" t="s">
        <v>381</v>
      </c>
      <c r="B430" s="18" t="s">
        <v>173</v>
      </c>
      <c r="C430" s="18" t="s">
        <v>2947</v>
      </c>
      <c r="D430" s="18" t="s">
        <v>60</v>
      </c>
      <c r="E430" s="5" t="s">
        <v>4909</v>
      </c>
      <c r="F430" s="5" t="s">
        <v>4910</v>
      </c>
      <c r="G430" s="5" t="s">
        <v>4911</v>
      </c>
      <c r="H430" s="5"/>
      <c r="I430" s="5"/>
      <c r="J430" s="5" t="s">
        <v>382</v>
      </c>
      <c r="K430" s="5" t="s">
        <v>2551</v>
      </c>
      <c r="L430" s="5" t="s">
        <v>2551</v>
      </c>
      <c r="M430" s="5" t="s">
        <v>2551</v>
      </c>
      <c r="N430" s="5" t="s">
        <v>2717</v>
      </c>
      <c r="O430" s="18" t="s">
        <v>56</v>
      </c>
      <c r="P430">
        <v>100</v>
      </c>
      <c r="R430" s="5"/>
      <c r="S430">
        <v>16</v>
      </c>
      <c r="T430">
        <v>47</v>
      </c>
      <c r="U430">
        <v>12</v>
      </c>
      <c r="V430">
        <v>24</v>
      </c>
      <c r="W430">
        <v>49</v>
      </c>
      <c r="X430">
        <v>5</v>
      </c>
      <c r="AO430" s="5" t="s">
        <v>4912</v>
      </c>
      <c r="AP430" s="5" t="s">
        <v>4912</v>
      </c>
      <c r="AQ430" s="19" t="s">
        <v>2551</v>
      </c>
      <c r="AR430" s="5" t="s">
        <v>2551</v>
      </c>
    </row>
    <row r="431" spans="1:44" ht="16" x14ac:dyDescent="0.2">
      <c r="A431" s="18" t="s">
        <v>2276</v>
      </c>
      <c r="B431" s="18" t="s">
        <v>173</v>
      </c>
      <c r="C431" s="18" t="s">
        <v>2947</v>
      </c>
      <c r="D431" s="18" t="s">
        <v>60</v>
      </c>
      <c r="E431" s="5" t="s">
        <v>2947</v>
      </c>
      <c r="F431" s="5" t="s">
        <v>4913</v>
      </c>
      <c r="G431" s="5" t="s">
        <v>4914</v>
      </c>
      <c r="H431" s="5"/>
      <c r="I431" s="5"/>
      <c r="J431" s="5" t="s">
        <v>4915</v>
      </c>
      <c r="K431" s="5" t="s">
        <v>2717</v>
      </c>
      <c r="L431" s="5" t="s">
        <v>2551</v>
      </c>
      <c r="M431" s="5" t="s">
        <v>2551</v>
      </c>
      <c r="N431" s="5" t="s">
        <v>2551</v>
      </c>
      <c r="O431" s="18" t="s">
        <v>120</v>
      </c>
      <c r="P431">
        <v>100</v>
      </c>
      <c r="R431" s="5"/>
      <c r="S431">
        <v>30</v>
      </c>
      <c r="T431">
        <v>615</v>
      </c>
      <c r="U431">
        <v>20</v>
      </c>
      <c r="V431">
        <v>30</v>
      </c>
      <c r="X431">
        <v>20</v>
      </c>
      <c r="AO431" s="5" t="s">
        <v>4916</v>
      </c>
      <c r="AP431" s="5" t="s">
        <v>4917</v>
      </c>
      <c r="AQ431" s="19" t="s">
        <v>4918</v>
      </c>
      <c r="AR431" s="5" t="s">
        <v>4919</v>
      </c>
    </row>
    <row r="432" spans="1:44" ht="16" x14ac:dyDescent="0.2">
      <c r="A432" s="18" t="s">
        <v>176</v>
      </c>
      <c r="B432" s="18" t="s">
        <v>173</v>
      </c>
      <c r="C432" s="18" t="s">
        <v>2947</v>
      </c>
      <c r="D432" s="18" t="s">
        <v>60</v>
      </c>
      <c r="E432" s="5" t="s">
        <v>4703</v>
      </c>
      <c r="F432" s="5" t="s">
        <v>4920</v>
      </c>
      <c r="G432" s="5" t="s">
        <v>4704</v>
      </c>
      <c r="H432" s="5"/>
      <c r="I432" s="5"/>
      <c r="J432" s="5" t="s">
        <v>177</v>
      </c>
      <c r="K432" s="5" t="s">
        <v>3338</v>
      </c>
      <c r="L432" s="5" t="s">
        <v>3374</v>
      </c>
      <c r="M432" s="5" t="s">
        <v>2943</v>
      </c>
      <c r="N432" s="5" t="s">
        <v>3338</v>
      </c>
      <c r="O432" s="18" t="s">
        <v>114</v>
      </c>
      <c r="P432">
        <v>100</v>
      </c>
      <c r="R432" s="5"/>
      <c r="Y432">
        <v>5</v>
      </c>
      <c r="Z432">
        <v>50</v>
      </c>
      <c r="AA432">
        <v>5</v>
      </c>
      <c r="AB432">
        <v>25</v>
      </c>
      <c r="AC432">
        <v>15</v>
      </c>
      <c r="AI432">
        <v>45</v>
      </c>
      <c r="AO432" s="5" t="s">
        <v>4921</v>
      </c>
      <c r="AP432" s="5" t="s">
        <v>4921</v>
      </c>
      <c r="AQ432" s="19" t="s">
        <v>2621</v>
      </c>
      <c r="AR432" s="5" t="s">
        <v>4922</v>
      </c>
    </row>
    <row r="433" spans="1:45" ht="16" x14ac:dyDescent="0.2">
      <c r="A433" s="18" t="s">
        <v>481</v>
      </c>
      <c r="B433" s="18" t="s">
        <v>314</v>
      </c>
      <c r="C433" s="18" t="s">
        <v>3918</v>
      </c>
      <c r="D433" s="18" t="s">
        <v>2867</v>
      </c>
      <c r="E433" s="5" t="s">
        <v>4923</v>
      </c>
      <c r="F433" s="5" t="s">
        <v>4924</v>
      </c>
      <c r="G433" s="5" t="s">
        <v>4925</v>
      </c>
      <c r="H433" s="5"/>
      <c r="I433" s="5"/>
      <c r="J433" s="5" t="s">
        <v>482</v>
      </c>
      <c r="K433" s="5" t="s">
        <v>2717</v>
      </c>
      <c r="L433" s="5" t="s">
        <v>2551</v>
      </c>
      <c r="M433" s="5" t="s">
        <v>2551</v>
      </c>
      <c r="N433" s="5" t="s">
        <v>2551</v>
      </c>
      <c r="O433" s="18" t="s">
        <v>120</v>
      </c>
      <c r="P433">
        <v>100</v>
      </c>
      <c r="R433" s="5"/>
      <c r="S433">
        <v>120</v>
      </c>
      <c r="T433">
        <v>40</v>
      </c>
      <c r="AB433">
        <v>15</v>
      </c>
      <c r="AO433" s="5" t="s">
        <v>4216</v>
      </c>
      <c r="AP433" s="5" t="s">
        <v>4216</v>
      </c>
      <c r="AQ433" s="19" t="s">
        <v>2574</v>
      </c>
      <c r="AR433" s="5"/>
    </row>
    <row r="434" spans="1:45" ht="16" x14ac:dyDescent="0.2">
      <c r="A434" s="18" t="s">
        <v>250</v>
      </c>
      <c r="B434" s="18" t="s">
        <v>248</v>
      </c>
      <c r="C434" s="18" t="s">
        <v>3955</v>
      </c>
      <c r="D434" s="18" t="s">
        <v>2867</v>
      </c>
      <c r="E434" s="5" t="s">
        <v>4926</v>
      </c>
      <c r="F434" s="5" t="s">
        <v>4927</v>
      </c>
      <c r="G434" s="5" t="s">
        <v>4928</v>
      </c>
      <c r="H434" s="5"/>
      <c r="I434" s="5"/>
      <c r="J434" s="5" t="s">
        <v>251</v>
      </c>
      <c r="K434" s="5" t="s">
        <v>2551</v>
      </c>
      <c r="L434" s="5" t="s">
        <v>2717</v>
      </c>
      <c r="M434" s="5" t="s">
        <v>2551</v>
      </c>
      <c r="N434" s="5" t="s">
        <v>2551</v>
      </c>
      <c r="O434" s="18" t="s">
        <v>114</v>
      </c>
      <c r="Q434">
        <v>100</v>
      </c>
      <c r="R434" s="5"/>
      <c r="Y434">
        <v>10</v>
      </c>
      <c r="Z434">
        <v>20</v>
      </c>
      <c r="AA434">
        <v>30</v>
      </c>
      <c r="AB434">
        <v>30</v>
      </c>
      <c r="AF434">
        <v>100</v>
      </c>
      <c r="AG434">
        <v>300000</v>
      </c>
      <c r="AH434">
        <v>50</v>
      </c>
      <c r="AI434">
        <v>50</v>
      </c>
      <c r="AO434" s="5" t="s">
        <v>4929</v>
      </c>
      <c r="AP434" s="5" t="s">
        <v>4930</v>
      </c>
      <c r="AQ434" s="19" t="s">
        <v>2551</v>
      </c>
      <c r="AR434" s="5" t="s">
        <v>2551</v>
      </c>
    </row>
    <row r="435" spans="1:45" ht="16" x14ac:dyDescent="0.2">
      <c r="A435" s="18" t="s">
        <v>485</v>
      </c>
      <c r="B435" s="18" t="s">
        <v>248</v>
      </c>
      <c r="C435" s="18" t="s">
        <v>3955</v>
      </c>
      <c r="D435" s="18" t="s">
        <v>2867</v>
      </c>
      <c r="E435" s="5" t="s">
        <v>486</v>
      </c>
      <c r="F435" s="5" t="s">
        <v>4899</v>
      </c>
      <c r="G435" s="5" t="s">
        <v>4900</v>
      </c>
      <c r="H435" s="5"/>
      <c r="I435" s="5"/>
      <c r="J435" s="5" t="s">
        <v>486</v>
      </c>
      <c r="K435" s="5" t="s">
        <v>2745</v>
      </c>
      <c r="L435" s="5" t="s">
        <v>2551</v>
      </c>
      <c r="M435" s="5" t="s">
        <v>2745</v>
      </c>
      <c r="N435" s="5" t="s">
        <v>2745</v>
      </c>
      <c r="O435" s="18" t="s">
        <v>107</v>
      </c>
      <c r="Q435">
        <v>100</v>
      </c>
      <c r="R435" s="5" t="s">
        <v>4931</v>
      </c>
      <c r="S435">
        <v>6</v>
      </c>
      <c r="T435">
        <v>6</v>
      </c>
      <c r="U435">
        <v>6</v>
      </c>
      <c r="AO435" s="5" t="s">
        <v>2573</v>
      </c>
      <c r="AP435" s="5" t="s">
        <v>2573</v>
      </c>
      <c r="AQ435" s="19" t="s">
        <v>2551</v>
      </c>
      <c r="AR435" s="5" t="s">
        <v>2551</v>
      </c>
    </row>
    <row r="436" spans="1:45" ht="16" x14ac:dyDescent="0.2">
      <c r="A436" s="18" t="s">
        <v>492</v>
      </c>
      <c r="B436" s="18" t="s">
        <v>489</v>
      </c>
      <c r="C436" s="18" t="s">
        <v>4023</v>
      </c>
      <c r="D436" s="18" t="s">
        <v>2867</v>
      </c>
      <c r="E436" s="5" t="s">
        <v>4932</v>
      </c>
      <c r="F436" s="5" t="s">
        <v>4933</v>
      </c>
      <c r="G436" s="5" t="s">
        <v>4934</v>
      </c>
      <c r="H436" s="5"/>
      <c r="I436" s="5"/>
      <c r="J436" s="5" t="s">
        <v>4935</v>
      </c>
      <c r="K436" s="5" t="s">
        <v>3249</v>
      </c>
      <c r="L436" s="5" t="s">
        <v>4936</v>
      </c>
      <c r="M436" s="5" t="s">
        <v>2551</v>
      </c>
      <c r="N436" s="5" t="s">
        <v>3249</v>
      </c>
      <c r="O436" s="18" t="s">
        <v>114</v>
      </c>
      <c r="P436">
        <v>100</v>
      </c>
      <c r="R436" s="5"/>
      <c r="Z436">
        <v>2</v>
      </c>
      <c r="AA436">
        <v>60</v>
      </c>
      <c r="AB436">
        <v>280</v>
      </c>
      <c r="AC436">
        <v>30</v>
      </c>
      <c r="AE436">
        <v>6</v>
      </c>
      <c r="AI436">
        <v>40</v>
      </c>
      <c r="AN436">
        <v>1</v>
      </c>
      <c r="AO436" s="5" t="s">
        <v>4937</v>
      </c>
      <c r="AP436" s="5" t="s">
        <v>4938</v>
      </c>
      <c r="AQ436" s="19" t="s">
        <v>2551</v>
      </c>
      <c r="AR436" s="5" t="s">
        <v>2551</v>
      </c>
    </row>
    <row r="437" spans="1:45" ht="16" x14ac:dyDescent="0.2">
      <c r="A437" s="18" t="s">
        <v>2103</v>
      </c>
      <c r="B437" s="18" t="s">
        <v>494</v>
      </c>
      <c r="C437" s="18" t="s">
        <v>4037</v>
      </c>
      <c r="D437" s="18" t="s">
        <v>2867</v>
      </c>
      <c r="E437" s="5" t="s">
        <v>4652</v>
      </c>
      <c r="F437" s="5" t="s">
        <v>4939</v>
      </c>
      <c r="G437" s="5" t="s">
        <v>4654</v>
      </c>
      <c r="H437" s="5"/>
      <c r="I437" s="5"/>
      <c r="J437" s="5" t="s">
        <v>2083</v>
      </c>
      <c r="K437" s="5" t="s">
        <v>4872</v>
      </c>
      <c r="L437" s="5" t="s">
        <v>4655</v>
      </c>
      <c r="M437" s="5" t="s">
        <v>2551</v>
      </c>
      <c r="N437" s="5" t="s">
        <v>3047</v>
      </c>
      <c r="O437" s="18" t="s">
        <v>114</v>
      </c>
      <c r="P437">
        <v>100</v>
      </c>
      <c r="R437" s="5"/>
      <c r="S437">
        <v>160</v>
      </c>
      <c r="T437">
        <v>40</v>
      </c>
      <c r="W437">
        <v>80</v>
      </c>
      <c r="Z437">
        <v>24</v>
      </c>
      <c r="AO437" s="5" t="s">
        <v>4940</v>
      </c>
      <c r="AP437" s="5" t="s">
        <v>4940</v>
      </c>
      <c r="AQ437" s="19">
        <f>'CapRev-Output-All'!$AO437*'CapRev-Output-All'!$AR437/100</f>
        <v>36514.236639999996</v>
      </c>
      <c r="AR437" s="5" t="s">
        <v>4941</v>
      </c>
    </row>
    <row r="438" spans="1:45" ht="16" x14ac:dyDescent="0.2">
      <c r="A438" s="18" t="s">
        <v>497</v>
      </c>
      <c r="B438" s="18" t="s">
        <v>494</v>
      </c>
      <c r="C438" s="18" t="s">
        <v>4037</v>
      </c>
      <c r="D438" s="18" t="s">
        <v>2867</v>
      </c>
      <c r="E438" s="5" t="s">
        <v>4932</v>
      </c>
      <c r="F438" s="5" t="s">
        <v>4933</v>
      </c>
      <c r="G438" s="5" t="s">
        <v>4934</v>
      </c>
      <c r="H438" s="5"/>
      <c r="I438" s="5"/>
      <c r="J438" s="5" t="s">
        <v>498</v>
      </c>
      <c r="K438" s="5" t="s">
        <v>3249</v>
      </c>
      <c r="L438" s="5" t="s">
        <v>4942</v>
      </c>
      <c r="M438" s="5" t="s">
        <v>2551</v>
      </c>
      <c r="N438" s="5" t="s">
        <v>3425</v>
      </c>
      <c r="O438" s="18" t="s">
        <v>114</v>
      </c>
      <c r="P438">
        <v>100</v>
      </c>
      <c r="R438" s="5"/>
      <c r="V438">
        <v>48</v>
      </c>
      <c r="Z438">
        <v>5</v>
      </c>
      <c r="AA438">
        <v>120</v>
      </c>
      <c r="AB438">
        <v>195</v>
      </c>
      <c r="AC438">
        <v>25</v>
      </c>
      <c r="AE438">
        <v>5</v>
      </c>
      <c r="AI438">
        <v>40</v>
      </c>
      <c r="AO438" s="5" t="s">
        <v>4943</v>
      </c>
      <c r="AP438" s="5" t="s">
        <v>4944</v>
      </c>
      <c r="AQ438" s="19" t="s">
        <v>2551</v>
      </c>
      <c r="AR438" s="5" t="s">
        <v>2551</v>
      </c>
    </row>
    <row r="439" spans="1:45" ht="16" x14ac:dyDescent="0.2">
      <c r="A439" s="18" t="s">
        <v>968</v>
      </c>
      <c r="B439" s="18" t="s">
        <v>494</v>
      </c>
      <c r="C439" s="18" t="s">
        <v>4037</v>
      </c>
      <c r="D439" s="18" t="s">
        <v>2867</v>
      </c>
      <c r="E439" s="5" t="s">
        <v>4945</v>
      </c>
      <c r="F439" s="5" t="s">
        <v>4946</v>
      </c>
      <c r="G439" s="5" t="s">
        <v>4947</v>
      </c>
      <c r="H439" s="5"/>
      <c r="I439" s="5"/>
      <c r="J439" s="5" t="s">
        <v>969</v>
      </c>
      <c r="K439" s="5" t="s">
        <v>2551</v>
      </c>
      <c r="L439" s="5" t="s">
        <v>2551</v>
      </c>
      <c r="M439" s="5" t="s">
        <v>2551</v>
      </c>
      <c r="N439" s="5" t="s">
        <v>2717</v>
      </c>
      <c r="O439" s="18" t="s">
        <v>56</v>
      </c>
      <c r="P439">
        <v>100</v>
      </c>
      <c r="R439" s="5"/>
      <c r="S439">
        <v>94</v>
      </c>
      <c r="U439">
        <v>20</v>
      </c>
      <c r="V439">
        <v>36</v>
      </c>
      <c r="AO439" s="5" t="s">
        <v>4948</v>
      </c>
      <c r="AP439" s="5" t="s">
        <v>4948</v>
      </c>
      <c r="AQ439" s="19" t="s">
        <v>2551</v>
      </c>
      <c r="AR439" s="5" t="s">
        <v>2551</v>
      </c>
    </row>
    <row r="440" spans="1:45" ht="16" x14ac:dyDescent="0.2">
      <c r="A440" s="18" t="s">
        <v>2513</v>
      </c>
      <c r="B440" s="18" t="s">
        <v>494</v>
      </c>
      <c r="C440" s="18" t="s">
        <v>4037</v>
      </c>
      <c r="D440" s="18" t="s">
        <v>2867</v>
      </c>
      <c r="E440" s="5" t="s">
        <v>4708</v>
      </c>
      <c r="F440" s="5" t="s">
        <v>4709</v>
      </c>
      <c r="G440" s="5" t="s">
        <v>4949</v>
      </c>
      <c r="H440" s="5"/>
      <c r="I440" s="5"/>
      <c r="J440" s="5" t="s">
        <v>2514</v>
      </c>
      <c r="K440" s="5" t="s">
        <v>3281</v>
      </c>
      <c r="L440" s="5" t="s">
        <v>2551</v>
      </c>
      <c r="M440" s="5" t="s">
        <v>2551</v>
      </c>
      <c r="N440" s="5" t="s">
        <v>2753</v>
      </c>
      <c r="O440" s="18" t="s">
        <v>120</v>
      </c>
      <c r="P440">
        <v>100</v>
      </c>
      <c r="R440" s="5"/>
      <c r="S440">
        <v>122</v>
      </c>
      <c r="U440">
        <v>123</v>
      </c>
      <c r="W440">
        <v>122</v>
      </c>
      <c r="AO440" s="5" t="s">
        <v>4950</v>
      </c>
      <c r="AP440" s="5" t="s">
        <v>4951</v>
      </c>
      <c r="AQ440" s="19" t="s">
        <v>4951</v>
      </c>
      <c r="AR440" s="5" t="s">
        <v>2717</v>
      </c>
    </row>
    <row r="441" spans="1:45" ht="16" x14ac:dyDescent="0.2">
      <c r="A441" s="18" t="s">
        <v>1108</v>
      </c>
      <c r="B441" s="18" t="s">
        <v>196</v>
      </c>
      <c r="C441" s="18" t="s">
        <v>2963</v>
      </c>
      <c r="D441" s="18" t="s">
        <v>2867</v>
      </c>
      <c r="E441" s="5" t="s">
        <v>4952</v>
      </c>
      <c r="F441" s="5" t="s">
        <v>4953</v>
      </c>
      <c r="G441" s="5" t="s">
        <v>4954</v>
      </c>
      <c r="H441" s="5"/>
      <c r="I441" s="5"/>
      <c r="J441" s="5" t="s">
        <v>1109</v>
      </c>
      <c r="K441" s="5" t="s">
        <v>2739</v>
      </c>
      <c r="L441" s="5" t="s">
        <v>2769</v>
      </c>
      <c r="M441" s="5" t="s">
        <v>2738</v>
      </c>
      <c r="N441" s="5" t="s">
        <v>2813</v>
      </c>
      <c r="O441" s="18" t="s">
        <v>120</v>
      </c>
      <c r="Q441">
        <v>100</v>
      </c>
      <c r="R441" s="5"/>
      <c r="S441">
        <v>36</v>
      </c>
      <c r="U441">
        <v>50</v>
      </c>
      <c r="V441">
        <v>14</v>
      </c>
      <c r="W441">
        <v>200</v>
      </c>
      <c r="AE441">
        <v>150</v>
      </c>
      <c r="AF441">
        <v>55000000</v>
      </c>
      <c r="AJ441">
        <v>50000</v>
      </c>
      <c r="AL441">
        <v>3000</v>
      </c>
      <c r="AM441">
        <v>1032</v>
      </c>
      <c r="AN441">
        <v>4</v>
      </c>
      <c r="AO441" s="5" t="s">
        <v>2567</v>
      </c>
      <c r="AP441" s="5" t="s">
        <v>4955</v>
      </c>
      <c r="AQ441" s="19" t="s">
        <v>2551</v>
      </c>
      <c r="AR441" s="5" t="s">
        <v>2551</v>
      </c>
    </row>
    <row r="442" spans="1:45" ht="16" x14ac:dyDescent="0.2">
      <c r="A442" s="18" t="s">
        <v>1033</v>
      </c>
      <c r="B442" s="18" t="s">
        <v>282</v>
      </c>
      <c r="C442" s="18" t="s">
        <v>4458</v>
      </c>
      <c r="D442" s="18" t="s">
        <v>148</v>
      </c>
      <c r="E442" s="5" t="s">
        <v>4956</v>
      </c>
      <c r="F442" s="5" t="s">
        <v>4957</v>
      </c>
      <c r="G442" s="5" t="s">
        <v>4958</v>
      </c>
      <c r="H442" s="5"/>
      <c r="I442" s="5"/>
      <c r="J442" s="5" t="s">
        <v>4959</v>
      </c>
      <c r="K442" s="5" t="s">
        <v>2551</v>
      </c>
      <c r="L442" s="5" t="s">
        <v>2717</v>
      </c>
      <c r="M442" s="5" t="s">
        <v>2551</v>
      </c>
      <c r="N442" s="5" t="s">
        <v>2551</v>
      </c>
      <c r="O442" s="18" t="s">
        <v>114</v>
      </c>
      <c r="P442">
        <v>100</v>
      </c>
      <c r="R442" s="5"/>
      <c r="AH442">
        <v>4</v>
      </c>
      <c r="AO442" s="5" t="s">
        <v>4960</v>
      </c>
      <c r="AP442" s="5" t="s">
        <v>4960</v>
      </c>
      <c r="AQ442" s="19" t="s">
        <v>2551</v>
      </c>
      <c r="AR442" s="5" t="s">
        <v>2551</v>
      </c>
    </row>
    <row r="443" spans="1:45" ht="80" x14ac:dyDescent="0.2">
      <c r="A443" s="18" t="s">
        <v>661</v>
      </c>
      <c r="B443" s="18" t="s">
        <v>282</v>
      </c>
      <c r="C443" s="18" t="s">
        <v>4458</v>
      </c>
      <c r="D443" s="18" t="s">
        <v>148</v>
      </c>
      <c r="E443" s="5" t="s">
        <v>4458</v>
      </c>
      <c r="F443" s="5" t="s">
        <v>4961</v>
      </c>
      <c r="G443" s="5" t="s">
        <v>4962</v>
      </c>
      <c r="H443" s="5"/>
      <c r="I443" s="5"/>
      <c r="J443" s="5" t="s">
        <v>4963</v>
      </c>
      <c r="K443" s="5" t="s">
        <v>4583</v>
      </c>
      <c r="L443" s="5" t="s">
        <v>4872</v>
      </c>
      <c r="M443" s="5" t="s">
        <v>4651</v>
      </c>
      <c r="N443" s="5" t="s">
        <v>3683</v>
      </c>
      <c r="O443" s="18" t="s">
        <v>120</v>
      </c>
      <c r="P443">
        <v>100</v>
      </c>
      <c r="R443" s="5"/>
      <c r="AO443" s="5" t="s">
        <v>4964</v>
      </c>
      <c r="AP443" s="5"/>
      <c r="AQ443" s="19"/>
      <c r="AR443" s="5"/>
      <c r="AS443" t="b">
        <v>1</v>
      </c>
    </row>
    <row r="444" spans="1:45" ht="16" x14ac:dyDescent="0.2">
      <c r="A444" s="18" t="s">
        <v>1112</v>
      </c>
      <c r="B444" s="18" t="s">
        <v>322</v>
      </c>
      <c r="C444" s="18" t="s">
        <v>2975</v>
      </c>
      <c r="D444" s="18" t="s">
        <v>2976</v>
      </c>
      <c r="E444" s="5" t="s">
        <v>4965</v>
      </c>
      <c r="F444" s="5" t="s">
        <v>4966</v>
      </c>
      <c r="G444" s="5" t="s">
        <v>4967</v>
      </c>
      <c r="H444" s="5"/>
      <c r="I444" s="5"/>
      <c r="J444" s="5" t="s">
        <v>1113</v>
      </c>
      <c r="K444" s="5" t="s">
        <v>3940</v>
      </c>
      <c r="L444" s="5" t="s">
        <v>2551</v>
      </c>
      <c r="M444" s="5" t="s">
        <v>2551</v>
      </c>
      <c r="N444" s="5" t="s">
        <v>2943</v>
      </c>
      <c r="O444" s="18" t="s">
        <v>120</v>
      </c>
      <c r="Q444">
        <v>100</v>
      </c>
      <c r="R444" s="5"/>
      <c r="S444">
        <v>350</v>
      </c>
      <c r="U444">
        <v>500</v>
      </c>
      <c r="V444">
        <v>75</v>
      </c>
      <c r="W444">
        <v>150</v>
      </c>
      <c r="X444">
        <v>40</v>
      </c>
      <c r="AA444">
        <v>20</v>
      </c>
      <c r="AB444">
        <v>5</v>
      </c>
      <c r="AO444" s="5" t="s">
        <v>4968</v>
      </c>
      <c r="AP444" s="5" t="s">
        <v>4969</v>
      </c>
      <c r="AQ444" s="19" t="s">
        <v>4047</v>
      </c>
      <c r="AR444" s="5" t="s">
        <v>3626</v>
      </c>
    </row>
    <row r="445" spans="1:45" ht="16" x14ac:dyDescent="0.2">
      <c r="A445" s="18" t="s">
        <v>596</v>
      </c>
      <c r="B445" s="18" t="s">
        <v>499</v>
      </c>
      <c r="C445" s="18" t="s">
        <v>4084</v>
      </c>
      <c r="D445" s="18" t="s">
        <v>2874</v>
      </c>
      <c r="E445" s="5" t="s">
        <v>4970</v>
      </c>
      <c r="F445" s="5" t="s">
        <v>4971</v>
      </c>
      <c r="G445" s="5" t="s">
        <v>4972</v>
      </c>
      <c r="H445" s="5"/>
      <c r="I445" s="5"/>
      <c r="J445" s="5" t="s">
        <v>597</v>
      </c>
      <c r="K445" s="5" t="s">
        <v>2813</v>
      </c>
      <c r="L445" s="5" t="s">
        <v>2739</v>
      </c>
      <c r="M445" s="5" t="s">
        <v>2813</v>
      </c>
      <c r="N445" s="5" t="s">
        <v>2551</v>
      </c>
      <c r="O445" s="18" t="s">
        <v>114</v>
      </c>
      <c r="Q445">
        <v>100</v>
      </c>
      <c r="R445" s="5"/>
      <c r="Z445">
        <v>6</v>
      </c>
      <c r="AE445">
        <v>56</v>
      </c>
      <c r="AH445">
        <v>20</v>
      </c>
      <c r="AL445">
        <v>600</v>
      </c>
      <c r="AO445" s="5" t="s">
        <v>4973</v>
      </c>
      <c r="AP445" s="5" t="s">
        <v>4974</v>
      </c>
      <c r="AQ445" s="19"/>
      <c r="AR445" s="5" t="s">
        <v>2551</v>
      </c>
    </row>
    <row r="446" spans="1:45" ht="16" x14ac:dyDescent="0.2">
      <c r="A446" s="18" t="s">
        <v>502</v>
      </c>
      <c r="B446" s="18" t="s">
        <v>499</v>
      </c>
      <c r="C446" s="18" t="s">
        <v>4084</v>
      </c>
      <c r="D446" s="18" t="s">
        <v>2874</v>
      </c>
      <c r="E446" s="5" t="s">
        <v>4975</v>
      </c>
      <c r="F446" s="5" t="s">
        <v>4976</v>
      </c>
      <c r="G446" s="5" t="s">
        <v>4977</v>
      </c>
      <c r="H446" s="5"/>
      <c r="I446" s="5"/>
      <c r="J446" s="5" t="s">
        <v>503</v>
      </c>
      <c r="K446" s="5" t="s">
        <v>4476</v>
      </c>
      <c r="L446" s="5" t="s">
        <v>4978</v>
      </c>
      <c r="M446" s="5" t="s">
        <v>2551</v>
      </c>
      <c r="N446" s="5" t="s">
        <v>4979</v>
      </c>
      <c r="O446" s="18" t="s">
        <v>114</v>
      </c>
      <c r="Q446">
        <v>100</v>
      </c>
      <c r="R446" s="5"/>
      <c r="Z446">
        <v>22</v>
      </c>
      <c r="AA446">
        <v>30</v>
      </c>
      <c r="AB446">
        <v>6</v>
      </c>
      <c r="AC446">
        <v>22</v>
      </c>
      <c r="AG446">
        <v>78500</v>
      </c>
      <c r="AO446" s="5" t="s">
        <v>4980</v>
      </c>
      <c r="AP446" s="5" t="s">
        <v>4981</v>
      </c>
      <c r="AQ446" s="19" t="s">
        <v>2551</v>
      </c>
      <c r="AR446" s="5" t="s">
        <v>2551</v>
      </c>
    </row>
    <row r="447" spans="1:45" ht="16" x14ac:dyDescent="0.2">
      <c r="A447" s="18" t="s">
        <v>533</v>
      </c>
      <c r="B447" s="18" t="s">
        <v>530</v>
      </c>
      <c r="C447" s="18" t="s">
        <v>2983</v>
      </c>
      <c r="D447" s="18" t="s">
        <v>148</v>
      </c>
      <c r="E447" s="5" t="s">
        <v>4982</v>
      </c>
      <c r="F447" s="5" t="s">
        <v>4983</v>
      </c>
      <c r="G447" s="5" t="s">
        <v>4984</v>
      </c>
      <c r="H447" s="5"/>
      <c r="I447" s="5"/>
      <c r="J447" s="5" t="s">
        <v>534</v>
      </c>
      <c r="K447" s="5" t="s">
        <v>2761</v>
      </c>
      <c r="L447" s="5" t="s">
        <v>2551</v>
      </c>
      <c r="M447" s="5" t="s">
        <v>2761</v>
      </c>
      <c r="N447" s="5" t="s">
        <v>2551</v>
      </c>
      <c r="O447" s="18" t="s">
        <v>107</v>
      </c>
      <c r="P447">
        <v>100</v>
      </c>
      <c r="R447" s="5"/>
      <c r="AG447">
        <v>25000000</v>
      </c>
      <c r="AH447">
        <v>2</v>
      </c>
      <c r="AN447">
        <v>4</v>
      </c>
      <c r="AO447" s="5" t="s">
        <v>4985</v>
      </c>
      <c r="AP447" s="5" t="s">
        <v>4986</v>
      </c>
      <c r="AQ447" s="19" t="s">
        <v>2626</v>
      </c>
      <c r="AR447" s="5" t="s">
        <v>4987</v>
      </c>
    </row>
    <row r="448" spans="1:45" ht="16" x14ac:dyDescent="0.2">
      <c r="A448" s="18" t="s">
        <v>2348</v>
      </c>
      <c r="B448" s="18" t="s">
        <v>1035</v>
      </c>
      <c r="C448" s="18" t="s">
        <v>4107</v>
      </c>
      <c r="D448" s="18" t="s">
        <v>148</v>
      </c>
      <c r="E448" s="5" t="s">
        <v>4629</v>
      </c>
      <c r="F448" s="5" t="s">
        <v>4988</v>
      </c>
      <c r="G448" s="5" t="s">
        <v>4631</v>
      </c>
      <c r="H448" s="5"/>
      <c r="I448" s="5"/>
      <c r="J448" s="5" t="s">
        <v>2345</v>
      </c>
      <c r="K448" s="5" t="s">
        <v>2717</v>
      </c>
      <c r="L448" s="5" t="s">
        <v>2551</v>
      </c>
      <c r="M448" s="5" t="s">
        <v>2551</v>
      </c>
      <c r="N448" s="5" t="s">
        <v>2551</v>
      </c>
      <c r="O448" s="18" t="s">
        <v>120</v>
      </c>
      <c r="P448">
        <v>100</v>
      </c>
      <c r="R448" s="5"/>
      <c r="W448">
        <v>1650</v>
      </c>
      <c r="AO448" s="5" t="s">
        <v>4989</v>
      </c>
      <c r="AP448" s="5" t="s">
        <v>4989</v>
      </c>
      <c r="AQ448" s="19" t="s">
        <v>2551</v>
      </c>
      <c r="AR448" s="5" t="s">
        <v>2551</v>
      </c>
    </row>
    <row r="449" spans="1:44" ht="16" x14ac:dyDescent="0.2">
      <c r="A449" s="18" t="s">
        <v>1829</v>
      </c>
      <c r="B449" s="18" t="s">
        <v>863</v>
      </c>
      <c r="C449" s="18" t="s">
        <v>2994</v>
      </c>
      <c r="D449" s="18" t="s">
        <v>60</v>
      </c>
      <c r="E449" s="5" t="s">
        <v>4990</v>
      </c>
      <c r="F449" s="5" t="s">
        <v>4991</v>
      </c>
      <c r="G449" s="5" t="s">
        <v>4992</v>
      </c>
      <c r="H449" s="5"/>
      <c r="I449" s="5"/>
      <c r="J449" s="5" t="s">
        <v>1830</v>
      </c>
      <c r="K449" s="5" t="s">
        <v>3249</v>
      </c>
      <c r="L449" s="5" t="s">
        <v>3426</v>
      </c>
      <c r="M449" s="5" t="s">
        <v>3006</v>
      </c>
      <c r="N449" s="5" t="s">
        <v>2551</v>
      </c>
      <c r="O449" s="18" t="s">
        <v>67</v>
      </c>
      <c r="P449">
        <v>100</v>
      </c>
      <c r="R449" s="5"/>
      <c r="W449">
        <v>10</v>
      </c>
      <c r="AE449">
        <v>3</v>
      </c>
      <c r="AH449">
        <v>2</v>
      </c>
      <c r="AJ449">
        <v>30</v>
      </c>
      <c r="AM449">
        <v>80</v>
      </c>
      <c r="AN449">
        <v>2</v>
      </c>
      <c r="AO449" s="5" t="s">
        <v>4993</v>
      </c>
      <c r="AP449" s="5" t="s">
        <v>4993</v>
      </c>
      <c r="AQ449" s="19" t="s">
        <v>4994</v>
      </c>
      <c r="AR449" s="5" t="s">
        <v>4995</v>
      </c>
    </row>
    <row r="450" spans="1:44" ht="16" x14ac:dyDescent="0.2">
      <c r="A450" s="18" t="s">
        <v>2110</v>
      </c>
      <c r="B450" s="18" t="s">
        <v>600</v>
      </c>
      <c r="C450" s="18" t="s">
        <v>2998</v>
      </c>
      <c r="D450" s="18" t="s">
        <v>2874</v>
      </c>
      <c r="E450" s="5" t="s">
        <v>3663</v>
      </c>
      <c r="F450" s="5" t="s">
        <v>4996</v>
      </c>
      <c r="G450" s="5" t="s">
        <v>3665</v>
      </c>
      <c r="H450" s="5"/>
      <c r="I450" s="5"/>
      <c r="J450" s="5" t="s">
        <v>4997</v>
      </c>
      <c r="K450" s="5" t="s">
        <v>2551</v>
      </c>
      <c r="L450" s="5" t="s">
        <v>2717</v>
      </c>
      <c r="M450" s="5" t="s">
        <v>2551</v>
      </c>
      <c r="N450" s="5" t="s">
        <v>2551</v>
      </c>
      <c r="O450" s="18" t="s">
        <v>114</v>
      </c>
      <c r="P450">
        <v>100</v>
      </c>
      <c r="R450" s="5"/>
      <c r="AG450">
        <v>600000</v>
      </c>
      <c r="AH450">
        <v>40</v>
      </c>
      <c r="AO450" s="5" t="s">
        <v>3667</v>
      </c>
      <c r="AP450" s="5" t="s">
        <v>3667</v>
      </c>
      <c r="AQ450" s="19"/>
      <c r="AR450" s="5" t="s">
        <v>2551</v>
      </c>
    </row>
    <row r="451" spans="1:44" ht="16" x14ac:dyDescent="0.2">
      <c r="A451" s="18" t="s">
        <v>1861</v>
      </c>
      <c r="B451" s="18" t="s">
        <v>600</v>
      </c>
      <c r="C451" s="18" t="s">
        <v>2998</v>
      </c>
      <c r="D451" s="18" t="s">
        <v>2874</v>
      </c>
      <c r="E451" s="5" t="s">
        <v>4998</v>
      </c>
      <c r="F451" s="5" t="s">
        <v>4999</v>
      </c>
      <c r="G451" s="5" t="s">
        <v>5000</v>
      </c>
      <c r="H451" s="5"/>
      <c r="I451" s="5"/>
      <c r="J451" s="5" t="s">
        <v>1862</v>
      </c>
      <c r="K451" s="5" t="s">
        <v>2813</v>
      </c>
      <c r="L451" s="5" t="s">
        <v>2551</v>
      </c>
      <c r="M451" s="5" t="s">
        <v>2738</v>
      </c>
      <c r="N451" s="5" t="s">
        <v>2761</v>
      </c>
      <c r="O451" s="18" t="s">
        <v>56</v>
      </c>
      <c r="P451">
        <v>100</v>
      </c>
      <c r="R451" s="5"/>
      <c r="S451">
        <v>150</v>
      </c>
      <c r="T451">
        <v>75</v>
      </c>
      <c r="U451">
        <v>350</v>
      </c>
      <c r="W451">
        <v>300</v>
      </c>
      <c r="X451">
        <v>100</v>
      </c>
      <c r="AO451" s="5" t="s">
        <v>5001</v>
      </c>
      <c r="AP451" s="5" t="s">
        <v>5001</v>
      </c>
      <c r="AQ451" s="19" t="s">
        <v>2622</v>
      </c>
      <c r="AR451" s="5" t="s">
        <v>5002</v>
      </c>
    </row>
    <row r="452" spans="1:44" ht="16" x14ac:dyDescent="0.2">
      <c r="A452" s="18" t="s">
        <v>137</v>
      </c>
      <c r="B452" s="18" t="s">
        <v>135</v>
      </c>
      <c r="C452" s="18" t="s">
        <v>3002</v>
      </c>
      <c r="D452" s="18" t="s">
        <v>60</v>
      </c>
      <c r="E452" s="5" t="s">
        <v>5003</v>
      </c>
      <c r="F452" s="5" t="s">
        <v>4920</v>
      </c>
      <c r="G452" s="5" t="s">
        <v>4704</v>
      </c>
      <c r="H452" s="5"/>
      <c r="I452" s="5"/>
      <c r="J452" s="5" t="s">
        <v>5004</v>
      </c>
      <c r="K452" s="5" t="s">
        <v>3338</v>
      </c>
      <c r="L452" s="5" t="s">
        <v>3374</v>
      </c>
      <c r="M452" s="5" t="s">
        <v>2943</v>
      </c>
      <c r="N452" s="5" t="s">
        <v>3338</v>
      </c>
      <c r="O452" s="18" t="s">
        <v>114</v>
      </c>
      <c r="P452">
        <v>90</v>
      </c>
      <c r="Q452">
        <v>10</v>
      </c>
      <c r="R452" s="5"/>
      <c r="Y452">
        <v>5</v>
      </c>
      <c r="Z452">
        <v>50</v>
      </c>
      <c r="AA452">
        <v>5</v>
      </c>
      <c r="AB452">
        <v>25</v>
      </c>
      <c r="AC452">
        <v>15</v>
      </c>
      <c r="AI452">
        <v>75</v>
      </c>
      <c r="AO452" s="5" t="s">
        <v>5005</v>
      </c>
      <c r="AP452" s="5" t="s">
        <v>5005</v>
      </c>
      <c r="AQ452" s="19" t="s">
        <v>2666</v>
      </c>
      <c r="AR452" s="5" t="s">
        <v>5006</v>
      </c>
    </row>
    <row r="453" spans="1:44" ht="16" x14ac:dyDescent="0.2">
      <c r="A453" s="18" t="s">
        <v>2368</v>
      </c>
      <c r="B453" s="18" t="s">
        <v>1209</v>
      </c>
      <c r="C453" s="18" t="s">
        <v>3009</v>
      </c>
      <c r="D453" s="18" t="s">
        <v>2844</v>
      </c>
      <c r="E453" s="5" t="s">
        <v>5007</v>
      </c>
      <c r="F453" s="5" t="s">
        <v>5007</v>
      </c>
      <c r="G453" s="5" t="s">
        <v>5008</v>
      </c>
      <c r="H453" s="5"/>
      <c r="I453" s="5"/>
      <c r="J453" s="5" t="s">
        <v>2369</v>
      </c>
      <c r="K453" s="5" t="s">
        <v>2753</v>
      </c>
      <c r="L453" s="5" t="s">
        <v>3250</v>
      </c>
      <c r="M453" s="5" t="s">
        <v>4583</v>
      </c>
      <c r="N453" s="5" t="s">
        <v>2769</v>
      </c>
      <c r="O453" s="18" t="s">
        <v>67</v>
      </c>
      <c r="P453">
        <v>73</v>
      </c>
      <c r="Q453">
        <v>27</v>
      </c>
      <c r="R453" s="5"/>
      <c r="W453">
        <v>1600</v>
      </c>
      <c r="AE453">
        <v>35</v>
      </c>
      <c r="AH453">
        <v>10</v>
      </c>
      <c r="AO453" s="5" t="s">
        <v>5009</v>
      </c>
      <c r="AP453" s="5" t="s">
        <v>5009</v>
      </c>
      <c r="AQ453" s="19" t="s">
        <v>2551</v>
      </c>
      <c r="AR453" s="5"/>
    </row>
    <row r="454" spans="1:44" ht="16" x14ac:dyDescent="0.2">
      <c r="A454" s="18" t="s">
        <v>2317</v>
      </c>
      <c r="B454" s="18" t="s">
        <v>605</v>
      </c>
      <c r="C454" s="18" t="s">
        <v>4207</v>
      </c>
      <c r="D454" s="18" t="s">
        <v>2976</v>
      </c>
      <c r="E454" s="5" t="s">
        <v>5010</v>
      </c>
      <c r="F454" s="5" t="s">
        <v>5011</v>
      </c>
      <c r="G454" s="5" t="s">
        <v>5012</v>
      </c>
      <c r="H454" s="5"/>
      <c r="I454" s="5"/>
      <c r="J454" s="5" t="s">
        <v>2318</v>
      </c>
      <c r="K454" s="5" t="s">
        <v>2731</v>
      </c>
      <c r="L454" s="5" t="s">
        <v>2731</v>
      </c>
      <c r="M454" s="5" t="s">
        <v>3076</v>
      </c>
      <c r="N454" s="5" t="s">
        <v>2551</v>
      </c>
      <c r="O454" s="18" t="s">
        <v>67</v>
      </c>
      <c r="P454">
        <v>73</v>
      </c>
      <c r="Q454">
        <v>27</v>
      </c>
      <c r="R454" s="5"/>
      <c r="AE454">
        <v>70</v>
      </c>
      <c r="AI454">
        <v>400</v>
      </c>
      <c r="AO454" s="5" t="s">
        <v>5013</v>
      </c>
      <c r="AP454" s="5" t="s">
        <v>5014</v>
      </c>
      <c r="AQ454" s="19" t="s">
        <v>2724</v>
      </c>
      <c r="AR454" s="5" t="s">
        <v>3753</v>
      </c>
    </row>
    <row r="455" spans="1:44" ht="16" x14ac:dyDescent="0.2">
      <c r="A455" s="18" t="s">
        <v>2498</v>
      </c>
      <c r="B455" s="18" t="s">
        <v>144</v>
      </c>
      <c r="C455" s="18" t="s">
        <v>3023</v>
      </c>
      <c r="D455" s="18" t="s">
        <v>2867</v>
      </c>
      <c r="E455" s="5" t="s">
        <v>4869</v>
      </c>
      <c r="F455" s="5" t="s">
        <v>4870</v>
      </c>
      <c r="G455" s="5" t="s">
        <v>4871</v>
      </c>
      <c r="H455" s="5"/>
      <c r="I455" s="5"/>
      <c r="J455" s="5" t="s">
        <v>2499</v>
      </c>
      <c r="K455" s="5" t="s">
        <v>2813</v>
      </c>
      <c r="L455" s="5" t="s">
        <v>2813</v>
      </c>
      <c r="M455" s="5" t="s">
        <v>2738</v>
      </c>
      <c r="N455" s="5" t="s">
        <v>2738</v>
      </c>
      <c r="O455" s="18" t="s">
        <v>107</v>
      </c>
      <c r="Q455">
        <v>100</v>
      </c>
      <c r="R455" s="5"/>
      <c r="S455">
        <v>20</v>
      </c>
      <c r="T455">
        <v>300</v>
      </c>
      <c r="U455">
        <v>80</v>
      </c>
      <c r="W455">
        <v>10</v>
      </c>
      <c r="Y455">
        <v>20</v>
      </c>
      <c r="Z455">
        <v>20</v>
      </c>
      <c r="AA455">
        <v>15</v>
      </c>
      <c r="AB455">
        <v>25</v>
      </c>
      <c r="AC455">
        <v>20</v>
      </c>
      <c r="AE455">
        <v>12</v>
      </c>
      <c r="AF455">
        <v>120</v>
      </c>
      <c r="AH455">
        <v>15</v>
      </c>
      <c r="AI455">
        <v>25</v>
      </c>
      <c r="AO455" s="5" t="s">
        <v>4867</v>
      </c>
      <c r="AP455" s="5" t="s">
        <v>4867</v>
      </c>
      <c r="AQ455" s="19" t="s">
        <v>2596</v>
      </c>
      <c r="AR455" s="5" t="s">
        <v>2769</v>
      </c>
    </row>
    <row r="456" spans="1:44" ht="16" x14ac:dyDescent="0.2">
      <c r="A456" s="18" t="s">
        <v>2112</v>
      </c>
      <c r="B456" s="18" t="s">
        <v>144</v>
      </c>
      <c r="C456" s="18" t="s">
        <v>3023</v>
      </c>
      <c r="D456" s="18" t="s">
        <v>2867</v>
      </c>
      <c r="E456" s="5" t="s">
        <v>3663</v>
      </c>
      <c r="F456" s="5" t="s">
        <v>4996</v>
      </c>
      <c r="G456" s="5" t="s">
        <v>3665</v>
      </c>
      <c r="H456" s="5"/>
      <c r="I456" s="5"/>
      <c r="J456" s="5" t="s">
        <v>5015</v>
      </c>
      <c r="K456" s="5" t="s">
        <v>2551</v>
      </c>
      <c r="L456" s="5" t="s">
        <v>2717</v>
      </c>
      <c r="M456" s="5" t="s">
        <v>2551</v>
      </c>
      <c r="N456" s="5" t="s">
        <v>2551</v>
      </c>
      <c r="O456" s="18" t="s">
        <v>114</v>
      </c>
      <c r="Q456">
        <v>100</v>
      </c>
      <c r="R456" s="5"/>
      <c r="AG456">
        <v>600000</v>
      </c>
      <c r="AH456">
        <v>40</v>
      </c>
      <c r="AO456" s="5" t="s">
        <v>3667</v>
      </c>
      <c r="AP456" s="5" t="s">
        <v>3667</v>
      </c>
      <c r="AQ456" s="19"/>
      <c r="AR456" s="5" t="s">
        <v>2551</v>
      </c>
    </row>
    <row r="457" spans="1:44" ht="16" x14ac:dyDescent="0.2">
      <c r="A457" s="18" t="s">
        <v>2403</v>
      </c>
      <c r="B457" s="18" t="s">
        <v>144</v>
      </c>
      <c r="C457" s="18" t="s">
        <v>3023</v>
      </c>
      <c r="D457" s="18" t="s">
        <v>2867</v>
      </c>
      <c r="E457" s="5" t="s">
        <v>4869</v>
      </c>
      <c r="F457" s="5" t="s">
        <v>4870</v>
      </c>
      <c r="G457" s="5" t="s">
        <v>4871</v>
      </c>
      <c r="H457" s="5"/>
      <c r="I457" s="5"/>
      <c r="J457" s="5" t="s">
        <v>2404</v>
      </c>
      <c r="K457" s="5" t="s">
        <v>2840</v>
      </c>
      <c r="L457" s="5" t="s">
        <v>3264</v>
      </c>
      <c r="M457" s="5" t="s">
        <v>3250</v>
      </c>
      <c r="N457" s="5" t="s">
        <v>3249</v>
      </c>
      <c r="O457" s="18" t="s">
        <v>120</v>
      </c>
      <c r="Q457">
        <v>100</v>
      </c>
      <c r="R457" s="5"/>
      <c r="S457">
        <v>20</v>
      </c>
      <c r="T457">
        <v>100</v>
      </c>
      <c r="U457">
        <v>80</v>
      </c>
      <c r="W457">
        <v>10</v>
      </c>
      <c r="Y457">
        <v>15</v>
      </c>
      <c r="AA457">
        <v>15</v>
      </c>
      <c r="AB457">
        <v>25</v>
      </c>
      <c r="AC457">
        <v>5</v>
      </c>
      <c r="AE457">
        <v>12</v>
      </c>
      <c r="AF457">
        <v>120</v>
      </c>
      <c r="AH457">
        <v>15</v>
      </c>
      <c r="AI457">
        <v>25</v>
      </c>
      <c r="AK457">
        <v>8000</v>
      </c>
      <c r="AL457">
        <v>2000</v>
      </c>
      <c r="AO457" s="5" t="s">
        <v>4873</v>
      </c>
      <c r="AP457" s="5" t="s">
        <v>4874</v>
      </c>
      <c r="AQ457" s="19" t="s">
        <v>2569</v>
      </c>
      <c r="AR457" s="5" t="s">
        <v>3249</v>
      </c>
    </row>
    <row r="458" spans="1:44" ht="16" x14ac:dyDescent="0.2">
      <c r="A458" s="18" t="s">
        <v>1430</v>
      </c>
      <c r="B458" s="18" t="s">
        <v>209</v>
      </c>
      <c r="C458" s="18" t="s">
        <v>4262</v>
      </c>
      <c r="D458" s="18" t="s">
        <v>2844</v>
      </c>
      <c r="E458" s="5" t="s">
        <v>4262</v>
      </c>
      <c r="F458" s="5" t="s">
        <v>5016</v>
      </c>
      <c r="G458" s="5" t="s">
        <v>5017</v>
      </c>
      <c r="H458" s="5"/>
      <c r="I458" s="5"/>
      <c r="J458" s="5" t="s">
        <v>5018</v>
      </c>
      <c r="K458" s="5" t="s">
        <v>3338</v>
      </c>
      <c r="L458" s="5" t="s">
        <v>5019</v>
      </c>
      <c r="M458" s="5" t="s">
        <v>3264</v>
      </c>
      <c r="N458" s="5" t="s">
        <v>2551</v>
      </c>
      <c r="O458" s="18" t="s">
        <v>114</v>
      </c>
      <c r="Q458">
        <v>100</v>
      </c>
      <c r="R458" s="5"/>
      <c r="Z458">
        <v>13</v>
      </c>
      <c r="AA458">
        <v>17</v>
      </c>
      <c r="AB458">
        <v>10</v>
      </c>
      <c r="AC458">
        <v>4</v>
      </c>
      <c r="AE458">
        <v>11</v>
      </c>
      <c r="AF458">
        <v>2.21</v>
      </c>
      <c r="AH458">
        <v>39</v>
      </c>
      <c r="AI458">
        <v>15</v>
      </c>
      <c r="AK458">
        <v>50000</v>
      </c>
      <c r="AL458">
        <v>15500</v>
      </c>
      <c r="AO458" s="5" t="s">
        <v>5020</v>
      </c>
      <c r="AP458" s="5" t="s">
        <v>2551</v>
      </c>
      <c r="AQ458" s="19" t="s">
        <v>5021</v>
      </c>
      <c r="AR458" s="5" t="s">
        <v>4651</v>
      </c>
    </row>
    <row r="459" spans="1:44" ht="16" x14ac:dyDescent="0.2">
      <c r="A459" s="18" t="s">
        <v>375</v>
      </c>
      <c r="B459" s="18" t="s">
        <v>209</v>
      </c>
      <c r="C459" s="18" t="s">
        <v>4262</v>
      </c>
      <c r="D459" s="18" t="s">
        <v>2844</v>
      </c>
      <c r="E459" s="5" t="s">
        <v>5022</v>
      </c>
      <c r="F459" s="5" t="s">
        <v>5023</v>
      </c>
      <c r="G459" s="5" t="s">
        <v>5024</v>
      </c>
      <c r="H459" s="5"/>
      <c r="I459" s="5"/>
      <c r="J459" s="5" t="s">
        <v>376</v>
      </c>
      <c r="K459" s="5" t="s">
        <v>2551</v>
      </c>
      <c r="L459" s="5" t="s">
        <v>2551</v>
      </c>
      <c r="M459" s="5" t="s">
        <v>2551</v>
      </c>
      <c r="N459" s="5" t="s">
        <v>2717</v>
      </c>
      <c r="O459" s="18" t="s">
        <v>56</v>
      </c>
      <c r="Q459">
        <v>100</v>
      </c>
      <c r="R459" s="5"/>
      <c r="AO459" s="5" t="s">
        <v>5025</v>
      </c>
      <c r="AP459" s="5" t="s">
        <v>5025</v>
      </c>
      <c r="AQ459" s="19"/>
      <c r="AR459" s="5" t="s">
        <v>2551</v>
      </c>
    </row>
    <row r="460" spans="1:44" ht="16" x14ac:dyDescent="0.2">
      <c r="A460" s="18" t="s">
        <v>1576</v>
      </c>
      <c r="B460" s="18" t="s">
        <v>209</v>
      </c>
      <c r="C460" s="18" t="s">
        <v>4262</v>
      </c>
      <c r="D460" s="18" t="s">
        <v>2844</v>
      </c>
      <c r="E460" s="5" t="s">
        <v>5026</v>
      </c>
      <c r="F460" s="5" t="s">
        <v>5027</v>
      </c>
      <c r="G460" s="5" t="s">
        <v>5028</v>
      </c>
      <c r="H460" s="5"/>
      <c r="I460" s="5"/>
      <c r="J460" s="5" t="s">
        <v>1577</v>
      </c>
      <c r="K460" s="5" t="s">
        <v>2879</v>
      </c>
      <c r="L460" s="5" t="s">
        <v>2551</v>
      </c>
      <c r="M460" s="5" t="s">
        <v>2551</v>
      </c>
      <c r="N460" s="5" t="s">
        <v>2739</v>
      </c>
      <c r="O460" s="18" t="s">
        <v>120</v>
      </c>
      <c r="Q460">
        <v>100</v>
      </c>
      <c r="R460" s="5"/>
      <c r="S460">
        <v>240</v>
      </c>
      <c r="T460">
        <v>220</v>
      </c>
      <c r="V460">
        <v>83</v>
      </c>
      <c r="W460">
        <v>280</v>
      </c>
      <c r="X460">
        <v>100</v>
      </c>
      <c r="AO460" s="5" t="s">
        <v>5029</v>
      </c>
      <c r="AP460" s="5" t="s">
        <v>5029</v>
      </c>
      <c r="AQ460" s="19" t="s">
        <v>2592</v>
      </c>
      <c r="AR460" s="5" t="s">
        <v>3338</v>
      </c>
    </row>
    <row r="461" spans="1:44" ht="16" x14ac:dyDescent="0.2">
      <c r="A461" s="18" t="s">
        <v>1429</v>
      </c>
      <c r="B461" s="18" t="s">
        <v>209</v>
      </c>
      <c r="C461" s="18" t="s">
        <v>4262</v>
      </c>
      <c r="D461" s="18" t="s">
        <v>2844</v>
      </c>
      <c r="E461" s="5" t="s">
        <v>4719</v>
      </c>
      <c r="F461" s="5" t="s">
        <v>5030</v>
      </c>
      <c r="G461" s="5" t="s">
        <v>4721</v>
      </c>
      <c r="H461" s="5"/>
      <c r="I461" s="5"/>
      <c r="J461" s="5" t="s">
        <v>1303</v>
      </c>
      <c r="K461" s="5" t="s">
        <v>2551</v>
      </c>
      <c r="L461" s="5" t="s">
        <v>2770</v>
      </c>
      <c r="M461" s="5" t="s">
        <v>2769</v>
      </c>
      <c r="N461" s="5" t="s">
        <v>2551</v>
      </c>
      <c r="O461" s="18" t="s">
        <v>114</v>
      </c>
      <c r="Q461">
        <v>100</v>
      </c>
      <c r="R461" s="5"/>
      <c r="Y461">
        <v>4</v>
      </c>
      <c r="Z461">
        <v>4</v>
      </c>
      <c r="AA461">
        <v>1</v>
      </c>
      <c r="AB461">
        <v>1</v>
      </c>
      <c r="AE461">
        <v>4</v>
      </c>
      <c r="AH461">
        <v>4</v>
      </c>
      <c r="AO461" s="5" t="s">
        <v>4768</v>
      </c>
      <c r="AP461" s="5" t="s">
        <v>4768</v>
      </c>
      <c r="AQ461" s="19" t="s">
        <v>4769</v>
      </c>
      <c r="AR461" s="5" t="s">
        <v>2897</v>
      </c>
    </row>
    <row r="462" spans="1:44" ht="16" x14ac:dyDescent="0.2">
      <c r="A462" s="18" t="s">
        <v>811</v>
      </c>
      <c r="B462" s="18" t="s">
        <v>209</v>
      </c>
      <c r="C462" s="18" t="s">
        <v>4262</v>
      </c>
      <c r="D462" s="18" t="s">
        <v>2844</v>
      </c>
      <c r="E462" s="5" t="s">
        <v>4719</v>
      </c>
      <c r="F462" s="5" t="s">
        <v>5030</v>
      </c>
      <c r="G462" s="5" t="s">
        <v>4721</v>
      </c>
      <c r="H462" s="5"/>
      <c r="I462" s="5"/>
      <c r="J462" s="5" t="s">
        <v>728</v>
      </c>
      <c r="K462" s="5" t="s">
        <v>2951</v>
      </c>
      <c r="L462" s="5" t="s">
        <v>2770</v>
      </c>
      <c r="M462" s="5" t="s">
        <v>2951</v>
      </c>
      <c r="N462" s="5" t="s">
        <v>2551</v>
      </c>
      <c r="O462" s="18" t="s">
        <v>114</v>
      </c>
      <c r="Q462">
        <v>100</v>
      </c>
      <c r="R462" s="5"/>
      <c r="Y462">
        <v>1</v>
      </c>
      <c r="Z462">
        <v>1</v>
      </c>
      <c r="AE462">
        <v>19</v>
      </c>
      <c r="AH462">
        <v>19</v>
      </c>
      <c r="AO462" s="5" t="s">
        <v>5031</v>
      </c>
      <c r="AP462" s="5" t="s">
        <v>5032</v>
      </c>
      <c r="AQ462" s="19"/>
      <c r="AR462" s="5"/>
    </row>
    <row r="463" spans="1:44" ht="16" x14ac:dyDescent="0.2">
      <c r="A463" s="18" t="s">
        <v>1334</v>
      </c>
      <c r="B463" s="18" t="s">
        <v>612</v>
      </c>
      <c r="C463" s="18" t="s">
        <v>4277</v>
      </c>
      <c r="D463" s="18" t="s">
        <v>2844</v>
      </c>
      <c r="E463" s="5" t="s">
        <v>5033</v>
      </c>
      <c r="F463" s="5" t="s">
        <v>5034</v>
      </c>
      <c r="G463" s="5" t="s">
        <v>5035</v>
      </c>
      <c r="H463" s="5"/>
      <c r="I463" s="5"/>
      <c r="J463" s="5" t="s">
        <v>1335</v>
      </c>
      <c r="K463" s="5" t="s">
        <v>2761</v>
      </c>
      <c r="L463" s="5" t="s">
        <v>2551</v>
      </c>
      <c r="M463" s="5" t="s">
        <v>2551</v>
      </c>
      <c r="N463" s="5" t="s">
        <v>2761</v>
      </c>
      <c r="O463" s="18" t="s">
        <v>107</v>
      </c>
      <c r="P463">
        <v>100</v>
      </c>
      <c r="R463" s="5"/>
      <c r="U463">
        <v>75</v>
      </c>
      <c r="AO463" s="5" t="s">
        <v>5036</v>
      </c>
      <c r="AP463" s="5" t="s">
        <v>5036</v>
      </c>
      <c r="AQ463" s="19"/>
      <c r="AR463" s="5" t="s">
        <v>2551</v>
      </c>
    </row>
    <row r="464" spans="1:44" ht="16" x14ac:dyDescent="0.2">
      <c r="A464" s="18" t="s">
        <v>1578</v>
      </c>
      <c r="B464" s="18" t="s">
        <v>612</v>
      </c>
      <c r="C464" s="18" t="s">
        <v>4277</v>
      </c>
      <c r="D464" s="18" t="s">
        <v>2844</v>
      </c>
      <c r="E464" s="5" t="s">
        <v>5037</v>
      </c>
      <c r="F464" s="5" t="s">
        <v>5038</v>
      </c>
      <c r="G464" s="5" t="s">
        <v>5039</v>
      </c>
      <c r="H464" s="5"/>
      <c r="I464" s="5"/>
      <c r="J464" s="5" t="s">
        <v>5040</v>
      </c>
      <c r="K464" s="5" t="s">
        <v>2770</v>
      </c>
      <c r="L464" s="5" t="s">
        <v>2551</v>
      </c>
      <c r="M464" s="5" t="s">
        <v>2551</v>
      </c>
      <c r="N464" s="5" t="s">
        <v>2769</v>
      </c>
      <c r="O464" s="18" t="s">
        <v>120</v>
      </c>
      <c r="P464">
        <v>90</v>
      </c>
      <c r="Q464">
        <v>10</v>
      </c>
      <c r="R464" s="5"/>
      <c r="S464">
        <v>310</v>
      </c>
      <c r="T464">
        <v>175</v>
      </c>
      <c r="W464">
        <v>35</v>
      </c>
      <c r="AO464" s="5" t="s">
        <v>4804</v>
      </c>
      <c r="AP464" s="5" t="s">
        <v>5041</v>
      </c>
      <c r="AQ464" s="19" t="s">
        <v>4298</v>
      </c>
      <c r="AR464" s="5"/>
    </row>
    <row r="465" spans="1:45" ht="16" x14ac:dyDescent="0.2">
      <c r="A465" s="18" t="s">
        <v>186</v>
      </c>
      <c r="B465" s="18" t="s">
        <v>184</v>
      </c>
      <c r="C465" s="18" t="s">
        <v>4290</v>
      </c>
      <c r="D465" s="18" t="s">
        <v>148</v>
      </c>
      <c r="E465" s="5" t="s">
        <v>4290</v>
      </c>
      <c r="F465" s="5" t="s">
        <v>5042</v>
      </c>
      <c r="G465" s="5" t="s">
        <v>4619</v>
      </c>
      <c r="H465" s="5"/>
      <c r="I465" s="5"/>
      <c r="J465" s="5" t="s">
        <v>187</v>
      </c>
      <c r="K465" s="5" t="s">
        <v>2551</v>
      </c>
      <c r="L465" s="5" t="s">
        <v>2551</v>
      </c>
      <c r="M465" s="5" t="s">
        <v>2551</v>
      </c>
      <c r="N465" s="5" t="s">
        <v>2717</v>
      </c>
      <c r="O465" s="18" t="s">
        <v>56</v>
      </c>
      <c r="P465">
        <v>52.3</v>
      </c>
      <c r="Q465">
        <v>47.7</v>
      </c>
      <c r="R465" s="5"/>
      <c r="S465">
        <v>409</v>
      </c>
      <c r="U465">
        <v>205</v>
      </c>
      <c r="V465">
        <v>129</v>
      </c>
      <c r="W465">
        <v>469</v>
      </c>
      <c r="X465">
        <v>46</v>
      </c>
      <c r="AO465" s="5" t="s">
        <v>5043</v>
      </c>
      <c r="AP465" s="5" t="s">
        <v>5044</v>
      </c>
      <c r="AQ465" s="19" t="s">
        <v>2646</v>
      </c>
      <c r="AR465" s="5" t="s">
        <v>5045</v>
      </c>
    </row>
    <row r="466" spans="1:45" ht="16" x14ac:dyDescent="0.2">
      <c r="A466" s="18" t="s">
        <v>5046</v>
      </c>
      <c r="B466" s="18" t="s">
        <v>417</v>
      </c>
      <c r="C466" s="18" t="s">
        <v>3043</v>
      </c>
      <c r="D466" s="18" t="s">
        <v>148</v>
      </c>
      <c r="E466" s="5" t="s">
        <v>4290</v>
      </c>
      <c r="F466" s="5" t="s">
        <v>5042</v>
      </c>
      <c r="G466" s="5" t="s">
        <v>4619</v>
      </c>
      <c r="H466" s="5"/>
      <c r="I466" s="5"/>
      <c r="J466" s="5" t="s">
        <v>187</v>
      </c>
      <c r="K466" s="5" t="s">
        <v>2551</v>
      </c>
      <c r="L466" s="5" t="s">
        <v>2551</v>
      </c>
      <c r="M466" s="5" t="s">
        <v>2551</v>
      </c>
      <c r="N466" s="5" t="s">
        <v>2717</v>
      </c>
      <c r="O466" s="18" t="s">
        <v>56</v>
      </c>
      <c r="P466">
        <v>53.2</v>
      </c>
      <c r="Q466">
        <v>46.8</v>
      </c>
      <c r="R466" s="5"/>
      <c r="S466">
        <v>409</v>
      </c>
      <c r="U466">
        <v>205</v>
      </c>
      <c r="V466">
        <v>129</v>
      </c>
      <c r="W466">
        <v>469</v>
      </c>
      <c r="AO466" s="5" t="s">
        <v>4620</v>
      </c>
      <c r="AP466" s="5" t="s">
        <v>4620</v>
      </c>
      <c r="AQ466" s="19" t="s">
        <v>2646</v>
      </c>
      <c r="AR466" s="5" t="s">
        <v>5047</v>
      </c>
    </row>
    <row r="467" spans="1:45" ht="16" x14ac:dyDescent="0.2">
      <c r="A467" s="18" t="s">
        <v>540</v>
      </c>
      <c r="B467" s="18" t="s">
        <v>417</v>
      </c>
      <c r="C467" s="18" t="s">
        <v>3043</v>
      </c>
      <c r="D467" s="18" t="s">
        <v>148</v>
      </c>
      <c r="E467" s="5" t="s">
        <v>5048</v>
      </c>
      <c r="F467" s="5" t="s">
        <v>5049</v>
      </c>
      <c r="G467" s="5" t="s">
        <v>5050</v>
      </c>
      <c r="H467" s="5"/>
      <c r="I467" s="5"/>
      <c r="J467" s="5" t="s">
        <v>541</v>
      </c>
      <c r="K467" s="5" t="s">
        <v>2951</v>
      </c>
      <c r="L467" s="5" t="s">
        <v>2730</v>
      </c>
      <c r="M467" s="5" t="s">
        <v>2769</v>
      </c>
      <c r="N467" s="5" t="s">
        <v>2551</v>
      </c>
      <c r="O467" s="18" t="s">
        <v>114</v>
      </c>
      <c r="Q467">
        <v>100</v>
      </c>
      <c r="R467" s="5"/>
      <c r="Y467">
        <v>40</v>
      </c>
      <c r="AD467">
        <v>5</v>
      </c>
      <c r="AE467">
        <v>4</v>
      </c>
      <c r="AF467">
        <v>2200</v>
      </c>
      <c r="AK467">
        <v>500</v>
      </c>
      <c r="AO467" s="5" t="s">
        <v>5051</v>
      </c>
      <c r="AP467" s="5" t="s">
        <v>5052</v>
      </c>
      <c r="AQ467" s="19"/>
      <c r="AR467" s="5" t="s">
        <v>3347</v>
      </c>
    </row>
    <row r="468" spans="1:45" ht="16" x14ac:dyDescent="0.2">
      <c r="A468" s="18" t="s">
        <v>663</v>
      </c>
      <c r="B468" s="18" t="s">
        <v>417</v>
      </c>
      <c r="C468" s="18" t="s">
        <v>3043</v>
      </c>
      <c r="D468" s="18" t="s">
        <v>148</v>
      </c>
      <c r="E468" s="5" t="s">
        <v>3043</v>
      </c>
      <c r="F468" s="5" t="s">
        <v>5053</v>
      </c>
      <c r="G468" s="5" t="s">
        <v>5054</v>
      </c>
      <c r="H468" s="5"/>
      <c r="I468" s="5"/>
      <c r="J468" s="5" t="s">
        <v>5055</v>
      </c>
      <c r="K468" s="5" t="s">
        <v>2738</v>
      </c>
      <c r="L468" s="5" t="s">
        <v>2761</v>
      </c>
      <c r="M468" s="5" t="s">
        <v>2769</v>
      </c>
      <c r="N468" s="5" t="s">
        <v>2738</v>
      </c>
      <c r="O468" s="18" t="s">
        <v>114</v>
      </c>
      <c r="Q468">
        <v>100</v>
      </c>
      <c r="R468" s="5"/>
      <c r="AE468">
        <v>300</v>
      </c>
      <c r="AH468">
        <v>3</v>
      </c>
      <c r="AO468" s="5" t="s">
        <v>5056</v>
      </c>
      <c r="AP468" s="5" t="s">
        <v>5056</v>
      </c>
      <c r="AQ468" s="19"/>
      <c r="AR468" s="5" t="s">
        <v>3347</v>
      </c>
    </row>
    <row r="469" spans="1:45" ht="16" x14ac:dyDescent="0.2">
      <c r="A469" s="18" t="s">
        <v>2221</v>
      </c>
      <c r="B469" s="18" t="s">
        <v>417</v>
      </c>
      <c r="C469" s="18" t="s">
        <v>3043</v>
      </c>
      <c r="D469" s="18" t="s">
        <v>148</v>
      </c>
      <c r="E469" s="5" t="s">
        <v>5057</v>
      </c>
      <c r="F469" s="5" t="s">
        <v>5058</v>
      </c>
      <c r="G469" s="5" t="s">
        <v>5059</v>
      </c>
      <c r="H469" s="5"/>
      <c r="I469" s="5"/>
      <c r="J469" s="5" t="s">
        <v>1967</v>
      </c>
      <c r="K469" s="5" t="s">
        <v>2717</v>
      </c>
      <c r="L469" s="5" t="s">
        <v>2551</v>
      </c>
      <c r="M469" s="5" t="s">
        <v>2551</v>
      </c>
      <c r="N469" s="5" t="s">
        <v>2551</v>
      </c>
      <c r="O469" s="18" t="s">
        <v>120</v>
      </c>
      <c r="Q469">
        <v>100</v>
      </c>
      <c r="R469" s="5"/>
      <c r="T469">
        <v>27</v>
      </c>
      <c r="AO469" s="5" t="s">
        <v>5060</v>
      </c>
      <c r="AP469" s="5" t="s">
        <v>5061</v>
      </c>
      <c r="AQ469" s="19"/>
      <c r="AR469" s="5" t="s">
        <v>3347</v>
      </c>
    </row>
    <row r="470" spans="1:45" ht="16" x14ac:dyDescent="0.2">
      <c r="A470" s="18" t="s">
        <v>897</v>
      </c>
      <c r="B470" s="18" t="s">
        <v>417</v>
      </c>
      <c r="C470" s="18" t="s">
        <v>3043</v>
      </c>
      <c r="D470" s="18" t="s">
        <v>148</v>
      </c>
      <c r="E470" s="5" t="s">
        <v>3043</v>
      </c>
      <c r="F470" s="5" t="s">
        <v>5062</v>
      </c>
      <c r="G470" s="5" t="s">
        <v>5063</v>
      </c>
      <c r="H470" s="5"/>
      <c r="I470" s="5"/>
      <c r="J470" s="5" t="s">
        <v>898</v>
      </c>
      <c r="K470" s="5" t="s">
        <v>2551</v>
      </c>
      <c r="L470" s="5" t="s">
        <v>2551</v>
      </c>
      <c r="M470" s="5" t="s">
        <v>2551</v>
      </c>
      <c r="N470" s="5" t="s">
        <v>2717</v>
      </c>
      <c r="O470" s="18" t="s">
        <v>56</v>
      </c>
      <c r="Q470">
        <v>100</v>
      </c>
      <c r="R470" s="5"/>
      <c r="S470">
        <v>36</v>
      </c>
      <c r="U470">
        <v>15</v>
      </c>
      <c r="V470">
        <v>24</v>
      </c>
      <c r="W470">
        <v>22</v>
      </c>
      <c r="X470">
        <v>7</v>
      </c>
      <c r="AO470" s="5" t="s">
        <v>5064</v>
      </c>
      <c r="AP470" s="5" t="s">
        <v>5065</v>
      </c>
      <c r="AQ470" s="19"/>
      <c r="AR470" s="5" t="s">
        <v>3347</v>
      </c>
    </row>
    <row r="471" spans="1:45" ht="16" x14ac:dyDescent="0.2">
      <c r="A471" s="18" t="s">
        <v>1358</v>
      </c>
      <c r="B471" s="18" t="s">
        <v>327</v>
      </c>
      <c r="C471" s="18" t="s">
        <v>3054</v>
      </c>
      <c r="D471" s="18" t="s">
        <v>60</v>
      </c>
      <c r="E471" s="5" t="s">
        <v>5033</v>
      </c>
      <c r="F471" s="5" t="s">
        <v>5034</v>
      </c>
      <c r="G471" s="5" t="s">
        <v>5035</v>
      </c>
      <c r="H471" s="5"/>
      <c r="I471" s="5"/>
      <c r="J471" s="5" t="s">
        <v>1359</v>
      </c>
      <c r="K471" s="5" t="s">
        <v>2761</v>
      </c>
      <c r="L471" s="5" t="s">
        <v>2551</v>
      </c>
      <c r="M471" s="5" t="s">
        <v>2551</v>
      </c>
      <c r="N471" s="5" t="s">
        <v>2761</v>
      </c>
      <c r="O471" s="18" t="s">
        <v>107</v>
      </c>
      <c r="P471">
        <v>100</v>
      </c>
      <c r="R471" s="5"/>
      <c r="U471">
        <v>75</v>
      </c>
      <c r="AO471" s="5" t="s">
        <v>5036</v>
      </c>
      <c r="AP471" s="5" t="s">
        <v>5066</v>
      </c>
      <c r="AQ471" s="19"/>
      <c r="AR471" s="5" t="s">
        <v>3347</v>
      </c>
    </row>
    <row r="472" spans="1:45" ht="32" x14ac:dyDescent="0.2">
      <c r="A472" s="18" t="s">
        <v>1687</v>
      </c>
      <c r="B472" s="18" t="s">
        <v>1118</v>
      </c>
      <c r="C472" s="18" t="s">
        <v>3084</v>
      </c>
      <c r="D472" s="18" t="s">
        <v>2874</v>
      </c>
      <c r="E472" s="5" t="s">
        <v>5067</v>
      </c>
      <c r="F472" s="5" t="s">
        <v>5068</v>
      </c>
      <c r="G472" s="5" t="s">
        <v>5069</v>
      </c>
      <c r="H472" s="5"/>
      <c r="I472" s="5"/>
      <c r="J472" s="5" t="s">
        <v>1688</v>
      </c>
      <c r="K472" s="5" t="s">
        <v>2922</v>
      </c>
      <c r="L472" s="5" t="s">
        <v>2731</v>
      </c>
      <c r="M472" s="5" t="s">
        <v>3683</v>
      </c>
      <c r="N472" s="5" t="s">
        <v>2922</v>
      </c>
      <c r="O472" s="18" t="s">
        <v>107</v>
      </c>
      <c r="Q472">
        <v>100</v>
      </c>
      <c r="R472" s="5"/>
      <c r="S472">
        <v>10</v>
      </c>
      <c r="T472">
        <v>5</v>
      </c>
      <c r="U472">
        <v>100</v>
      </c>
      <c r="V472">
        <v>25</v>
      </c>
      <c r="W472">
        <v>25</v>
      </c>
      <c r="X472">
        <v>50</v>
      </c>
      <c r="AC472">
        <v>5</v>
      </c>
      <c r="AD472">
        <v>1</v>
      </c>
      <c r="AH472">
        <v>10</v>
      </c>
      <c r="AK472">
        <v>150</v>
      </c>
      <c r="AO472" s="5" t="s">
        <v>2828</v>
      </c>
      <c r="AP472" s="5" t="s">
        <v>5070</v>
      </c>
      <c r="AQ472" s="19" t="s">
        <v>5071</v>
      </c>
      <c r="AR472" s="5" t="s">
        <v>2938</v>
      </c>
      <c r="AS472" t="b">
        <v>0</v>
      </c>
    </row>
    <row r="473" spans="1:45" ht="16" x14ac:dyDescent="0.2">
      <c r="A473" s="18" t="s">
        <v>1121</v>
      </c>
      <c r="B473" s="18" t="s">
        <v>1118</v>
      </c>
      <c r="C473" s="18" t="s">
        <v>3084</v>
      </c>
      <c r="D473" s="18" t="s">
        <v>2874</v>
      </c>
      <c r="E473" s="5" t="s">
        <v>5072</v>
      </c>
      <c r="F473" s="5" t="s">
        <v>5073</v>
      </c>
      <c r="G473" s="5" t="s">
        <v>5074</v>
      </c>
      <c r="H473" s="5"/>
      <c r="I473" s="5"/>
      <c r="J473" s="5" t="s">
        <v>1122</v>
      </c>
      <c r="K473" s="5" t="s">
        <v>2738</v>
      </c>
      <c r="L473" s="5" t="s">
        <v>2769</v>
      </c>
      <c r="M473" s="5" t="s">
        <v>2739</v>
      </c>
      <c r="N473" s="5" t="s">
        <v>2813</v>
      </c>
      <c r="O473" s="18" t="s">
        <v>67</v>
      </c>
      <c r="Q473">
        <v>100</v>
      </c>
      <c r="R473" s="5"/>
      <c r="S473">
        <v>100</v>
      </c>
      <c r="T473">
        <v>100</v>
      </c>
      <c r="U473">
        <v>100</v>
      </c>
      <c r="V473">
        <v>20</v>
      </c>
      <c r="W473">
        <v>500</v>
      </c>
      <c r="X473">
        <v>50</v>
      </c>
      <c r="Y473">
        <v>20</v>
      </c>
      <c r="Z473">
        <v>20</v>
      </c>
      <c r="AA473">
        <v>5</v>
      </c>
      <c r="AD473">
        <v>3</v>
      </c>
      <c r="AE473">
        <v>20</v>
      </c>
      <c r="AM473">
        <v>3</v>
      </c>
      <c r="AN473">
        <v>1</v>
      </c>
      <c r="AO473" s="5" t="s">
        <v>5075</v>
      </c>
      <c r="AP473" s="5" t="s">
        <v>5076</v>
      </c>
      <c r="AQ473" s="19" t="s">
        <v>2596</v>
      </c>
      <c r="AR473" s="5" t="s">
        <v>2938</v>
      </c>
    </row>
    <row r="474" spans="1:45" ht="16" x14ac:dyDescent="0.2">
      <c r="A474" s="18" t="s">
        <v>1220</v>
      </c>
      <c r="B474" s="18" t="s">
        <v>1118</v>
      </c>
      <c r="C474" s="18" t="s">
        <v>3084</v>
      </c>
      <c r="D474" s="18" t="s">
        <v>2874</v>
      </c>
      <c r="E474" s="5" t="s">
        <v>5077</v>
      </c>
      <c r="F474" s="5" t="s">
        <v>5078</v>
      </c>
      <c r="G474" s="5" t="s">
        <v>5079</v>
      </c>
      <c r="H474" s="5"/>
      <c r="I474" s="5"/>
      <c r="J474" s="5" t="s">
        <v>1221</v>
      </c>
      <c r="K474" s="5" t="s">
        <v>2943</v>
      </c>
      <c r="L474" s="5" t="s">
        <v>2840</v>
      </c>
      <c r="M474" s="5" t="s">
        <v>4553</v>
      </c>
      <c r="N474" s="5" t="s">
        <v>2551</v>
      </c>
      <c r="O474" s="18" t="s">
        <v>114</v>
      </c>
      <c r="Q474">
        <v>100</v>
      </c>
      <c r="R474" s="5"/>
      <c r="S474">
        <v>30</v>
      </c>
      <c r="T474">
        <v>6</v>
      </c>
      <c r="Y474">
        <v>6</v>
      </c>
      <c r="AO474" s="5" t="s">
        <v>5080</v>
      </c>
      <c r="AP474" s="5" t="s">
        <v>5080</v>
      </c>
      <c r="AQ474" s="19"/>
      <c r="AR474" s="5" t="s">
        <v>3347</v>
      </c>
    </row>
    <row r="475" spans="1:45" ht="16" x14ac:dyDescent="0.2">
      <c r="A475" s="18" t="s">
        <v>1432</v>
      </c>
      <c r="B475" s="18" t="s">
        <v>276</v>
      </c>
      <c r="C475" s="18" t="s">
        <v>4380</v>
      </c>
      <c r="D475" s="18" t="s">
        <v>2844</v>
      </c>
      <c r="E475" s="5" t="s">
        <v>5081</v>
      </c>
      <c r="F475" s="5" t="s">
        <v>5082</v>
      </c>
      <c r="G475" s="5" t="s">
        <v>5083</v>
      </c>
      <c r="H475" s="5"/>
      <c r="I475" s="5"/>
      <c r="J475" s="5" t="s">
        <v>1433</v>
      </c>
      <c r="K475" s="5" t="s">
        <v>2738</v>
      </c>
      <c r="L475" s="5" t="s">
        <v>2738</v>
      </c>
      <c r="M475" s="5" t="s">
        <v>2813</v>
      </c>
      <c r="N475" s="5" t="s">
        <v>2813</v>
      </c>
      <c r="O475" s="18" t="s">
        <v>107</v>
      </c>
      <c r="P475">
        <v>60</v>
      </c>
      <c r="Q475">
        <v>40</v>
      </c>
      <c r="R475" s="5"/>
      <c r="U475">
        <v>7000</v>
      </c>
      <c r="W475">
        <v>3000</v>
      </c>
      <c r="X475">
        <v>1000</v>
      </c>
      <c r="AE475">
        <v>30</v>
      </c>
      <c r="AK475">
        <v>60000</v>
      </c>
      <c r="AO475" s="5" t="s">
        <v>5084</v>
      </c>
      <c r="AP475" s="5" t="s">
        <v>5085</v>
      </c>
      <c r="AQ475" s="19" t="s">
        <v>2596</v>
      </c>
      <c r="AR475" s="5" t="s">
        <v>2773</v>
      </c>
    </row>
    <row r="476" spans="1:45" ht="16" x14ac:dyDescent="0.2">
      <c r="A476" s="18" t="s">
        <v>2267</v>
      </c>
      <c r="B476" s="18" t="s">
        <v>276</v>
      </c>
      <c r="C476" s="18" t="s">
        <v>4380</v>
      </c>
      <c r="D476" s="18" t="s">
        <v>2844</v>
      </c>
      <c r="E476" s="5" t="s">
        <v>5086</v>
      </c>
      <c r="F476" s="5" t="s">
        <v>5087</v>
      </c>
      <c r="G476" s="5" t="s">
        <v>5088</v>
      </c>
      <c r="H476" s="5"/>
      <c r="I476" s="5"/>
      <c r="J476" s="5" t="s">
        <v>2268</v>
      </c>
      <c r="K476" s="5" t="s">
        <v>2551</v>
      </c>
      <c r="L476" s="5" t="s">
        <v>2717</v>
      </c>
      <c r="M476" s="5" t="s">
        <v>2551</v>
      </c>
      <c r="N476" s="5" t="s">
        <v>2551</v>
      </c>
      <c r="O476" s="18" t="s">
        <v>67</v>
      </c>
      <c r="P476">
        <v>100</v>
      </c>
      <c r="R476" s="5"/>
      <c r="AO476" s="5" t="s">
        <v>5089</v>
      </c>
      <c r="AP476" s="5" t="s">
        <v>5090</v>
      </c>
      <c r="AQ476" s="19" t="s">
        <v>2551</v>
      </c>
      <c r="AR476" s="5" t="s">
        <v>3347</v>
      </c>
      <c r="AS476" t="b">
        <v>0</v>
      </c>
    </row>
    <row r="477" spans="1:45" ht="16" x14ac:dyDescent="0.2">
      <c r="A477" s="18" t="s">
        <v>1123</v>
      </c>
      <c r="B477" s="18" t="s">
        <v>276</v>
      </c>
      <c r="C477" s="18" t="s">
        <v>4380</v>
      </c>
      <c r="D477" s="18" t="s">
        <v>2844</v>
      </c>
      <c r="E477" s="5" t="s">
        <v>5091</v>
      </c>
      <c r="F477" s="5" t="s">
        <v>5092</v>
      </c>
      <c r="G477" s="5" t="s">
        <v>5093</v>
      </c>
      <c r="H477" s="5"/>
      <c r="I477" s="5"/>
      <c r="J477" s="5" t="s">
        <v>5094</v>
      </c>
      <c r="K477" s="5" t="s">
        <v>2551</v>
      </c>
      <c r="L477" s="5" t="s">
        <v>2551</v>
      </c>
      <c r="M477" s="5"/>
      <c r="N477" s="5" t="s">
        <v>5095</v>
      </c>
      <c r="O477" s="18" t="s">
        <v>56</v>
      </c>
      <c r="Q477">
        <v>100</v>
      </c>
      <c r="R477" s="5"/>
      <c r="S477">
        <v>180</v>
      </c>
      <c r="T477">
        <v>10</v>
      </c>
      <c r="W477">
        <v>225</v>
      </c>
      <c r="X477">
        <v>48</v>
      </c>
      <c r="AD477">
        <v>10</v>
      </c>
      <c r="AE477">
        <v>45</v>
      </c>
      <c r="AH477">
        <v>15</v>
      </c>
      <c r="AO477" s="5" t="s">
        <v>5096</v>
      </c>
      <c r="AP477" s="5" t="s">
        <v>5097</v>
      </c>
      <c r="AQ477" s="19" t="s">
        <v>5098</v>
      </c>
      <c r="AR477" s="5" t="s">
        <v>2938</v>
      </c>
    </row>
    <row r="478" spans="1:45" ht="16" x14ac:dyDescent="0.2">
      <c r="A478" s="18" t="s">
        <v>1222</v>
      </c>
      <c r="B478" s="18" t="s">
        <v>276</v>
      </c>
      <c r="C478" s="18" t="s">
        <v>4380</v>
      </c>
      <c r="D478" s="18" t="s">
        <v>2844</v>
      </c>
      <c r="E478" s="5" t="s">
        <v>276</v>
      </c>
      <c r="F478" s="5" t="s">
        <v>5099</v>
      </c>
      <c r="G478" s="5" t="s">
        <v>5100</v>
      </c>
      <c r="H478" s="5"/>
      <c r="I478" s="5"/>
      <c r="J478" s="5" t="s">
        <v>1223</v>
      </c>
      <c r="K478" s="5" t="s">
        <v>2826</v>
      </c>
      <c r="L478" s="5" t="s">
        <v>2551</v>
      </c>
      <c r="M478" s="5" t="s">
        <v>2827</v>
      </c>
      <c r="N478" s="5" t="s">
        <v>2551</v>
      </c>
      <c r="O478" s="18" t="s">
        <v>67</v>
      </c>
      <c r="P478">
        <v>100</v>
      </c>
      <c r="R478" s="5"/>
      <c r="S478">
        <v>13</v>
      </c>
      <c r="T478">
        <v>41</v>
      </c>
      <c r="U478">
        <v>39</v>
      </c>
      <c r="W478">
        <v>66</v>
      </c>
      <c r="X478">
        <v>34</v>
      </c>
      <c r="AE478">
        <v>6</v>
      </c>
      <c r="AH478">
        <v>4</v>
      </c>
      <c r="AJ478">
        <v>2000</v>
      </c>
      <c r="AK478">
        <v>50</v>
      </c>
      <c r="AO478" s="5" t="s">
        <v>5101</v>
      </c>
      <c r="AP478" s="5" t="s">
        <v>5102</v>
      </c>
      <c r="AQ478" s="19" t="s">
        <v>5103</v>
      </c>
      <c r="AR478" s="5" t="s">
        <v>5104</v>
      </c>
      <c r="AS478" t="b">
        <v>0</v>
      </c>
    </row>
    <row r="479" spans="1:45" ht="16" x14ac:dyDescent="0.2">
      <c r="A479" s="18" t="s">
        <v>1921</v>
      </c>
      <c r="B479" s="18" t="s">
        <v>276</v>
      </c>
      <c r="C479" s="18" t="s">
        <v>4380</v>
      </c>
      <c r="D479" s="18" t="s">
        <v>2844</v>
      </c>
      <c r="E479" s="5" t="s">
        <v>5105</v>
      </c>
      <c r="F479" s="5" t="s">
        <v>5106</v>
      </c>
      <c r="G479" s="5" t="s">
        <v>5107</v>
      </c>
      <c r="H479" s="5"/>
      <c r="I479" s="5"/>
      <c r="J479" s="5" t="s">
        <v>5108</v>
      </c>
      <c r="K479" s="5" t="s">
        <v>2551</v>
      </c>
      <c r="L479" s="5" t="s">
        <v>2717</v>
      </c>
      <c r="M479" s="5" t="s">
        <v>2551</v>
      </c>
      <c r="N479" s="5" t="s">
        <v>2551</v>
      </c>
      <c r="O479" s="18" t="s">
        <v>114</v>
      </c>
      <c r="P479">
        <v>100</v>
      </c>
      <c r="R479" s="5"/>
      <c r="Z479">
        <v>10</v>
      </c>
      <c r="AA479">
        <v>3</v>
      </c>
      <c r="AE479">
        <v>25</v>
      </c>
      <c r="AH479">
        <v>36</v>
      </c>
      <c r="AO479" s="5" t="s">
        <v>5109</v>
      </c>
      <c r="AP479" s="5" t="s">
        <v>5110</v>
      </c>
      <c r="AQ479" s="19" t="s">
        <v>2659</v>
      </c>
      <c r="AR479" s="5" t="s">
        <v>5111</v>
      </c>
      <c r="AS479" t="b">
        <v>0</v>
      </c>
    </row>
    <row r="480" spans="1:45" ht="16" x14ac:dyDescent="0.2">
      <c r="A480" s="18" t="s">
        <v>280</v>
      </c>
      <c r="B480" s="18" t="s">
        <v>276</v>
      </c>
      <c r="C480" s="18" t="s">
        <v>4380</v>
      </c>
      <c r="D480" s="18" t="s">
        <v>2844</v>
      </c>
      <c r="E480" s="5" t="s">
        <v>5091</v>
      </c>
      <c r="F480" s="5" t="s">
        <v>5092</v>
      </c>
      <c r="G480" s="5" t="s">
        <v>5093</v>
      </c>
      <c r="H480" s="5"/>
      <c r="I480" s="5"/>
      <c r="J480" s="5" t="s">
        <v>281</v>
      </c>
      <c r="K480" s="5" t="s">
        <v>2551</v>
      </c>
      <c r="L480" s="5" t="s">
        <v>2551</v>
      </c>
      <c r="M480" s="5" t="s">
        <v>2886</v>
      </c>
      <c r="N480" s="5" t="s">
        <v>5112</v>
      </c>
      <c r="O480" s="18" t="s">
        <v>56</v>
      </c>
      <c r="Q480">
        <v>100</v>
      </c>
      <c r="R480" s="5"/>
      <c r="S480">
        <v>60</v>
      </c>
      <c r="T480">
        <v>30</v>
      </c>
      <c r="U480">
        <v>16</v>
      </c>
      <c r="W480">
        <v>128</v>
      </c>
      <c r="AB480">
        <v>6</v>
      </c>
      <c r="AD480">
        <v>2</v>
      </c>
      <c r="AO480" s="5" t="s">
        <v>5113</v>
      </c>
      <c r="AP480" s="5" t="s">
        <v>5114</v>
      </c>
      <c r="AQ480" s="19" t="s">
        <v>2578</v>
      </c>
      <c r="AR480" s="5" t="s">
        <v>5115</v>
      </c>
      <c r="AS480" t="b">
        <v>0</v>
      </c>
    </row>
    <row r="481" spans="1:45" ht="16" x14ac:dyDescent="0.2">
      <c r="A481" s="18" t="s">
        <v>982</v>
      </c>
      <c r="B481" s="18" t="s">
        <v>276</v>
      </c>
      <c r="C481" s="18" t="s">
        <v>4380</v>
      </c>
      <c r="D481" s="18" t="s">
        <v>2844</v>
      </c>
      <c r="E481" s="5" t="s">
        <v>4380</v>
      </c>
      <c r="F481" s="5" t="s">
        <v>5116</v>
      </c>
      <c r="G481" s="5" t="s">
        <v>5117</v>
      </c>
      <c r="H481" s="5"/>
      <c r="I481" s="5"/>
      <c r="J481" s="5" t="s">
        <v>983</v>
      </c>
      <c r="K481" s="5" t="s">
        <v>3219</v>
      </c>
      <c r="L481" s="5" t="s">
        <v>2551</v>
      </c>
      <c r="M481" s="5" t="s">
        <v>3424</v>
      </c>
      <c r="N481" s="5" t="s">
        <v>2551</v>
      </c>
      <c r="O481" s="18" t="s">
        <v>67</v>
      </c>
      <c r="P481">
        <v>100</v>
      </c>
      <c r="R481" s="5"/>
      <c r="T481">
        <v>40</v>
      </c>
      <c r="AF481">
        <v>175</v>
      </c>
      <c r="AI481">
        <v>100</v>
      </c>
      <c r="AO481" s="5" t="s">
        <v>5118</v>
      </c>
      <c r="AP481" s="5" t="s">
        <v>5118</v>
      </c>
      <c r="AQ481" s="19" t="s">
        <v>2659</v>
      </c>
      <c r="AR481" s="5" t="s">
        <v>3347</v>
      </c>
    </row>
    <row r="482" spans="1:45" ht="16" x14ac:dyDescent="0.2">
      <c r="A482" s="18" t="s">
        <v>2305</v>
      </c>
      <c r="B482" s="18" t="s">
        <v>126</v>
      </c>
      <c r="C482" s="18" t="s">
        <v>2774</v>
      </c>
      <c r="D482" s="18" t="s">
        <v>60</v>
      </c>
      <c r="E482" s="5" t="s">
        <v>5119</v>
      </c>
      <c r="F482" s="5" t="s">
        <v>5120</v>
      </c>
      <c r="G482" s="5" t="s">
        <v>5121</v>
      </c>
      <c r="H482" s="5"/>
      <c r="I482" s="5"/>
      <c r="J482" s="5" t="s">
        <v>5122</v>
      </c>
      <c r="K482" s="5" t="s">
        <v>2551</v>
      </c>
      <c r="L482" s="5" t="s">
        <v>2551</v>
      </c>
      <c r="M482" s="5" t="s">
        <v>2717</v>
      </c>
      <c r="N482" s="5" t="s">
        <v>2551</v>
      </c>
      <c r="O482" s="18" t="s">
        <v>67</v>
      </c>
      <c r="P482">
        <v>10</v>
      </c>
      <c r="Q482">
        <v>90</v>
      </c>
      <c r="R482" s="5"/>
      <c r="W482">
        <v>30</v>
      </c>
      <c r="Z482">
        <v>6</v>
      </c>
      <c r="AE482">
        <v>15</v>
      </c>
      <c r="AH482">
        <v>5</v>
      </c>
      <c r="AI482">
        <v>1</v>
      </c>
      <c r="AJ482">
        <v>95000</v>
      </c>
      <c r="AN482">
        <v>1</v>
      </c>
      <c r="AO482" s="5" t="s">
        <v>5123</v>
      </c>
      <c r="AP482" s="5" t="s">
        <v>5124</v>
      </c>
      <c r="AQ482" s="19"/>
      <c r="AR482" s="5"/>
    </row>
    <row r="483" spans="1:45" ht="16" x14ac:dyDescent="0.2">
      <c r="A483" s="18" t="s">
        <v>2209</v>
      </c>
      <c r="B483" s="18" t="s">
        <v>126</v>
      </c>
      <c r="C483" s="18" t="s">
        <v>2774</v>
      </c>
      <c r="D483" s="18" t="s">
        <v>60</v>
      </c>
      <c r="E483" s="5" t="s">
        <v>5125</v>
      </c>
      <c r="F483" s="5" t="s">
        <v>5126</v>
      </c>
      <c r="G483" s="5" t="s">
        <v>5127</v>
      </c>
      <c r="H483" s="5"/>
      <c r="I483" s="5"/>
      <c r="J483" s="5" t="s">
        <v>2210</v>
      </c>
      <c r="K483" s="5" t="s">
        <v>2753</v>
      </c>
      <c r="L483" s="5" t="s">
        <v>3281</v>
      </c>
      <c r="M483" s="5" t="s">
        <v>2551</v>
      </c>
      <c r="N483" s="5" t="s">
        <v>2551</v>
      </c>
      <c r="O483" s="18" t="s">
        <v>114</v>
      </c>
      <c r="Q483">
        <v>100</v>
      </c>
      <c r="R483" s="5"/>
      <c r="Y483">
        <v>10</v>
      </c>
      <c r="AA483">
        <v>20</v>
      </c>
      <c r="AB483">
        <v>15</v>
      </c>
      <c r="AC483">
        <v>8</v>
      </c>
      <c r="AE483">
        <v>20</v>
      </c>
      <c r="AH483">
        <v>10</v>
      </c>
      <c r="AI483">
        <v>10</v>
      </c>
      <c r="AO483" s="5" t="s">
        <v>5128</v>
      </c>
      <c r="AP483" s="5" t="s">
        <v>5129</v>
      </c>
      <c r="AQ483" s="19"/>
      <c r="AR483" s="5"/>
    </row>
    <row r="484" spans="1:45" ht="16" x14ac:dyDescent="0.2">
      <c r="A484" s="18" t="s">
        <v>2285</v>
      </c>
      <c r="B484" s="18" t="s">
        <v>270</v>
      </c>
      <c r="C484" s="18" t="s">
        <v>5130</v>
      </c>
      <c r="D484" s="18" t="s">
        <v>60</v>
      </c>
      <c r="E484" s="5" t="s">
        <v>5131</v>
      </c>
      <c r="F484" s="5" t="s">
        <v>5132</v>
      </c>
      <c r="G484" s="5" t="s">
        <v>5133</v>
      </c>
      <c r="H484" s="5"/>
      <c r="I484" s="5"/>
      <c r="J484" s="5" t="s">
        <v>5134</v>
      </c>
      <c r="K484" s="5" t="s">
        <v>2551</v>
      </c>
      <c r="L484" s="5" t="s">
        <v>2761</v>
      </c>
      <c r="M484" s="5" t="s">
        <v>2761</v>
      </c>
      <c r="N484" s="5" t="s">
        <v>2551</v>
      </c>
      <c r="O484" s="18" t="s">
        <v>107</v>
      </c>
      <c r="P484">
        <v>100</v>
      </c>
      <c r="R484" s="5"/>
      <c r="Z484">
        <v>20</v>
      </c>
      <c r="AA484">
        <v>14</v>
      </c>
      <c r="AC484">
        <v>5</v>
      </c>
      <c r="AG484">
        <v>5100000</v>
      </c>
      <c r="AH484">
        <v>5</v>
      </c>
      <c r="AL484">
        <v>188000</v>
      </c>
      <c r="AM484">
        <v>320</v>
      </c>
      <c r="AN484">
        <v>5</v>
      </c>
      <c r="AO484" s="5" t="s">
        <v>5135</v>
      </c>
      <c r="AP484" s="5" t="s">
        <v>5136</v>
      </c>
      <c r="AQ484" s="19"/>
      <c r="AR484" s="5"/>
    </row>
    <row r="485" spans="1:45" ht="16" x14ac:dyDescent="0.2">
      <c r="A485" s="18" t="s">
        <v>1137</v>
      </c>
      <c r="B485" s="18" t="s">
        <v>270</v>
      </c>
      <c r="C485" s="18" t="s">
        <v>5130</v>
      </c>
      <c r="D485" s="18" t="s">
        <v>60</v>
      </c>
      <c r="E485" s="5" t="s">
        <v>1138</v>
      </c>
      <c r="F485" s="5" t="s">
        <v>5137</v>
      </c>
      <c r="G485" s="5" t="s">
        <v>5138</v>
      </c>
      <c r="H485" s="5"/>
      <c r="I485" s="5"/>
      <c r="J485" s="5" t="s">
        <v>1138</v>
      </c>
      <c r="K485" s="5" t="s">
        <v>3885</v>
      </c>
      <c r="L485" s="5" t="s">
        <v>5139</v>
      </c>
      <c r="M485" s="5" t="s">
        <v>5140</v>
      </c>
      <c r="N485" s="5" t="s">
        <v>2551</v>
      </c>
      <c r="O485" s="18" t="s">
        <v>67</v>
      </c>
      <c r="P485">
        <v>100</v>
      </c>
      <c r="R485" s="5"/>
      <c r="T485">
        <v>25</v>
      </c>
      <c r="U485">
        <v>6</v>
      </c>
      <c r="W485">
        <v>6</v>
      </c>
      <c r="X485">
        <v>6</v>
      </c>
      <c r="AE485">
        <v>30</v>
      </c>
      <c r="AF485">
        <v>40</v>
      </c>
      <c r="AG485">
        <v>50000</v>
      </c>
      <c r="AI485">
        <v>1</v>
      </c>
      <c r="AJ485">
        <v>2023</v>
      </c>
      <c r="AN485">
        <v>1</v>
      </c>
      <c r="AO485" s="5" t="s">
        <v>5141</v>
      </c>
      <c r="AP485" s="5" t="s">
        <v>5142</v>
      </c>
      <c r="AQ485" s="19" t="s">
        <v>2563</v>
      </c>
      <c r="AR485" s="5" t="s">
        <v>2946</v>
      </c>
    </row>
    <row r="486" spans="1:45" ht="32" x14ac:dyDescent="0.2">
      <c r="A486" s="18" t="s">
        <v>2466</v>
      </c>
      <c r="B486" s="18" t="s">
        <v>270</v>
      </c>
      <c r="C486" s="18" t="s">
        <v>5130</v>
      </c>
      <c r="D486" s="18" t="s">
        <v>60</v>
      </c>
      <c r="E486" s="5" t="s">
        <v>5143</v>
      </c>
      <c r="F486" s="5" t="s">
        <v>5144</v>
      </c>
      <c r="G486" s="5" t="s">
        <v>5145</v>
      </c>
      <c r="H486" s="5"/>
      <c r="I486" s="5"/>
      <c r="J486" s="5" t="s">
        <v>2467</v>
      </c>
      <c r="K486" s="5" t="s">
        <v>2551</v>
      </c>
      <c r="L486" s="5" t="s">
        <v>2551</v>
      </c>
      <c r="M486" s="5" t="s">
        <v>2717</v>
      </c>
      <c r="N486" s="5" t="s">
        <v>2551</v>
      </c>
      <c r="O486" s="18" t="s">
        <v>67</v>
      </c>
      <c r="P486">
        <v>100</v>
      </c>
      <c r="R486" s="5"/>
      <c r="AN486">
        <v>1</v>
      </c>
      <c r="AO486" s="5" t="s">
        <v>5146</v>
      </c>
      <c r="AP486" s="5" t="s">
        <v>5147</v>
      </c>
      <c r="AQ486" s="19" t="s">
        <v>5146</v>
      </c>
      <c r="AR486" s="5" t="s">
        <v>5148</v>
      </c>
    </row>
    <row r="487" spans="1:45" ht="16" x14ac:dyDescent="0.2">
      <c r="A487" s="18" t="s">
        <v>272</v>
      </c>
      <c r="B487" s="18" t="s">
        <v>270</v>
      </c>
      <c r="C487" s="18" t="s">
        <v>5130</v>
      </c>
      <c r="D487" s="18" t="s">
        <v>60</v>
      </c>
      <c r="E487" s="5" t="s">
        <v>5149</v>
      </c>
      <c r="F487" s="5" t="s">
        <v>5150</v>
      </c>
      <c r="G487" s="5" t="s">
        <v>5151</v>
      </c>
      <c r="H487" s="5"/>
      <c r="I487" s="5"/>
      <c r="J487" s="5" t="s">
        <v>273</v>
      </c>
      <c r="K487" s="5" t="s">
        <v>2551</v>
      </c>
      <c r="L487" s="5" t="s">
        <v>2551</v>
      </c>
      <c r="M487" s="5" t="s">
        <v>2717</v>
      </c>
      <c r="N487" s="5" t="s">
        <v>2551</v>
      </c>
      <c r="O487" s="18" t="s">
        <v>67</v>
      </c>
      <c r="P487">
        <v>100</v>
      </c>
      <c r="R487" s="5"/>
      <c r="Y487">
        <v>2</v>
      </c>
      <c r="Z487">
        <v>1</v>
      </c>
      <c r="AA487">
        <v>1</v>
      </c>
      <c r="AH487">
        <v>1</v>
      </c>
      <c r="AO487" s="5" t="s">
        <v>5152</v>
      </c>
      <c r="AP487" s="5" t="s">
        <v>5152</v>
      </c>
      <c r="AQ487" s="19" t="s">
        <v>2645</v>
      </c>
      <c r="AR487" s="5" t="s">
        <v>5153</v>
      </c>
    </row>
    <row r="488" spans="1:45" ht="16" x14ac:dyDescent="0.2">
      <c r="A488" s="18" t="s">
        <v>2357</v>
      </c>
      <c r="B488" s="18" t="s">
        <v>270</v>
      </c>
      <c r="C488" s="18" t="s">
        <v>5130</v>
      </c>
      <c r="D488" s="18" t="s">
        <v>60</v>
      </c>
      <c r="E488" s="5" t="s">
        <v>5154</v>
      </c>
      <c r="F488" s="5" t="s">
        <v>5155</v>
      </c>
      <c r="G488" s="5" t="s">
        <v>5156</v>
      </c>
      <c r="H488" s="5"/>
      <c r="I488" s="5"/>
      <c r="J488" s="5" t="s">
        <v>2358</v>
      </c>
      <c r="K488" s="5" t="s">
        <v>2551</v>
      </c>
      <c r="L488" s="5" t="s">
        <v>2551</v>
      </c>
      <c r="M488" s="5" t="s">
        <v>2717</v>
      </c>
      <c r="N488" s="5" t="s">
        <v>2551</v>
      </c>
      <c r="O488" s="18" t="s">
        <v>67</v>
      </c>
      <c r="P488">
        <v>100</v>
      </c>
      <c r="R488" s="5"/>
      <c r="AN488">
        <v>1</v>
      </c>
      <c r="AO488" s="5" t="s">
        <v>5157</v>
      </c>
      <c r="AP488" s="5" t="s">
        <v>5157</v>
      </c>
      <c r="AQ488" s="19" t="s">
        <v>2546</v>
      </c>
      <c r="AR488" s="5" t="s">
        <v>2938</v>
      </c>
    </row>
    <row r="489" spans="1:45" ht="16" x14ac:dyDescent="0.2">
      <c r="A489" s="18" t="s">
        <v>1833</v>
      </c>
      <c r="B489" s="18" t="s">
        <v>270</v>
      </c>
      <c r="C489" s="18" t="s">
        <v>5130</v>
      </c>
      <c r="D489" s="18" t="s">
        <v>60</v>
      </c>
      <c r="E489" s="5" t="s">
        <v>5158</v>
      </c>
      <c r="F489" s="5" t="s">
        <v>5159</v>
      </c>
      <c r="G489" s="5" t="s">
        <v>5160</v>
      </c>
      <c r="H489" s="5"/>
      <c r="I489" s="5"/>
      <c r="J489" s="5" t="s">
        <v>1834</v>
      </c>
      <c r="K489" s="5" t="s">
        <v>2551</v>
      </c>
      <c r="L489" s="5" t="s">
        <v>2551</v>
      </c>
      <c r="M489" s="5" t="s">
        <v>2717</v>
      </c>
      <c r="N489" s="5" t="s">
        <v>2551</v>
      </c>
      <c r="O489" s="18" t="s">
        <v>67</v>
      </c>
      <c r="P489">
        <v>100</v>
      </c>
      <c r="R489" s="5"/>
      <c r="AH489">
        <v>1</v>
      </c>
      <c r="AM489">
        <v>330</v>
      </c>
      <c r="AO489" s="5" t="s">
        <v>5161</v>
      </c>
      <c r="AP489" s="5" t="s">
        <v>2596</v>
      </c>
      <c r="AQ489" s="19" t="s">
        <v>5162</v>
      </c>
      <c r="AR489" s="5" t="s">
        <v>3104</v>
      </c>
    </row>
    <row r="490" spans="1:45" ht="16" x14ac:dyDescent="0.2">
      <c r="A490" s="18" t="s">
        <v>2232</v>
      </c>
      <c r="B490" s="18" t="s">
        <v>270</v>
      </c>
      <c r="C490" s="18" t="s">
        <v>5130</v>
      </c>
      <c r="D490" s="18" t="s">
        <v>60</v>
      </c>
      <c r="E490" s="5" t="s">
        <v>5143</v>
      </c>
      <c r="F490" s="5" t="s">
        <v>5144</v>
      </c>
      <c r="G490" s="5" t="s">
        <v>5145</v>
      </c>
      <c r="H490" s="5"/>
      <c r="I490" s="5"/>
      <c r="J490" s="5" t="s">
        <v>2233</v>
      </c>
      <c r="K490" s="5" t="s">
        <v>2551</v>
      </c>
      <c r="L490" s="5" t="s">
        <v>2551</v>
      </c>
      <c r="M490" s="5" t="s">
        <v>2717</v>
      </c>
      <c r="N490" s="5" t="s">
        <v>2551</v>
      </c>
      <c r="O490" s="18" t="s">
        <v>67</v>
      </c>
      <c r="P490">
        <v>100</v>
      </c>
      <c r="R490" s="5"/>
      <c r="AN490">
        <v>1</v>
      </c>
      <c r="AO490" s="5" t="s">
        <v>2622</v>
      </c>
      <c r="AP490" s="5" t="s">
        <v>5148</v>
      </c>
      <c r="AQ490" s="19" t="s">
        <v>2622</v>
      </c>
      <c r="AR490" s="5" t="s">
        <v>5148</v>
      </c>
    </row>
    <row r="491" spans="1:45" ht="16" x14ac:dyDescent="0.2">
      <c r="A491" s="18" t="s">
        <v>5163</v>
      </c>
      <c r="B491" s="18" t="s">
        <v>915</v>
      </c>
      <c r="C491" s="18" t="s">
        <v>48</v>
      </c>
      <c r="D491" s="18" t="s">
        <v>48</v>
      </c>
      <c r="E491" s="5" t="s">
        <v>5164</v>
      </c>
      <c r="F491" s="5" t="s">
        <v>5165</v>
      </c>
      <c r="G491" s="5" t="s">
        <v>5166</v>
      </c>
      <c r="H491" s="5"/>
      <c r="I491" s="5" t="s">
        <v>59</v>
      </c>
      <c r="J491" s="5" t="s">
        <v>5167</v>
      </c>
      <c r="K491" s="5" t="s">
        <v>2753</v>
      </c>
      <c r="L491" s="5" t="s">
        <v>2813</v>
      </c>
      <c r="M491" s="5" t="s">
        <v>2813</v>
      </c>
      <c r="N491" s="5" t="s">
        <v>2731</v>
      </c>
      <c r="O491" s="18" t="s">
        <v>107</v>
      </c>
      <c r="R491" s="5" t="s">
        <v>5168</v>
      </c>
      <c r="V491">
        <v>4</v>
      </c>
      <c r="Y491">
        <v>10</v>
      </c>
      <c r="AO491" s="5" t="s">
        <v>5169</v>
      </c>
      <c r="AP491" s="5"/>
      <c r="AQ491" s="19" t="s">
        <v>4733</v>
      </c>
      <c r="AR491" s="5" t="s">
        <v>4553</v>
      </c>
    </row>
    <row r="492" spans="1:45" ht="16" x14ac:dyDescent="0.2">
      <c r="A492" s="18" t="s">
        <v>691</v>
      </c>
      <c r="B492" s="18" t="s">
        <v>689</v>
      </c>
      <c r="C492" s="18" t="s">
        <v>48</v>
      </c>
      <c r="D492" s="18" t="s">
        <v>48</v>
      </c>
      <c r="E492" s="5" t="s">
        <v>5170</v>
      </c>
      <c r="F492" s="5" t="s">
        <v>5171</v>
      </c>
      <c r="G492" s="5" t="s">
        <v>5172</v>
      </c>
      <c r="H492" s="5"/>
      <c r="I492" s="5" t="s">
        <v>59</v>
      </c>
      <c r="J492" s="5" t="s">
        <v>5173</v>
      </c>
      <c r="K492" s="5" t="s">
        <v>2922</v>
      </c>
      <c r="L492" s="5" t="s">
        <v>2922</v>
      </c>
      <c r="M492" s="5" t="s">
        <v>2551</v>
      </c>
      <c r="N492" s="5" t="s">
        <v>5174</v>
      </c>
      <c r="O492" s="18" t="s">
        <v>56</v>
      </c>
      <c r="R492" s="5" t="s">
        <v>4495</v>
      </c>
      <c r="AO492" s="5" t="s">
        <v>5175</v>
      </c>
      <c r="AP492" s="5" t="s">
        <v>5175</v>
      </c>
      <c r="AQ492" s="19" t="s">
        <v>2613</v>
      </c>
      <c r="AR492" s="5" t="s">
        <v>2769</v>
      </c>
    </row>
    <row r="493" spans="1:45" ht="16" x14ac:dyDescent="0.2">
      <c r="A493" s="18" t="s">
        <v>1089</v>
      </c>
      <c r="B493" s="18" t="s">
        <v>361</v>
      </c>
      <c r="C493" s="18" t="s">
        <v>362</v>
      </c>
      <c r="D493" s="18" t="s">
        <v>2874</v>
      </c>
      <c r="E493" s="5" t="s">
        <v>5176</v>
      </c>
      <c r="F493" s="5" t="s">
        <v>5177</v>
      </c>
      <c r="G493" s="5" t="s">
        <v>5178</v>
      </c>
      <c r="H493" s="5"/>
      <c r="I493" s="5"/>
      <c r="J493" s="5" t="s">
        <v>1090</v>
      </c>
      <c r="K493" s="5" t="s">
        <v>2551</v>
      </c>
      <c r="L493" s="5" t="s">
        <v>4651</v>
      </c>
      <c r="M493" s="5" t="s">
        <v>5179</v>
      </c>
      <c r="N493" s="5" t="s">
        <v>2551</v>
      </c>
      <c r="O493" s="18" t="s">
        <v>67</v>
      </c>
      <c r="P493">
        <v>0</v>
      </c>
      <c r="Q493">
        <v>100</v>
      </c>
      <c r="R493" s="5"/>
      <c r="AE493">
        <v>15</v>
      </c>
      <c r="AG493">
        <v>15000000</v>
      </c>
      <c r="AH493">
        <v>11</v>
      </c>
      <c r="AI493">
        <v>4</v>
      </c>
      <c r="AN493">
        <v>3</v>
      </c>
      <c r="AO493" s="5" t="s">
        <v>5180</v>
      </c>
      <c r="AP493" s="5" t="s">
        <v>5181</v>
      </c>
      <c r="AQ493" s="19" t="s">
        <v>2551</v>
      </c>
      <c r="AR493" s="5" t="s">
        <v>2551</v>
      </c>
    </row>
    <row r="494" spans="1:45" ht="16" x14ac:dyDescent="0.2">
      <c r="A494" s="18" t="s">
        <v>1524</v>
      </c>
      <c r="B494" s="18" t="s">
        <v>476</v>
      </c>
      <c r="C494" s="18" t="s">
        <v>4505</v>
      </c>
      <c r="D494" s="18" t="s">
        <v>2867</v>
      </c>
      <c r="E494" s="5" t="s">
        <v>4505</v>
      </c>
      <c r="F494" s="5" t="s">
        <v>5182</v>
      </c>
      <c r="G494" s="5" t="s">
        <v>5183</v>
      </c>
      <c r="H494" s="5"/>
      <c r="I494" s="5"/>
      <c r="J494" s="5" t="s">
        <v>1525</v>
      </c>
      <c r="K494" s="5" t="s">
        <v>2551</v>
      </c>
      <c r="L494" s="5" t="s">
        <v>3047</v>
      </c>
      <c r="M494" s="5" t="s">
        <v>3047</v>
      </c>
      <c r="N494" s="5" t="s">
        <v>2813</v>
      </c>
      <c r="O494" s="18" t="s">
        <v>107</v>
      </c>
      <c r="P494">
        <v>100</v>
      </c>
      <c r="Q494">
        <v>0</v>
      </c>
      <c r="R494" s="5"/>
      <c r="AN494">
        <v>2</v>
      </c>
      <c r="AO494" s="5" t="s">
        <v>2724</v>
      </c>
      <c r="AP494" s="5" t="s">
        <v>2724</v>
      </c>
      <c r="AQ494" s="19" t="s">
        <v>2551</v>
      </c>
      <c r="AR494" s="5" t="s">
        <v>2551</v>
      </c>
    </row>
    <row r="495" spans="1:45" ht="16" x14ac:dyDescent="0.2">
      <c r="A495" s="18" t="s">
        <v>620</v>
      </c>
      <c r="B495" s="18" t="s">
        <v>617</v>
      </c>
      <c r="C495" s="18" t="s">
        <v>5184</v>
      </c>
      <c r="D495" s="18" t="s">
        <v>2976</v>
      </c>
      <c r="E495" s="5" t="s">
        <v>5185</v>
      </c>
      <c r="F495" s="5" t="s">
        <v>5186</v>
      </c>
      <c r="G495" s="5" t="s">
        <v>5187</v>
      </c>
      <c r="H495" s="5"/>
      <c r="I495" s="5"/>
      <c r="J495" s="5" t="s">
        <v>621</v>
      </c>
      <c r="K495" s="5" t="s">
        <v>2813</v>
      </c>
      <c r="L495" s="5" t="s">
        <v>2769</v>
      </c>
      <c r="M495" s="5" t="s">
        <v>2739</v>
      </c>
      <c r="N495" s="5" t="s">
        <v>2738</v>
      </c>
      <c r="O495" s="18" t="s">
        <v>67</v>
      </c>
      <c r="P495">
        <v>70</v>
      </c>
      <c r="Q495">
        <v>30</v>
      </c>
      <c r="R495" s="5"/>
      <c r="S495">
        <v>5</v>
      </c>
      <c r="T495">
        <v>10</v>
      </c>
      <c r="U495">
        <v>100</v>
      </c>
      <c r="V495">
        <v>50</v>
      </c>
      <c r="W495">
        <v>560</v>
      </c>
      <c r="X495">
        <v>50</v>
      </c>
      <c r="AC495">
        <v>12</v>
      </c>
      <c r="AO495" s="5" t="s">
        <v>5188</v>
      </c>
      <c r="AP495" s="5" t="s">
        <v>5189</v>
      </c>
      <c r="AQ495" s="19" t="s">
        <v>2593</v>
      </c>
      <c r="AR495" s="5" t="s">
        <v>4651</v>
      </c>
    </row>
    <row r="496" spans="1:45" ht="16" x14ac:dyDescent="0.2">
      <c r="A496" s="18" t="s">
        <v>1629</v>
      </c>
      <c r="B496" s="18" t="s">
        <v>617</v>
      </c>
      <c r="C496" s="18" t="s">
        <v>5184</v>
      </c>
      <c r="D496" s="18" t="s">
        <v>2976</v>
      </c>
      <c r="E496" s="5" t="s">
        <v>5190</v>
      </c>
      <c r="F496" s="5" t="s">
        <v>5191</v>
      </c>
      <c r="G496" s="5" t="s">
        <v>5192</v>
      </c>
      <c r="H496" s="5"/>
      <c r="I496" s="5"/>
      <c r="J496" s="5" t="s">
        <v>1630</v>
      </c>
      <c r="K496" s="5" t="s">
        <v>2813</v>
      </c>
      <c r="L496" s="5" t="s">
        <v>2951</v>
      </c>
      <c r="M496" s="5" t="s">
        <v>2731</v>
      </c>
      <c r="N496" s="5" t="s">
        <v>2761</v>
      </c>
      <c r="O496" s="18" t="s">
        <v>56</v>
      </c>
      <c r="Q496">
        <v>100</v>
      </c>
      <c r="R496" s="5"/>
      <c r="AO496" s="5" t="s">
        <v>5193</v>
      </c>
      <c r="AP496" s="5" t="s">
        <v>5194</v>
      </c>
      <c r="AQ496" s="19" t="s">
        <v>2551</v>
      </c>
      <c r="AR496" s="5" t="s">
        <v>2551</v>
      </c>
      <c r="AS496" t="b">
        <v>1</v>
      </c>
    </row>
    <row r="497" spans="1:45" ht="16" x14ac:dyDescent="0.2">
      <c r="A497" s="18" t="s">
        <v>2412</v>
      </c>
      <c r="B497" s="18" t="s">
        <v>1515</v>
      </c>
      <c r="C497" s="18" t="s">
        <v>48</v>
      </c>
      <c r="D497" s="18" t="s">
        <v>48</v>
      </c>
      <c r="E497" s="5" t="s">
        <v>5195</v>
      </c>
      <c r="F497" s="5" t="s">
        <v>5196</v>
      </c>
      <c r="G497" s="5" t="s">
        <v>5197</v>
      </c>
      <c r="H497" s="5"/>
      <c r="I497" s="5" t="s">
        <v>59</v>
      </c>
      <c r="J497" s="5" t="s">
        <v>2413</v>
      </c>
      <c r="K497" s="5" t="s">
        <v>2761</v>
      </c>
      <c r="L497" s="5" t="s">
        <v>2551</v>
      </c>
      <c r="M497" s="5" t="s">
        <v>2551</v>
      </c>
      <c r="N497" s="5" t="s">
        <v>2761</v>
      </c>
      <c r="O497" s="18" t="s">
        <v>107</v>
      </c>
      <c r="R497" s="5" t="s">
        <v>4495</v>
      </c>
      <c r="AO497" s="5" t="s">
        <v>5198</v>
      </c>
      <c r="AP497" s="5" t="s">
        <v>5198</v>
      </c>
      <c r="AQ497" s="19" t="s">
        <v>2551</v>
      </c>
      <c r="AR497" s="5" t="s">
        <v>2551</v>
      </c>
      <c r="AS497" t="b">
        <v>1</v>
      </c>
    </row>
    <row r="498" spans="1:45" ht="16" x14ac:dyDescent="0.2">
      <c r="A498" s="18" t="s">
        <v>1516</v>
      </c>
      <c r="B498" s="18" t="s">
        <v>1515</v>
      </c>
      <c r="C498" s="18" t="s">
        <v>48</v>
      </c>
      <c r="D498" s="18" t="s">
        <v>48</v>
      </c>
      <c r="E498" s="5" t="s">
        <v>5195</v>
      </c>
      <c r="F498" s="5" t="s">
        <v>5199</v>
      </c>
      <c r="G498" s="5" t="s">
        <v>5200</v>
      </c>
      <c r="H498" s="5"/>
      <c r="I498" s="5" t="s">
        <v>59</v>
      </c>
      <c r="J498" s="5" t="s">
        <v>1517</v>
      </c>
      <c r="K498" s="5" t="s">
        <v>2813</v>
      </c>
      <c r="L498" s="5" t="s">
        <v>2738</v>
      </c>
      <c r="M498" s="5" t="s">
        <v>2739</v>
      </c>
      <c r="N498" s="5" t="s">
        <v>2769</v>
      </c>
      <c r="O498" s="18" t="s">
        <v>67</v>
      </c>
      <c r="R498" s="5" t="s">
        <v>4495</v>
      </c>
      <c r="W498">
        <v>170</v>
      </c>
      <c r="Y498">
        <v>15</v>
      </c>
      <c r="Z498">
        <v>15</v>
      </c>
      <c r="AA498">
        <v>150</v>
      </c>
      <c r="AB498">
        <v>30</v>
      </c>
      <c r="AE498">
        <v>10</v>
      </c>
      <c r="AG498">
        <v>1500000</v>
      </c>
      <c r="AO498" s="5" t="s">
        <v>5201</v>
      </c>
      <c r="AP498" s="5" t="s">
        <v>5201</v>
      </c>
      <c r="AQ498" s="19" t="s">
        <v>2551</v>
      </c>
      <c r="AR498" s="5" t="s">
        <v>2551</v>
      </c>
      <c r="AS498" t="b">
        <v>1</v>
      </c>
    </row>
    <row r="499" spans="1:45" ht="16" x14ac:dyDescent="0.2">
      <c r="A499" s="18" t="s">
        <v>1371</v>
      </c>
      <c r="B499" s="18" t="s">
        <v>86</v>
      </c>
      <c r="C499" s="18" t="s">
        <v>4713</v>
      </c>
      <c r="D499" s="18" t="s">
        <v>2976</v>
      </c>
      <c r="E499" s="5" t="s">
        <v>5202</v>
      </c>
      <c r="F499" s="5" t="s">
        <v>5203</v>
      </c>
      <c r="G499" s="5" t="s">
        <v>5204</v>
      </c>
      <c r="H499" s="5"/>
      <c r="I499" s="5"/>
      <c r="J499" s="5" t="s">
        <v>1372</v>
      </c>
      <c r="K499" s="5" t="s">
        <v>2551</v>
      </c>
      <c r="L499" s="5" t="s">
        <v>2551</v>
      </c>
      <c r="M499" s="5" t="s">
        <v>2551</v>
      </c>
      <c r="N499" s="5" t="s">
        <v>2717</v>
      </c>
      <c r="O499" s="18" t="s">
        <v>56</v>
      </c>
      <c r="P499">
        <v>100</v>
      </c>
      <c r="R499" s="5"/>
      <c r="S499">
        <v>20</v>
      </c>
      <c r="T499">
        <v>12</v>
      </c>
      <c r="U499">
        <v>64</v>
      </c>
      <c r="V499">
        <v>12</v>
      </c>
      <c r="W499">
        <v>80</v>
      </c>
      <c r="X499">
        <v>6</v>
      </c>
      <c r="AO499" s="5" t="s">
        <v>2567</v>
      </c>
      <c r="AP499" s="5" t="s">
        <v>2567</v>
      </c>
      <c r="AQ499" s="19" t="s">
        <v>2551</v>
      </c>
      <c r="AR499" s="5" t="s">
        <v>2551</v>
      </c>
      <c r="AS499" t="b">
        <v>1</v>
      </c>
    </row>
    <row r="500" spans="1:45" ht="16" x14ac:dyDescent="0.2">
      <c r="A500" s="18" t="s">
        <v>1913</v>
      </c>
      <c r="B500" s="18" t="s">
        <v>86</v>
      </c>
      <c r="C500" s="18" t="s">
        <v>4713</v>
      </c>
      <c r="D500" s="18" t="s">
        <v>2976</v>
      </c>
      <c r="E500" s="5" t="s">
        <v>5205</v>
      </c>
      <c r="F500" s="5" t="s">
        <v>5206</v>
      </c>
      <c r="G500" s="5" t="s">
        <v>5207</v>
      </c>
      <c r="H500" s="5"/>
      <c r="I500" s="5"/>
      <c r="J500" s="5" t="s">
        <v>1914</v>
      </c>
      <c r="K500" s="5" t="s">
        <v>2753</v>
      </c>
      <c r="L500" s="5" t="s">
        <v>2813</v>
      </c>
      <c r="M500" s="5" t="s">
        <v>2840</v>
      </c>
      <c r="N500" s="5" t="s">
        <v>2951</v>
      </c>
      <c r="O500" s="18" t="s">
        <v>67</v>
      </c>
      <c r="P500">
        <v>100</v>
      </c>
      <c r="R500" s="5"/>
      <c r="S500">
        <v>870</v>
      </c>
      <c r="T500">
        <v>400</v>
      </c>
      <c r="U500">
        <v>550</v>
      </c>
      <c r="W500">
        <v>1020</v>
      </c>
      <c r="X500">
        <v>2000</v>
      </c>
      <c r="AB500">
        <v>177</v>
      </c>
      <c r="AC500">
        <v>35</v>
      </c>
      <c r="AE500">
        <v>180</v>
      </c>
      <c r="AJ500">
        <v>32.5</v>
      </c>
      <c r="AK500">
        <v>84000</v>
      </c>
      <c r="AL500">
        <v>99500</v>
      </c>
      <c r="AM500">
        <v>9020.5</v>
      </c>
      <c r="AO500" s="5" t="s">
        <v>5208</v>
      </c>
      <c r="AP500" s="5" t="s">
        <v>5209</v>
      </c>
      <c r="AQ500" s="19">
        <f>'CapRev-Output-All'!$AO500*'CapRev-Output-All'!$AR500/100</f>
        <v>101000</v>
      </c>
      <c r="AR500" s="5" t="s">
        <v>2951</v>
      </c>
      <c r="AS500" t="b">
        <v>1</v>
      </c>
    </row>
    <row r="501" spans="1:45" ht="16" x14ac:dyDescent="0.2">
      <c r="A501" s="18" t="s">
        <v>1972</v>
      </c>
      <c r="B501" s="18" t="s">
        <v>86</v>
      </c>
      <c r="C501" s="18" t="s">
        <v>4713</v>
      </c>
      <c r="D501" s="18" t="s">
        <v>2976</v>
      </c>
      <c r="E501" s="5" t="s">
        <v>5210</v>
      </c>
      <c r="F501" s="5" t="s">
        <v>5211</v>
      </c>
      <c r="G501" s="5"/>
      <c r="H501" s="5"/>
      <c r="I501" s="5"/>
      <c r="J501" s="5" t="s">
        <v>227</v>
      </c>
      <c r="K501" s="5" t="s">
        <v>2551</v>
      </c>
      <c r="L501" s="5" t="s">
        <v>2551</v>
      </c>
      <c r="M501" s="5" t="s">
        <v>2551</v>
      </c>
      <c r="N501" s="5" t="s">
        <v>2717</v>
      </c>
      <c r="O501" s="18" t="s">
        <v>56</v>
      </c>
      <c r="P501">
        <v>80</v>
      </c>
      <c r="Q501">
        <v>20</v>
      </c>
      <c r="R501" s="5"/>
      <c r="S501">
        <v>756</v>
      </c>
      <c r="U501">
        <v>242</v>
      </c>
      <c r="W501">
        <v>695</v>
      </c>
      <c r="X501">
        <v>242</v>
      </c>
      <c r="AO501" s="5" t="s">
        <v>5212</v>
      </c>
      <c r="AP501" s="5" t="s">
        <v>5212</v>
      </c>
      <c r="AQ501" s="19" t="s">
        <v>2551</v>
      </c>
      <c r="AR501" s="5" t="s">
        <v>2551</v>
      </c>
      <c r="AS501" t="b">
        <v>1</v>
      </c>
    </row>
    <row r="502" spans="1:45" ht="32" x14ac:dyDescent="0.2">
      <c r="A502" s="18" t="s">
        <v>1685</v>
      </c>
      <c r="B502" s="18" t="s">
        <v>86</v>
      </c>
      <c r="C502" s="18" t="s">
        <v>4713</v>
      </c>
      <c r="D502" s="18" t="s">
        <v>2976</v>
      </c>
      <c r="E502" s="5" t="s">
        <v>5213</v>
      </c>
      <c r="F502" s="5" t="s">
        <v>5214</v>
      </c>
      <c r="G502" s="5" t="s">
        <v>5215</v>
      </c>
      <c r="H502" s="5"/>
      <c r="I502" s="5"/>
      <c r="J502" s="5" t="s">
        <v>5216</v>
      </c>
      <c r="K502" s="5" t="s">
        <v>2717</v>
      </c>
      <c r="L502" s="5" t="s">
        <v>2551</v>
      </c>
      <c r="M502" s="5" t="s">
        <v>2551</v>
      </c>
      <c r="N502" s="5" t="s">
        <v>2551</v>
      </c>
      <c r="O502" s="18" t="s">
        <v>120</v>
      </c>
      <c r="P502">
        <v>100</v>
      </c>
      <c r="R502" s="5"/>
      <c r="S502">
        <v>60</v>
      </c>
      <c r="T502">
        <v>50</v>
      </c>
      <c r="U502">
        <v>140</v>
      </c>
      <c r="W502">
        <v>140</v>
      </c>
      <c r="AO502" s="5" t="s">
        <v>5217</v>
      </c>
      <c r="AP502" s="5" t="s">
        <v>5217</v>
      </c>
      <c r="AQ502" s="19" t="s">
        <v>2551</v>
      </c>
      <c r="AR502" s="5" t="s">
        <v>2551</v>
      </c>
    </row>
    <row r="503" spans="1:45" ht="32" x14ac:dyDescent="0.2">
      <c r="A503" s="18" t="s">
        <v>412</v>
      </c>
      <c r="B503" s="18" t="s">
        <v>86</v>
      </c>
      <c r="C503" s="18" t="s">
        <v>4713</v>
      </c>
      <c r="D503" s="18" t="s">
        <v>2976</v>
      </c>
      <c r="E503" s="5" t="s">
        <v>5213</v>
      </c>
      <c r="F503" s="5" t="s">
        <v>5218</v>
      </c>
      <c r="G503" s="5" t="s">
        <v>5219</v>
      </c>
      <c r="H503" s="5"/>
      <c r="I503" s="5"/>
      <c r="J503" s="5" t="s">
        <v>413</v>
      </c>
      <c r="K503" s="5" t="s">
        <v>2551</v>
      </c>
      <c r="L503" s="5" t="s">
        <v>2551</v>
      </c>
      <c r="M503" s="5" t="s">
        <v>5220</v>
      </c>
      <c r="N503" s="5" t="s">
        <v>5221</v>
      </c>
      <c r="O503" s="18" t="s">
        <v>56</v>
      </c>
      <c r="P503">
        <v>100</v>
      </c>
      <c r="R503" s="5"/>
      <c r="S503">
        <v>96</v>
      </c>
      <c r="T503">
        <v>72</v>
      </c>
      <c r="U503">
        <v>40</v>
      </c>
      <c r="W503">
        <v>64</v>
      </c>
      <c r="X503">
        <v>10</v>
      </c>
      <c r="AA503">
        <v>50</v>
      </c>
      <c r="AO503" s="5" t="s">
        <v>5222</v>
      </c>
      <c r="AP503" s="5"/>
      <c r="AQ503" s="19" t="s">
        <v>2551</v>
      </c>
      <c r="AR503" s="5" t="s">
        <v>2551</v>
      </c>
    </row>
    <row r="504" spans="1:45" ht="16" x14ac:dyDescent="0.2">
      <c r="A504" s="18" t="s">
        <v>515</v>
      </c>
      <c r="B504" s="18" t="s">
        <v>86</v>
      </c>
      <c r="C504" s="18" t="s">
        <v>4713</v>
      </c>
      <c r="D504" s="18" t="s">
        <v>2976</v>
      </c>
      <c r="E504" s="5" t="s">
        <v>4790</v>
      </c>
      <c r="F504" s="5" t="s">
        <v>5223</v>
      </c>
      <c r="G504" s="5" t="s">
        <v>4792</v>
      </c>
      <c r="H504" s="5"/>
      <c r="I504" s="5"/>
      <c r="J504" s="5" t="s">
        <v>516</v>
      </c>
      <c r="K504" s="5" t="s">
        <v>2738</v>
      </c>
      <c r="L504" s="5" t="s">
        <v>2551</v>
      </c>
      <c r="M504" s="5" t="s">
        <v>2879</v>
      </c>
      <c r="N504" s="5" t="s">
        <v>2738</v>
      </c>
      <c r="O504" s="18" t="s">
        <v>67</v>
      </c>
      <c r="P504">
        <v>90</v>
      </c>
      <c r="Q504">
        <v>10</v>
      </c>
      <c r="R504" s="5"/>
      <c r="S504">
        <v>750</v>
      </c>
      <c r="U504">
        <v>250</v>
      </c>
      <c r="W504">
        <v>437</v>
      </c>
      <c r="AE504">
        <v>35</v>
      </c>
      <c r="AO504" s="5" t="s">
        <v>5224</v>
      </c>
      <c r="AP504" s="5"/>
      <c r="AQ504" s="19" t="s">
        <v>2551</v>
      </c>
      <c r="AR504" s="5" t="s">
        <v>2551</v>
      </c>
    </row>
    <row r="505" spans="1:45" ht="16" x14ac:dyDescent="0.2">
      <c r="A505" s="18" t="s">
        <v>2331</v>
      </c>
      <c r="B505" s="18" t="s">
        <v>2330</v>
      </c>
      <c r="C505" s="18" t="s">
        <v>48</v>
      </c>
      <c r="D505" s="18" t="s">
        <v>48</v>
      </c>
      <c r="E505" s="5" t="s">
        <v>5225</v>
      </c>
      <c r="F505" s="5" t="s">
        <v>5226</v>
      </c>
      <c r="G505" s="5" t="s">
        <v>5227</v>
      </c>
      <c r="H505" s="5"/>
      <c r="I505" s="5" t="s">
        <v>59</v>
      </c>
      <c r="J505" s="5" t="s">
        <v>2332</v>
      </c>
      <c r="K505" s="5" t="s">
        <v>2717</v>
      </c>
      <c r="L505" s="5" t="s">
        <v>2551</v>
      </c>
      <c r="M505" s="5" t="s">
        <v>2551</v>
      </c>
      <c r="N505" s="5" t="s">
        <v>2551</v>
      </c>
      <c r="O505" s="18" t="s">
        <v>120</v>
      </c>
      <c r="R505" s="5" t="s">
        <v>4495</v>
      </c>
      <c r="T505">
        <v>224</v>
      </c>
      <c r="W505">
        <v>7500</v>
      </c>
      <c r="Y505">
        <v>1</v>
      </c>
      <c r="Z505">
        <v>50</v>
      </c>
      <c r="AA505">
        <v>6</v>
      </c>
      <c r="AE505">
        <v>50</v>
      </c>
      <c r="AG505">
        <v>100000</v>
      </c>
      <c r="AO505" s="5" t="s">
        <v>5228</v>
      </c>
      <c r="AP505" s="5"/>
      <c r="AQ505" s="19" t="s">
        <v>2551</v>
      </c>
      <c r="AR505" s="5" t="s">
        <v>2551</v>
      </c>
    </row>
    <row r="506" spans="1:45" ht="16" x14ac:dyDescent="0.2">
      <c r="A506" s="18" t="s">
        <v>2328</v>
      </c>
      <c r="B506" s="18" t="s">
        <v>2327</v>
      </c>
      <c r="C506" s="18" t="s">
        <v>48</v>
      </c>
      <c r="D506" s="18" t="s">
        <v>48</v>
      </c>
      <c r="E506" s="5" t="s">
        <v>5229</v>
      </c>
      <c r="F506" s="5" t="s">
        <v>5230</v>
      </c>
      <c r="G506" s="5" t="s">
        <v>5231</v>
      </c>
      <c r="H506" s="5"/>
      <c r="I506" s="5" t="s">
        <v>59</v>
      </c>
      <c r="J506" s="5" t="s">
        <v>5232</v>
      </c>
      <c r="K506" s="5" t="s">
        <v>2551</v>
      </c>
      <c r="L506" s="5" t="s">
        <v>2551</v>
      </c>
      <c r="M506" s="5" t="s">
        <v>2717</v>
      </c>
      <c r="N506" s="5" t="s">
        <v>2551</v>
      </c>
      <c r="O506" s="18" t="s">
        <v>67</v>
      </c>
      <c r="R506" s="5" t="s">
        <v>4495</v>
      </c>
      <c r="AE506">
        <v>15</v>
      </c>
      <c r="AI506">
        <v>10</v>
      </c>
      <c r="AO506" s="5" t="s">
        <v>5233</v>
      </c>
      <c r="AP506" s="5"/>
      <c r="AQ506" s="19" t="s">
        <v>2551</v>
      </c>
      <c r="AR506" s="5" t="s">
        <v>2551</v>
      </c>
    </row>
    <row r="507" spans="1:45" ht="16" x14ac:dyDescent="0.2">
      <c r="A507" s="18" t="s">
        <v>5234</v>
      </c>
      <c r="B507" s="18" t="s">
        <v>1584</v>
      </c>
      <c r="C507" s="18" t="s">
        <v>48</v>
      </c>
      <c r="D507" s="18" t="s">
        <v>48</v>
      </c>
      <c r="E507" s="5" t="s">
        <v>5235</v>
      </c>
      <c r="F507" s="5" t="s">
        <v>5236</v>
      </c>
      <c r="G507" s="5" t="s">
        <v>5237</v>
      </c>
      <c r="H507" s="5"/>
      <c r="I507" s="5" t="s">
        <v>59</v>
      </c>
      <c r="J507" s="5" t="s">
        <v>5238</v>
      </c>
      <c r="K507" s="5" t="s">
        <v>2717</v>
      </c>
      <c r="L507" s="5" t="s">
        <v>2551</v>
      </c>
      <c r="M507" s="5" t="s">
        <v>2551</v>
      </c>
      <c r="N507" s="5" t="s">
        <v>2551</v>
      </c>
      <c r="O507" s="18" t="s">
        <v>120</v>
      </c>
      <c r="R507" s="5" t="s">
        <v>4495</v>
      </c>
      <c r="T507">
        <v>20</v>
      </c>
      <c r="U507">
        <v>20</v>
      </c>
      <c r="W507">
        <v>20</v>
      </c>
      <c r="AO507" s="5" t="s">
        <v>5239</v>
      </c>
      <c r="AP507" s="5"/>
      <c r="AQ507" s="19" t="s">
        <v>2551</v>
      </c>
      <c r="AR507" s="5" t="s">
        <v>2551</v>
      </c>
    </row>
    <row r="508" spans="1:45" ht="16" x14ac:dyDescent="0.2">
      <c r="A508" s="18" t="s">
        <v>1585</v>
      </c>
      <c r="B508" s="18" t="s">
        <v>1584</v>
      </c>
      <c r="C508" s="18" t="s">
        <v>48</v>
      </c>
      <c r="D508" s="18" t="s">
        <v>48</v>
      </c>
      <c r="E508" s="5" t="s">
        <v>5235</v>
      </c>
      <c r="F508" s="5" t="s">
        <v>5240</v>
      </c>
      <c r="G508" s="5" t="s">
        <v>5241</v>
      </c>
      <c r="H508" s="5"/>
      <c r="I508" s="5" t="s">
        <v>59</v>
      </c>
      <c r="J508" s="5" t="s">
        <v>1586</v>
      </c>
      <c r="K508" s="5" t="s">
        <v>2551</v>
      </c>
      <c r="L508" s="5" t="s">
        <v>2551</v>
      </c>
      <c r="M508" s="5" t="s">
        <v>2717</v>
      </c>
      <c r="N508" s="5" t="s">
        <v>2551</v>
      </c>
      <c r="O508" s="18" t="s">
        <v>67</v>
      </c>
      <c r="R508" s="5" t="s">
        <v>4495</v>
      </c>
      <c r="AF508">
        <v>2420</v>
      </c>
      <c r="AI508">
        <v>1</v>
      </c>
      <c r="AO508" s="5" t="s">
        <v>5242</v>
      </c>
      <c r="AP508" s="5"/>
      <c r="AQ508" s="19" t="s">
        <v>2551</v>
      </c>
      <c r="AR508" s="5" t="s">
        <v>2551</v>
      </c>
    </row>
    <row r="509" spans="1:45" ht="16" x14ac:dyDescent="0.2">
      <c r="A509" s="18" t="s">
        <v>2391</v>
      </c>
      <c r="B509" s="18" t="s">
        <v>1584</v>
      </c>
      <c r="C509" s="18" t="s">
        <v>48</v>
      </c>
      <c r="D509" s="18" t="s">
        <v>48</v>
      </c>
      <c r="E509" s="5" t="s">
        <v>5235</v>
      </c>
      <c r="F509" s="5" t="s">
        <v>5240</v>
      </c>
      <c r="G509" s="5" t="s">
        <v>5241</v>
      </c>
      <c r="H509" s="5"/>
      <c r="I509" s="5" t="s">
        <v>59</v>
      </c>
      <c r="J509" s="5" t="s">
        <v>2392</v>
      </c>
      <c r="K509" s="5" t="s">
        <v>2551</v>
      </c>
      <c r="L509" s="5" t="s">
        <v>2551</v>
      </c>
      <c r="M509" s="5" t="s">
        <v>2717</v>
      </c>
      <c r="N509" s="5" t="s">
        <v>2551</v>
      </c>
      <c r="O509" s="18" t="s">
        <v>67</v>
      </c>
      <c r="R509" s="5" t="s">
        <v>4495</v>
      </c>
      <c r="AF509">
        <v>1677</v>
      </c>
      <c r="AI509">
        <v>1</v>
      </c>
      <c r="AN509">
        <v>1</v>
      </c>
      <c r="AO509" s="5" t="s">
        <v>5243</v>
      </c>
      <c r="AP509" s="5"/>
      <c r="AQ509" s="19" t="s">
        <v>2551</v>
      </c>
      <c r="AR509" s="5" t="s">
        <v>2551</v>
      </c>
    </row>
    <row r="510" spans="1:45" ht="16" x14ac:dyDescent="0.2">
      <c r="A510" s="18" t="s">
        <v>1754</v>
      </c>
      <c r="B510" s="18" t="s">
        <v>564</v>
      </c>
      <c r="C510" s="18" t="s">
        <v>3134</v>
      </c>
      <c r="D510" s="18" t="s">
        <v>139</v>
      </c>
      <c r="E510" s="5" t="s">
        <v>5244</v>
      </c>
      <c r="F510" s="5" t="s">
        <v>5245</v>
      </c>
      <c r="G510" s="5" t="s">
        <v>5246</v>
      </c>
      <c r="H510" s="5"/>
      <c r="I510" s="5"/>
      <c r="J510" s="5" t="s">
        <v>1755</v>
      </c>
      <c r="K510" s="5" t="s">
        <v>2761</v>
      </c>
      <c r="L510" s="5" t="s">
        <v>2551</v>
      </c>
      <c r="M510" s="5" t="s">
        <v>2551</v>
      </c>
      <c r="N510" s="5" t="s">
        <v>2761</v>
      </c>
      <c r="O510" s="18" t="s">
        <v>107</v>
      </c>
      <c r="P510">
        <v>100</v>
      </c>
      <c r="R510" s="5"/>
      <c r="S510">
        <v>5</v>
      </c>
      <c r="T510">
        <v>28</v>
      </c>
      <c r="U510">
        <v>32</v>
      </c>
      <c r="AO510" s="5" t="s">
        <v>5247</v>
      </c>
      <c r="AP510" s="5"/>
      <c r="AQ510" s="19" t="s">
        <v>5248</v>
      </c>
      <c r="AR510" s="5" t="s">
        <v>5249</v>
      </c>
    </row>
    <row r="511" spans="1:45" ht="32" x14ac:dyDescent="0.2">
      <c r="A511" s="18" t="s">
        <v>1984</v>
      </c>
      <c r="B511" s="18" t="s">
        <v>564</v>
      </c>
      <c r="C511" s="18" t="s">
        <v>3134</v>
      </c>
      <c r="D511" s="18" t="s">
        <v>139</v>
      </c>
      <c r="E511" s="5" t="s">
        <v>5250</v>
      </c>
      <c r="F511" s="5" t="s">
        <v>5251</v>
      </c>
      <c r="G511" s="5" t="s">
        <v>5252</v>
      </c>
      <c r="H511" s="5"/>
      <c r="I511" s="5"/>
      <c r="J511" s="5" t="s">
        <v>1985</v>
      </c>
      <c r="K511" s="5" t="s">
        <v>2551</v>
      </c>
      <c r="L511" s="5" t="s">
        <v>2717</v>
      </c>
      <c r="M511" s="5" t="s">
        <v>2551</v>
      </c>
      <c r="N511" s="5" t="s">
        <v>2551</v>
      </c>
      <c r="O511" s="18" t="s">
        <v>114</v>
      </c>
      <c r="P511">
        <v>100</v>
      </c>
      <c r="R511" s="5"/>
      <c r="Y511">
        <v>4</v>
      </c>
      <c r="Z511">
        <v>6</v>
      </c>
      <c r="AA511">
        <v>12</v>
      </c>
      <c r="AB511">
        <v>10</v>
      </c>
      <c r="AC511">
        <v>2</v>
      </c>
      <c r="AE511">
        <v>10</v>
      </c>
      <c r="AO511" s="5" t="s">
        <v>5253</v>
      </c>
      <c r="AP511" s="5" t="s">
        <v>5254</v>
      </c>
      <c r="AQ511" s="19" t="s">
        <v>2592</v>
      </c>
      <c r="AR511" s="5" t="s">
        <v>2962</v>
      </c>
    </row>
    <row r="512" spans="1:45" ht="16" x14ac:dyDescent="0.2">
      <c r="A512" s="18" t="s">
        <v>5255</v>
      </c>
      <c r="B512" s="18" t="s">
        <v>564</v>
      </c>
      <c r="C512" s="18" t="s">
        <v>3134</v>
      </c>
      <c r="D512" s="18" t="s">
        <v>139</v>
      </c>
      <c r="E512" s="5" t="s">
        <v>3134</v>
      </c>
      <c r="F512" s="5" t="s">
        <v>5256</v>
      </c>
      <c r="G512" s="5" t="s">
        <v>5257</v>
      </c>
      <c r="H512" s="5"/>
      <c r="I512" s="5"/>
      <c r="J512" s="5" t="s">
        <v>5258</v>
      </c>
      <c r="K512" s="5" t="s">
        <v>2551</v>
      </c>
      <c r="L512" s="5" t="s">
        <v>2753</v>
      </c>
      <c r="M512" s="5" t="s">
        <v>3281</v>
      </c>
      <c r="N512" s="5" t="s">
        <v>2551</v>
      </c>
      <c r="O512" s="18" t="s">
        <v>67</v>
      </c>
      <c r="P512">
        <v>100</v>
      </c>
      <c r="R512" s="5"/>
      <c r="AE512">
        <v>3</v>
      </c>
      <c r="AI512">
        <v>1</v>
      </c>
      <c r="AO512" s="5" t="s">
        <v>5036</v>
      </c>
      <c r="AP512" s="5" t="s">
        <v>2828</v>
      </c>
      <c r="AQ512" s="19" t="s">
        <v>2551</v>
      </c>
      <c r="AR512" s="5"/>
    </row>
    <row r="513" spans="1:44" ht="16" x14ac:dyDescent="0.2">
      <c r="A513" s="18" t="s">
        <v>190</v>
      </c>
      <c r="B513" s="18" t="s">
        <v>188</v>
      </c>
      <c r="C513" s="18" t="s">
        <v>3207</v>
      </c>
      <c r="D513" s="18" t="s">
        <v>2867</v>
      </c>
      <c r="E513" s="5" t="s">
        <v>3207</v>
      </c>
      <c r="F513" s="5" t="s">
        <v>5259</v>
      </c>
      <c r="G513" s="5" t="s">
        <v>5260</v>
      </c>
      <c r="H513" s="5"/>
      <c r="I513" s="5"/>
      <c r="J513" s="5" t="s">
        <v>191</v>
      </c>
      <c r="K513" s="5" t="s">
        <v>5261</v>
      </c>
      <c r="L513" s="5" t="s">
        <v>5262</v>
      </c>
      <c r="M513" s="5" t="s">
        <v>2551</v>
      </c>
      <c r="N513" s="5" t="s">
        <v>5263</v>
      </c>
      <c r="O513" s="18" t="s">
        <v>114</v>
      </c>
      <c r="P513">
        <v>74.5</v>
      </c>
      <c r="Q513">
        <v>25.5</v>
      </c>
      <c r="R513" s="5"/>
      <c r="Z513">
        <v>103</v>
      </c>
      <c r="AA513">
        <v>103</v>
      </c>
      <c r="AB513">
        <v>32</v>
      </c>
      <c r="AC513">
        <v>103</v>
      </c>
      <c r="AG513">
        <v>586000</v>
      </c>
      <c r="AO513" s="5" t="s">
        <v>5264</v>
      </c>
      <c r="AP513" s="5" t="s">
        <v>5265</v>
      </c>
      <c r="AQ513" s="19" t="s">
        <v>2551</v>
      </c>
      <c r="AR513" s="5" t="s">
        <v>3347</v>
      </c>
    </row>
    <row r="514" spans="1:44" ht="16" x14ac:dyDescent="0.2">
      <c r="A514" s="18" t="s">
        <v>1968</v>
      </c>
      <c r="B514" s="18" t="s">
        <v>188</v>
      </c>
      <c r="C514" s="18" t="s">
        <v>3207</v>
      </c>
      <c r="D514" s="18" t="s">
        <v>2867</v>
      </c>
      <c r="E514" s="5" t="s">
        <v>4869</v>
      </c>
      <c r="F514" s="5" t="s">
        <v>5266</v>
      </c>
      <c r="G514" s="5" t="s">
        <v>5267</v>
      </c>
      <c r="H514" s="5"/>
      <c r="I514" s="5"/>
      <c r="J514" s="5" t="s">
        <v>1969</v>
      </c>
      <c r="K514" s="5" t="s">
        <v>2738</v>
      </c>
      <c r="L514" s="5" t="s">
        <v>2769</v>
      </c>
      <c r="M514" s="5" t="s">
        <v>2769</v>
      </c>
      <c r="N514" s="5" t="s">
        <v>2879</v>
      </c>
      <c r="O514" s="18" t="s">
        <v>56</v>
      </c>
      <c r="P514">
        <v>100</v>
      </c>
      <c r="R514" s="5"/>
      <c r="S514">
        <v>175</v>
      </c>
      <c r="T514">
        <v>235</v>
      </c>
      <c r="U514">
        <v>100</v>
      </c>
      <c r="V514">
        <v>75</v>
      </c>
      <c r="W514">
        <v>290</v>
      </c>
      <c r="AO514" s="5" t="s">
        <v>5268</v>
      </c>
      <c r="AP514" s="5" t="s">
        <v>5268</v>
      </c>
      <c r="AQ514" s="19" t="s">
        <v>5269</v>
      </c>
      <c r="AR514" s="5" t="s">
        <v>3249</v>
      </c>
    </row>
    <row r="515" spans="1:44" ht="16" x14ac:dyDescent="0.2">
      <c r="A515" s="18" t="s">
        <v>2119</v>
      </c>
      <c r="B515" s="18" t="s">
        <v>2118</v>
      </c>
      <c r="C515" s="18" t="s">
        <v>48</v>
      </c>
      <c r="D515" s="18" t="s">
        <v>48</v>
      </c>
      <c r="E515" s="5" t="s">
        <v>5270</v>
      </c>
      <c r="F515" s="5" t="s">
        <v>5271</v>
      </c>
      <c r="G515" s="5" t="s">
        <v>5272</v>
      </c>
      <c r="H515" s="5"/>
      <c r="I515" s="5" t="s">
        <v>59</v>
      </c>
      <c r="J515" s="5" t="s">
        <v>2120</v>
      </c>
      <c r="K515" s="5" t="s">
        <v>2717</v>
      </c>
      <c r="L515" s="5" t="s">
        <v>2551</v>
      </c>
      <c r="M515" s="5" t="s">
        <v>2551</v>
      </c>
      <c r="N515" s="5" t="s">
        <v>2551</v>
      </c>
      <c r="O515" s="18" t="s">
        <v>120</v>
      </c>
      <c r="R515" s="5" t="s">
        <v>4495</v>
      </c>
      <c r="AO515" s="5" t="s">
        <v>5273</v>
      </c>
      <c r="AP515" s="5" t="s">
        <v>5273</v>
      </c>
      <c r="AQ515" s="19" t="s">
        <v>2551</v>
      </c>
      <c r="AR515" s="5"/>
    </row>
    <row r="516" spans="1:44" ht="16" x14ac:dyDescent="0.2">
      <c r="A516" s="18" t="s">
        <v>1476</v>
      </c>
      <c r="B516" s="18" t="s">
        <v>270</v>
      </c>
      <c r="C516" s="18" t="s">
        <v>5130</v>
      </c>
      <c r="D516" s="18" t="s">
        <v>60</v>
      </c>
      <c r="E516" s="5" t="s">
        <v>5274</v>
      </c>
      <c r="F516" s="5" t="s">
        <v>5275</v>
      </c>
      <c r="G516" s="5" t="s">
        <v>5276</v>
      </c>
      <c r="H516" s="5"/>
      <c r="I516" s="5"/>
      <c r="J516" s="5" t="s">
        <v>1477</v>
      </c>
      <c r="K516" s="5" t="s">
        <v>2551</v>
      </c>
      <c r="L516" s="5" t="s">
        <v>2551</v>
      </c>
      <c r="M516" s="5" t="s">
        <v>2717</v>
      </c>
      <c r="N516" s="5" t="s">
        <v>2551</v>
      </c>
      <c r="O516" s="18" t="s">
        <v>67</v>
      </c>
      <c r="P516">
        <v>100</v>
      </c>
      <c r="R516" s="5"/>
      <c r="AO516" s="5" t="s">
        <v>5277</v>
      </c>
      <c r="AP516" s="5" t="s">
        <v>5278</v>
      </c>
      <c r="AQ516" s="19"/>
      <c r="AR516" s="5"/>
    </row>
    <row r="517" spans="1:44" ht="16" x14ac:dyDescent="0.2">
      <c r="A517" s="18" t="s">
        <v>1715</v>
      </c>
      <c r="B517" s="18" t="s">
        <v>270</v>
      </c>
      <c r="C517" s="18" t="s">
        <v>5130</v>
      </c>
      <c r="D517" s="18" t="s">
        <v>60</v>
      </c>
      <c r="E517" s="5" t="s">
        <v>5279</v>
      </c>
      <c r="F517" s="5" t="s">
        <v>5280</v>
      </c>
      <c r="G517" s="5" t="s">
        <v>5281</v>
      </c>
      <c r="H517" s="5"/>
      <c r="I517" s="5"/>
      <c r="J517" s="5" t="s">
        <v>5282</v>
      </c>
      <c r="K517" s="5" t="s">
        <v>2551</v>
      </c>
      <c r="L517" s="5" t="s">
        <v>2551</v>
      </c>
      <c r="M517" s="5" t="s">
        <v>2717</v>
      </c>
      <c r="N517" s="5" t="s">
        <v>2551</v>
      </c>
      <c r="O517" s="18" t="s">
        <v>67</v>
      </c>
      <c r="P517">
        <v>100</v>
      </c>
      <c r="R517" s="5"/>
      <c r="AA517">
        <v>1</v>
      </c>
      <c r="AG517">
        <v>3200000</v>
      </c>
      <c r="AI517">
        <v>1</v>
      </c>
      <c r="AO517" s="5" t="s">
        <v>5283</v>
      </c>
      <c r="AP517" s="5" t="s">
        <v>5283</v>
      </c>
      <c r="AQ517" s="19"/>
      <c r="AR517" s="5"/>
    </row>
    <row r="518" spans="1:44" ht="16" x14ac:dyDescent="0.2">
      <c r="A518" s="18" t="s">
        <v>1474</v>
      </c>
      <c r="B518" s="18" t="s">
        <v>270</v>
      </c>
      <c r="C518" s="18" t="s">
        <v>5130</v>
      </c>
      <c r="D518" s="18" t="s">
        <v>60</v>
      </c>
      <c r="E518" s="5" t="s">
        <v>5284</v>
      </c>
      <c r="F518" s="5" t="s">
        <v>5285</v>
      </c>
      <c r="G518" s="5" t="s">
        <v>5286</v>
      </c>
      <c r="H518" s="5"/>
      <c r="I518" s="5"/>
      <c r="J518" s="5" t="s">
        <v>1475</v>
      </c>
      <c r="K518" s="5" t="s">
        <v>2551</v>
      </c>
      <c r="L518" s="5" t="s">
        <v>2717</v>
      </c>
      <c r="M518" s="5" t="s">
        <v>2551</v>
      </c>
      <c r="N518" s="5" t="s">
        <v>2551</v>
      </c>
      <c r="O518" s="18" t="s">
        <v>114</v>
      </c>
      <c r="P518">
        <v>100</v>
      </c>
      <c r="R518" s="5"/>
      <c r="Y518">
        <v>20</v>
      </c>
      <c r="AB518">
        <v>4</v>
      </c>
      <c r="AC518">
        <v>4</v>
      </c>
      <c r="AO518" s="5" t="s">
        <v>3758</v>
      </c>
      <c r="AP518" s="5" t="s">
        <v>5287</v>
      </c>
      <c r="AQ518" s="19"/>
      <c r="AR518" s="5"/>
    </row>
    <row r="519" spans="1:44" ht="32" x14ac:dyDescent="0.2">
      <c r="A519" s="18" t="s">
        <v>1711</v>
      </c>
      <c r="B519" s="18" t="s">
        <v>270</v>
      </c>
      <c r="C519" s="18" t="s">
        <v>5130</v>
      </c>
      <c r="D519" s="18" t="s">
        <v>60</v>
      </c>
      <c r="E519" s="5" t="s">
        <v>5288</v>
      </c>
      <c r="F519" s="5" t="s">
        <v>5289</v>
      </c>
      <c r="G519" s="5" t="s">
        <v>5290</v>
      </c>
      <c r="H519" s="5"/>
      <c r="I519" s="5"/>
      <c r="J519" s="5" t="s">
        <v>1712</v>
      </c>
      <c r="K519" s="5" t="s">
        <v>2551</v>
      </c>
      <c r="L519" s="5" t="s">
        <v>2551</v>
      </c>
      <c r="M519" s="5" t="s">
        <v>2717</v>
      </c>
      <c r="N519" s="5" t="s">
        <v>2551</v>
      </c>
      <c r="O519" s="18" t="s">
        <v>67</v>
      </c>
      <c r="P519">
        <v>100</v>
      </c>
      <c r="R519" s="5"/>
      <c r="AE519">
        <v>34</v>
      </c>
      <c r="AH519">
        <v>9</v>
      </c>
      <c r="AN519">
        <v>6</v>
      </c>
      <c r="AO519" s="5" t="s">
        <v>5291</v>
      </c>
      <c r="AP519" s="5" t="s">
        <v>5292</v>
      </c>
      <c r="AQ519" s="19" t="s">
        <v>2546</v>
      </c>
      <c r="AR519" s="5" t="s">
        <v>2962</v>
      </c>
    </row>
    <row r="520" spans="1:44" ht="16" x14ac:dyDescent="0.2">
      <c r="A520" s="18" t="s">
        <v>2530</v>
      </c>
      <c r="B520" s="18" t="s">
        <v>270</v>
      </c>
      <c r="C520" s="18" t="s">
        <v>5130</v>
      </c>
      <c r="D520" s="18" t="s">
        <v>60</v>
      </c>
      <c r="E520" s="5" t="s">
        <v>5293</v>
      </c>
      <c r="F520" s="5" t="s">
        <v>5294</v>
      </c>
      <c r="G520" s="5" t="s">
        <v>5295</v>
      </c>
      <c r="H520" s="5"/>
      <c r="I520" s="5"/>
      <c r="J520" s="5" t="s">
        <v>2531</v>
      </c>
      <c r="K520" s="5" t="s">
        <v>2551</v>
      </c>
      <c r="L520" s="5" t="s">
        <v>2551</v>
      </c>
      <c r="M520" s="5" t="s">
        <v>2717</v>
      </c>
      <c r="N520" s="5" t="s">
        <v>2551</v>
      </c>
      <c r="O520" s="18" t="s">
        <v>67</v>
      </c>
      <c r="P520">
        <v>100</v>
      </c>
      <c r="R520" s="5"/>
      <c r="AG520">
        <v>100000000</v>
      </c>
      <c r="AI520">
        <v>3</v>
      </c>
      <c r="AN520">
        <v>4</v>
      </c>
      <c r="AO520" s="5" t="s">
        <v>5296</v>
      </c>
      <c r="AP520" s="5" t="s">
        <v>5296</v>
      </c>
      <c r="AQ520" s="19"/>
      <c r="AR520" s="5"/>
    </row>
    <row r="521" spans="1:44" ht="48" x14ac:dyDescent="0.2">
      <c r="A521" s="18" t="s">
        <v>1713</v>
      </c>
      <c r="B521" s="18" t="s">
        <v>270</v>
      </c>
      <c r="C521" s="18" t="s">
        <v>5130</v>
      </c>
      <c r="D521" s="18" t="s">
        <v>60</v>
      </c>
      <c r="E521" s="5" t="s">
        <v>5297</v>
      </c>
      <c r="F521" s="5" t="s">
        <v>5298</v>
      </c>
      <c r="G521" s="5" t="s">
        <v>5299</v>
      </c>
      <c r="H521" s="5"/>
      <c r="I521" s="5"/>
      <c r="J521" s="5" t="s">
        <v>1714</v>
      </c>
      <c r="K521" s="5" t="s">
        <v>2753</v>
      </c>
      <c r="L521" s="5" t="s">
        <v>2813</v>
      </c>
      <c r="M521" s="5" t="s">
        <v>2731</v>
      </c>
      <c r="N521" s="5" t="s">
        <v>2813</v>
      </c>
      <c r="O521" s="18" t="s">
        <v>107</v>
      </c>
      <c r="P521">
        <v>100</v>
      </c>
      <c r="R521" s="5"/>
      <c r="S521">
        <v>5</v>
      </c>
      <c r="T521">
        <v>30</v>
      </c>
      <c r="U521">
        <v>30</v>
      </c>
      <c r="V521">
        <v>30</v>
      </c>
      <c r="W521">
        <v>10</v>
      </c>
      <c r="X521">
        <v>5</v>
      </c>
      <c r="AO521" s="5" t="s">
        <v>2567</v>
      </c>
      <c r="AP521" s="5" t="s">
        <v>2567</v>
      </c>
      <c r="AQ521" s="19" t="s">
        <v>2549</v>
      </c>
      <c r="AR521" s="5" t="s">
        <v>2938</v>
      </c>
    </row>
    <row r="522" spans="1:44" ht="16" x14ac:dyDescent="0.2">
      <c r="A522" s="18" t="s">
        <v>2246</v>
      </c>
      <c r="B522" s="18" t="s">
        <v>924</v>
      </c>
      <c r="C522" s="18" t="s">
        <v>3303</v>
      </c>
      <c r="D522" s="18" t="s">
        <v>2976</v>
      </c>
      <c r="E522" s="5" t="s">
        <v>5300</v>
      </c>
      <c r="F522" s="5" t="s">
        <v>5301</v>
      </c>
      <c r="G522" s="5" t="s">
        <v>5302</v>
      </c>
      <c r="H522" s="5"/>
      <c r="I522" s="5"/>
      <c r="J522" s="5" t="s">
        <v>2247</v>
      </c>
      <c r="K522" s="5" t="s">
        <v>2813</v>
      </c>
      <c r="L522" s="5" t="s">
        <v>2813</v>
      </c>
      <c r="M522" s="5" t="s">
        <v>2753</v>
      </c>
      <c r="N522" s="5" t="s">
        <v>2738</v>
      </c>
      <c r="O522" s="18" t="s">
        <v>107</v>
      </c>
      <c r="P522">
        <v>100</v>
      </c>
      <c r="R522" s="5"/>
      <c r="S522">
        <v>700</v>
      </c>
      <c r="T522">
        <v>700</v>
      </c>
      <c r="U522">
        <v>400</v>
      </c>
      <c r="AC522">
        <v>1</v>
      </c>
      <c r="AE522">
        <v>500</v>
      </c>
      <c r="AO522" s="5" t="s">
        <v>5303</v>
      </c>
      <c r="AP522" s="5" t="s">
        <v>5304</v>
      </c>
      <c r="AQ522" s="19" t="s">
        <v>5305</v>
      </c>
      <c r="AR522" s="5" t="s">
        <v>2726</v>
      </c>
    </row>
    <row r="523" spans="1:44" ht="16" x14ac:dyDescent="0.2">
      <c r="A523" s="18" t="s">
        <v>1994</v>
      </c>
      <c r="B523" s="18" t="s">
        <v>924</v>
      </c>
      <c r="C523" s="18" t="s">
        <v>3303</v>
      </c>
      <c r="D523" s="18" t="s">
        <v>2976</v>
      </c>
      <c r="E523" s="5" t="s">
        <v>5306</v>
      </c>
      <c r="F523" s="5" t="s">
        <v>5307</v>
      </c>
      <c r="G523" s="5" t="s">
        <v>5308</v>
      </c>
      <c r="H523" s="5"/>
      <c r="I523" s="5"/>
      <c r="J523" s="5" t="s">
        <v>1995</v>
      </c>
      <c r="K523" s="5" t="s">
        <v>2731</v>
      </c>
      <c r="L523" s="5" t="s">
        <v>3455</v>
      </c>
      <c r="M523" s="5" t="s">
        <v>2973</v>
      </c>
      <c r="N523" s="5" t="s">
        <v>2943</v>
      </c>
      <c r="O523" s="18" t="s">
        <v>67</v>
      </c>
      <c r="P523">
        <v>100</v>
      </c>
      <c r="R523" s="5"/>
      <c r="W523">
        <v>316</v>
      </c>
      <c r="AD523">
        <v>420</v>
      </c>
      <c r="AE523">
        <v>2000</v>
      </c>
      <c r="AO523" s="5" t="s">
        <v>5309</v>
      </c>
      <c r="AP523" s="5" t="s">
        <v>5309</v>
      </c>
      <c r="AQ523" s="19"/>
      <c r="AR523" s="5" t="s">
        <v>3347</v>
      </c>
    </row>
    <row r="524" spans="1:44" ht="16" x14ac:dyDescent="0.2">
      <c r="A524" s="18" t="s">
        <v>528</v>
      </c>
      <c r="B524" s="18" t="s">
        <v>286</v>
      </c>
      <c r="C524" s="18" t="s">
        <v>2799</v>
      </c>
      <c r="D524" s="18" t="s">
        <v>148</v>
      </c>
      <c r="E524" s="5" t="s">
        <v>5310</v>
      </c>
      <c r="F524" s="5" t="s">
        <v>5049</v>
      </c>
      <c r="G524" s="5" t="s">
        <v>5050</v>
      </c>
      <c r="H524" s="5"/>
      <c r="I524" s="5"/>
      <c r="J524" s="5" t="s">
        <v>529</v>
      </c>
      <c r="K524" s="5" t="s">
        <v>2731</v>
      </c>
      <c r="L524" s="5" t="s">
        <v>3047</v>
      </c>
      <c r="M524" s="5" t="s">
        <v>3047</v>
      </c>
      <c r="N524" s="5" t="s">
        <v>2731</v>
      </c>
      <c r="O524" s="18" t="s">
        <v>107</v>
      </c>
      <c r="P524">
        <v>100</v>
      </c>
      <c r="R524" s="5"/>
      <c r="V524">
        <v>6</v>
      </c>
      <c r="Y524">
        <v>40</v>
      </c>
      <c r="AC524">
        <v>6</v>
      </c>
      <c r="AD524">
        <v>5</v>
      </c>
      <c r="AE524">
        <v>4</v>
      </c>
      <c r="AF524">
        <v>2200</v>
      </c>
      <c r="AK524">
        <v>500</v>
      </c>
      <c r="AO524" s="5" t="s">
        <v>5311</v>
      </c>
      <c r="AP524" s="5" t="s">
        <v>5311</v>
      </c>
      <c r="AQ524" s="19" t="s">
        <v>2551</v>
      </c>
      <c r="AR524" s="5" t="s">
        <v>3347</v>
      </c>
    </row>
    <row r="525" spans="1:44" ht="16" x14ac:dyDescent="0.2">
      <c r="A525" s="18" t="s">
        <v>288</v>
      </c>
      <c r="B525" s="18" t="s">
        <v>286</v>
      </c>
      <c r="C525" s="18" t="s">
        <v>2799</v>
      </c>
      <c r="D525" s="18" t="s">
        <v>148</v>
      </c>
      <c r="E525" s="5" t="s">
        <v>2799</v>
      </c>
      <c r="F525" s="5" t="s">
        <v>5312</v>
      </c>
      <c r="G525" s="5" t="s">
        <v>5313</v>
      </c>
      <c r="H525" s="5"/>
      <c r="I525" s="5"/>
      <c r="J525" s="5" t="s">
        <v>289</v>
      </c>
      <c r="K525" s="5" t="s">
        <v>2551</v>
      </c>
      <c r="L525" s="5" t="s">
        <v>2551</v>
      </c>
      <c r="M525" s="5" t="s">
        <v>2551</v>
      </c>
      <c r="N525" s="5" t="s">
        <v>2717</v>
      </c>
      <c r="O525" s="18" t="s">
        <v>56</v>
      </c>
      <c r="P525">
        <v>100</v>
      </c>
      <c r="R525" s="5"/>
      <c r="S525">
        <v>10</v>
      </c>
      <c r="T525">
        <v>10</v>
      </c>
      <c r="U525">
        <v>20</v>
      </c>
      <c r="W525">
        <v>40</v>
      </c>
      <c r="X525">
        <v>10</v>
      </c>
      <c r="AO525" s="5" t="s">
        <v>5314</v>
      </c>
      <c r="AP525" s="5" t="s">
        <v>5314</v>
      </c>
      <c r="AQ525" s="19" t="s">
        <v>2551</v>
      </c>
      <c r="AR525" s="5" t="s">
        <v>3347</v>
      </c>
    </row>
    <row r="526" spans="1:44" ht="16" x14ac:dyDescent="0.2">
      <c r="A526" s="18" t="s">
        <v>427</v>
      </c>
      <c r="B526" s="18" t="s">
        <v>424</v>
      </c>
      <c r="C526" s="18" t="s">
        <v>3361</v>
      </c>
      <c r="D526" s="18" t="s">
        <v>2867</v>
      </c>
      <c r="E526" s="5" t="s">
        <v>5315</v>
      </c>
      <c r="F526" s="5" t="s">
        <v>5316</v>
      </c>
      <c r="G526" s="5" t="s">
        <v>4934</v>
      </c>
      <c r="H526" s="5" t="s">
        <v>5317</v>
      </c>
      <c r="I526" s="5"/>
      <c r="J526" s="5" t="s">
        <v>428</v>
      </c>
      <c r="K526" s="5" t="s">
        <v>3249</v>
      </c>
      <c r="L526" s="5" t="s">
        <v>5318</v>
      </c>
      <c r="M526" s="5" t="s">
        <v>2731</v>
      </c>
      <c r="N526" s="5" t="s">
        <v>3425</v>
      </c>
      <c r="O526" s="18" t="s">
        <v>114</v>
      </c>
      <c r="P526">
        <v>100</v>
      </c>
      <c r="R526" s="5"/>
      <c r="V526">
        <v>48</v>
      </c>
      <c r="Z526">
        <v>5</v>
      </c>
      <c r="AA526">
        <v>80</v>
      </c>
      <c r="AB526">
        <v>160</v>
      </c>
      <c r="AC526">
        <v>25</v>
      </c>
      <c r="AE526">
        <v>5</v>
      </c>
      <c r="AI526">
        <v>40</v>
      </c>
      <c r="AO526" s="5" t="s">
        <v>5319</v>
      </c>
      <c r="AP526" s="5" t="s">
        <v>5320</v>
      </c>
      <c r="AQ526" s="19" t="s">
        <v>2551</v>
      </c>
      <c r="AR526" s="5" t="s">
        <v>2551</v>
      </c>
    </row>
    <row r="527" spans="1:44" ht="16" x14ac:dyDescent="0.2">
      <c r="A527" s="18" t="s">
        <v>1806</v>
      </c>
      <c r="B527" s="18" t="s">
        <v>1805</v>
      </c>
      <c r="C527" s="18" t="s">
        <v>48</v>
      </c>
      <c r="D527" s="18" t="s">
        <v>48</v>
      </c>
      <c r="E527" s="5" t="s">
        <v>5321</v>
      </c>
      <c r="F527" s="5" t="s">
        <v>5322</v>
      </c>
      <c r="G527" s="5" t="s">
        <v>5323</v>
      </c>
      <c r="H527" s="5"/>
      <c r="I527" s="5"/>
      <c r="J527" s="5" t="s">
        <v>1807</v>
      </c>
      <c r="K527" s="5" t="s">
        <v>2551</v>
      </c>
      <c r="L527" s="5" t="s">
        <v>2717</v>
      </c>
      <c r="M527" s="5" t="s">
        <v>2551</v>
      </c>
      <c r="N527" s="5" t="s">
        <v>2551</v>
      </c>
      <c r="O527" s="18" t="s">
        <v>114</v>
      </c>
      <c r="R527" s="5" t="s">
        <v>4495</v>
      </c>
      <c r="V527">
        <v>20</v>
      </c>
      <c r="AC527">
        <v>25</v>
      </c>
      <c r="AO527" s="5" t="s">
        <v>5324</v>
      </c>
      <c r="AP527" s="5" t="s">
        <v>5324</v>
      </c>
      <c r="AQ527" s="19"/>
      <c r="AR527" s="5"/>
    </row>
    <row r="528" spans="1:44" ht="16" x14ac:dyDescent="0.2">
      <c r="A528" s="18" t="s">
        <v>1766</v>
      </c>
      <c r="B528" s="18" t="s">
        <v>388</v>
      </c>
      <c r="C528" s="18" t="s">
        <v>3469</v>
      </c>
      <c r="D528" s="18" t="s">
        <v>2874</v>
      </c>
      <c r="E528" s="5" t="s">
        <v>5325</v>
      </c>
      <c r="F528" s="5" t="s">
        <v>5326</v>
      </c>
      <c r="G528" s="5" t="s">
        <v>5327</v>
      </c>
      <c r="H528" s="5"/>
      <c r="I528" s="5"/>
      <c r="J528" s="5" t="s">
        <v>5328</v>
      </c>
      <c r="K528" s="5" t="s">
        <v>2551</v>
      </c>
      <c r="L528" s="5" t="s">
        <v>2551</v>
      </c>
      <c r="M528" s="5" t="s">
        <v>2717</v>
      </c>
      <c r="N528" s="5" t="s">
        <v>2551</v>
      </c>
      <c r="O528" s="18" t="s">
        <v>67</v>
      </c>
      <c r="P528">
        <v>100</v>
      </c>
      <c r="R528" s="5"/>
      <c r="AO528" s="5" t="s">
        <v>2588</v>
      </c>
      <c r="AP528" s="5" t="s">
        <v>2588</v>
      </c>
      <c r="AQ528" s="19"/>
      <c r="AR528" s="5"/>
    </row>
    <row r="529" spans="1:44" ht="16" x14ac:dyDescent="0.2">
      <c r="A529" s="18" t="s">
        <v>938</v>
      </c>
      <c r="B529" s="18" t="s">
        <v>388</v>
      </c>
      <c r="C529" s="18" t="s">
        <v>3469</v>
      </c>
      <c r="D529" s="18" t="s">
        <v>2874</v>
      </c>
      <c r="E529" s="5" t="s">
        <v>5329</v>
      </c>
      <c r="F529" s="5" t="s">
        <v>5330</v>
      </c>
      <c r="G529" s="5" t="s">
        <v>5331</v>
      </c>
      <c r="H529" s="5"/>
      <c r="I529" s="5"/>
      <c r="J529" s="5" t="s">
        <v>939</v>
      </c>
      <c r="K529" s="5" t="s">
        <v>2753</v>
      </c>
      <c r="L529" s="5" t="s">
        <v>2551</v>
      </c>
      <c r="M529" s="5" t="s">
        <v>3281</v>
      </c>
      <c r="N529" s="5" t="s">
        <v>2551</v>
      </c>
      <c r="O529" s="18" t="s">
        <v>67</v>
      </c>
      <c r="P529">
        <v>100</v>
      </c>
      <c r="R529" s="5"/>
      <c r="S529">
        <v>100</v>
      </c>
      <c r="W529">
        <v>100</v>
      </c>
      <c r="AE529">
        <v>25</v>
      </c>
      <c r="AH529">
        <v>2</v>
      </c>
      <c r="AO529" s="5" t="s">
        <v>5332</v>
      </c>
      <c r="AP529" s="5" t="s">
        <v>5332</v>
      </c>
      <c r="AQ529" s="19"/>
      <c r="AR529" s="5"/>
    </row>
    <row r="530" spans="1:44" ht="16" x14ac:dyDescent="0.2">
      <c r="A530" s="18" t="s">
        <v>574</v>
      </c>
      <c r="B530" s="18" t="s">
        <v>153</v>
      </c>
      <c r="C530" s="18" t="s">
        <v>3497</v>
      </c>
      <c r="D530" s="18" t="s">
        <v>2874</v>
      </c>
      <c r="E530" s="5" t="s">
        <v>5333</v>
      </c>
      <c r="F530" s="5" t="s">
        <v>5334</v>
      </c>
      <c r="G530" s="5" t="s">
        <v>5335</v>
      </c>
      <c r="H530" s="5"/>
      <c r="I530" s="5"/>
      <c r="J530" s="5" t="s">
        <v>5336</v>
      </c>
      <c r="K530" s="5" t="s">
        <v>3006</v>
      </c>
      <c r="L530" s="5" t="s">
        <v>2551</v>
      </c>
      <c r="M530" s="5" t="s">
        <v>2551</v>
      </c>
      <c r="N530" s="5" t="s">
        <v>2738</v>
      </c>
      <c r="O530" s="18" t="s">
        <v>120</v>
      </c>
      <c r="P530">
        <v>100</v>
      </c>
      <c r="R530" s="5"/>
      <c r="S530">
        <v>380</v>
      </c>
      <c r="T530">
        <v>260</v>
      </c>
      <c r="U530">
        <v>68</v>
      </c>
      <c r="V530">
        <v>30</v>
      </c>
      <c r="W530">
        <v>40</v>
      </c>
      <c r="X530">
        <v>20</v>
      </c>
      <c r="AO530" s="5" t="s">
        <v>5337</v>
      </c>
      <c r="AP530" s="5" t="s">
        <v>5338</v>
      </c>
      <c r="AQ530" s="19" t="s">
        <v>2559</v>
      </c>
      <c r="AR530" s="5" t="s">
        <v>4628</v>
      </c>
    </row>
    <row r="531" spans="1:44" ht="16" x14ac:dyDescent="0.2">
      <c r="A531" s="18" t="s">
        <v>721</v>
      </c>
      <c r="B531" s="18" t="s">
        <v>153</v>
      </c>
      <c r="C531" s="18" t="s">
        <v>3497</v>
      </c>
      <c r="D531" s="18" t="s">
        <v>2874</v>
      </c>
      <c r="E531" s="5" t="s">
        <v>3517</v>
      </c>
      <c r="F531" s="5" t="s">
        <v>5339</v>
      </c>
      <c r="G531" s="5" t="s">
        <v>3519</v>
      </c>
      <c r="H531" s="5"/>
      <c r="I531" s="5"/>
      <c r="J531" s="5" t="s">
        <v>722</v>
      </c>
      <c r="K531" s="5" t="s">
        <v>2551</v>
      </c>
      <c r="L531" s="5" t="s">
        <v>2717</v>
      </c>
      <c r="M531" s="5" t="s">
        <v>2551</v>
      </c>
      <c r="N531" s="5" t="s">
        <v>2551</v>
      </c>
      <c r="O531" s="18" t="s">
        <v>114</v>
      </c>
      <c r="P531">
        <v>90</v>
      </c>
      <c r="Q531">
        <v>10</v>
      </c>
      <c r="R531" s="5"/>
      <c r="Y531">
        <v>200</v>
      </c>
      <c r="AA531">
        <v>5</v>
      </c>
      <c r="AE531">
        <v>60</v>
      </c>
      <c r="AO531" s="5" t="s">
        <v>5340</v>
      </c>
      <c r="AP531" s="5" t="s">
        <v>5341</v>
      </c>
      <c r="AQ531" s="19" t="s">
        <v>2551</v>
      </c>
      <c r="AR531" s="5" t="s">
        <v>2551</v>
      </c>
    </row>
    <row r="532" spans="1:44" ht="16" x14ac:dyDescent="0.2">
      <c r="A532" s="18" t="s">
        <v>290</v>
      </c>
      <c r="B532" s="18" t="s">
        <v>153</v>
      </c>
      <c r="C532" s="18" t="s">
        <v>3497</v>
      </c>
      <c r="D532" s="18" t="s">
        <v>2874</v>
      </c>
      <c r="E532" s="5" t="s">
        <v>5342</v>
      </c>
      <c r="F532" s="5" t="s">
        <v>5343</v>
      </c>
      <c r="G532" s="5" t="s">
        <v>5344</v>
      </c>
      <c r="H532" s="5"/>
      <c r="I532" s="5"/>
      <c r="J532" s="5" t="s">
        <v>291</v>
      </c>
      <c r="K532" s="5" t="s">
        <v>2761</v>
      </c>
      <c r="L532" s="5" t="s">
        <v>2551</v>
      </c>
      <c r="M532" s="5" t="s">
        <v>2551</v>
      </c>
      <c r="N532" s="5" t="s">
        <v>2761</v>
      </c>
      <c r="O532" s="18" t="s">
        <v>107</v>
      </c>
      <c r="P532">
        <v>100</v>
      </c>
      <c r="R532" s="5"/>
      <c r="S532">
        <v>20</v>
      </c>
      <c r="U532">
        <v>23</v>
      </c>
      <c r="V532">
        <v>70</v>
      </c>
      <c r="AO532" s="5" t="s">
        <v>5345</v>
      </c>
      <c r="AP532" s="5" t="s">
        <v>5346</v>
      </c>
      <c r="AQ532" s="19" t="s">
        <v>2580</v>
      </c>
      <c r="AR532" s="5" t="s">
        <v>3430</v>
      </c>
    </row>
    <row r="533" spans="1:44" ht="16" x14ac:dyDescent="0.2">
      <c r="A533" s="18" t="s">
        <v>1278</v>
      </c>
      <c r="B533" s="18" t="s">
        <v>140</v>
      </c>
      <c r="C533" s="18" t="s">
        <v>2849</v>
      </c>
      <c r="D533" s="18" t="s">
        <v>139</v>
      </c>
      <c r="E533" s="5" t="s">
        <v>5347</v>
      </c>
      <c r="F533" s="5" t="s">
        <v>5348</v>
      </c>
      <c r="G533" s="5" t="s">
        <v>5349</v>
      </c>
      <c r="H533" s="5"/>
      <c r="I533" s="5"/>
      <c r="J533" s="5" t="s">
        <v>5350</v>
      </c>
      <c r="K533" s="5" t="s">
        <v>2551</v>
      </c>
      <c r="L533" s="5" t="s">
        <v>2761</v>
      </c>
      <c r="M533" s="5" t="s">
        <v>2761</v>
      </c>
      <c r="N533" s="5" t="s">
        <v>2551</v>
      </c>
      <c r="O533" s="18" t="s">
        <v>107</v>
      </c>
      <c r="P533">
        <v>100</v>
      </c>
      <c r="R533" s="5"/>
      <c r="Y533">
        <v>25</v>
      </c>
      <c r="AC533">
        <v>25</v>
      </c>
      <c r="AE533">
        <v>100</v>
      </c>
      <c r="AG533">
        <v>100000000</v>
      </c>
      <c r="AM533">
        <v>23225</v>
      </c>
      <c r="AO533" s="5" t="s">
        <v>5351</v>
      </c>
      <c r="AP533" s="5" t="s">
        <v>5352</v>
      </c>
      <c r="AQ533" s="19" t="s">
        <v>2551</v>
      </c>
      <c r="AR533" s="5" t="s">
        <v>2551</v>
      </c>
    </row>
    <row r="534" spans="1:44" ht="16" x14ac:dyDescent="0.2">
      <c r="A534" s="18" t="s">
        <v>737</v>
      </c>
      <c r="B534" s="18" t="s">
        <v>140</v>
      </c>
      <c r="C534" s="18" t="s">
        <v>2849</v>
      </c>
      <c r="D534" s="18" t="s">
        <v>139</v>
      </c>
      <c r="E534" s="5" t="s">
        <v>5353</v>
      </c>
      <c r="F534" s="5" t="s">
        <v>5354</v>
      </c>
      <c r="G534" s="5" t="s">
        <v>5355</v>
      </c>
      <c r="H534" s="5"/>
      <c r="I534" s="5"/>
      <c r="J534" s="5" t="s">
        <v>738</v>
      </c>
      <c r="K534" s="5" t="s">
        <v>2551</v>
      </c>
      <c r="L534" s="5" t="s">
        <v>2551</v>
      </c>
      <c r="M534" s="5" t="s">
        <v>2769</v>
      </c>
      <c r="N534" s="5" t="s">
        <v>2770</v>
      </c>
      <c r="O534" s="18" t="s">
        <v>56</v>
      </c>
      <c r="P534">
        <v>100</v>
      </c>
      <c r="R534" s="5"/>
      <c r="S534">
        <v>40</v>
      </c>
      <c r="T534">
        <v>35</v>
      </c>
      <c r="U534">
        <v>60</v>
      </c>
      <c r="V534">
        <v>30</v>
      </c>
      <c r="W534">
        <v>65</v>
      </c>
      <c r="X534">
        <v>10</v>
      </c>
      <c r="AJ534">
        <v>50</v>
      </c>
      <c r="AO534" s="5" t="s">
        <v>5356</v>
      </c>
      <c r="AP534" s="5" t="s">
        <v>5357</v>
      </c>
      <c r="AQ534" s="19" t="s">
        <v>2568</v>
      </c>
      <c r="AR534" s="5" t="s">
        <v>4883</v>
      </c>
    </row>
    <row r="535" spans="1:44" ht="16" x14ac:dyDescent="0.2">
      <c r="A535" s="18" t="s">
        <v>1648</v>
      </c>
      <c r="B535" s="18" t="s">
        <v>263</v>
      </c>
      <c r="C535" s="18" t="s">
        <v>5358</v>
      </c>
      <c r="D535" s="18" t="s">
        <v>2976</v>
      </c>
      <c r="E535" s="5" t="s">
        <v>5359</v>
      </c>
      <c r="F535" s="5" t="s">
        <v>5360</v>
      </c>
      <c r="G535" s="5" t="s">
        <v>5361</v>
      </c>
      <c r="H535" s="5"/>
      <c r="I535" s="5"/>
      <c r="J535" s="5" t="s">
        <v>1649</v>
      </c>
      <c r="K535" s="5" t="s">
        <v>2551</v>
      </c>
      <c r="L535" s="5" t="s">
        <v>2551</v>
      </c>
      <c r="M535" s="5" t="s">
        <v>2770</v>
      </c>
      <c r="N535" s="5" t="s">
        <v>2769</v>
      </c>
      <c r="O535" s="18" t="s">
        <v>67</v>
      </c>
      <c r="P535">
        <v>100</v>
      </c>
      <c r="R535" s="5"/>
      <c r="AJ535">
        <v>1623</v>
      </c>
      <c r="AO535" s="5" t="s">
        <v>5362</v>
      </c>
      <c r="AP535" s="5" t="s">
        <v>5363</v>
      </c>
      <c r="AQ535" s="19"/>
      <c r="AR535" s="5"/>
    </row>
    <row r="536" spans="1:44" ht="16" x14ac:dyDescent="0.2">
      <c r="A536" s="18" t="s">
        <v>5364</v>
      </c>
      <c r="B536" s="18" t="s">
        <v>5365</v>
      </c>
      <c r="C536" s="18" t="s">
        <v>48</v>
      </c>
      <c r="D536" s="18" t="s">
        <v>48</v>
      </c>
      <c r="E536" s="5" t="s">
        <v>5366</v>
      </c>
      <c r="F536" s="5" t="s">
        <v>5367</v>
      </c>
      <c r="G536" s="5" t="s">
        <v>5368</v>
      </c>
      <c r="H536" s="5"/>
      <c r="I536" s="5"/>
      <c r="J536" s="5" t="s">
        <v>5369</v>
      </c>
      <c r="K536" s="5" t="s">
        <v>2769</v>
      </c>
      <c r="L536" s="5" t="s">
        <v>2551</v>
      </c>
      <c r="M536" s="5" t="s">
        <v>3144</v>
      </c>
      <c r="N536" s="5" t="s">
        <v>2753</v>
      </c>
      <c r="O536" s="18" t="s">
        <v>67</v>
      </c>
      <c r="R536" s="5" t="s">
        <v>4495</v>
      </c>
      <c r="W536">
        <v>1250</v>
      </c>
      <c r="AA536">
        <v>9</v>
      </c>
      <c r="AH536">
        <v>5</v>
      </c>
      <c r="AO536" s="5" t="s">
        <v>5370</v>
      </c>
      <c r="AP536" s="5" t="s">
        <v>5371</v>
      </c>
      <c r="AQ536" s="19" t="s">
        <v>5372</v>
      </c>
      <c r="AR536" s="5" t="s">
        <v>2813</v>
      </c>
    </row>
    <row r="537" spans="1:44" ht="16" x14ac:dyDescent="0.2">
      <c r="A537" s="18" t="s">
        <v>471</v>
      </c>
      <c r="B537" s="18" t="s">
        <v>94</v>
      </c>
      <c r="C537" s="18" t="s">
        <v>2866</v>
      </c>
      <c r="D537" s="18" t="s">
        <v>2867</v>
      </c>
      <c r="E537" s="5" t="s">
        <v>4932</v>
      </c>
      <c r="F537" s="5" t="s">
        <v>4933</v>
      </c>
      <c r="G537" s="5" t="s">
        <v>4934</v>
      </c>
      <c r="H537" s="5"/>
      <c r="I537" s="5"/>
      <c r="J537" s="5" t="s">
        <v>5373</v>
      </c>
      <c r="K537" s="5" t="s">
        <v>3249</v>
      </c>
      <c r="L537" s="5" t="s">
        <v>3006</v>
      </c>
      <c r="M537" s="5" t="s">
        <v>2551</v>
      </c>
      <c r="N537" s="5" t="s">
        <v>3426</v>
      </c>
      <c r="O537" s="18" t="s">
        <v>114</v>
      </c>
      <c r="P537">
        <v>100</v>
      </c>
      <c r="R537" s="5"/>
      <c r="V537">
        <v>20</v>
      </c>
      <c r="Z537">
        <v>3</v>
      </c>
      <c r="AA537">
        <v>20</v>
      </c>
      <c r="AB537">
        <v>451</v>
      </c>
      <c r="AI537">
        <v>40</v>
      </c>
      <c r="AN537">
        <v>1</v>
      </c>
      <c r="AO537" s="5" t="s">
        <v>2905</v>
      </c>
      <c r="AP537" s="5" t="s">
        <v>5374</v>
      </c>
      <c r="AQ537" s="19" t="s">
        <v>2551</v>
      </c>
      <c r="AR537" s="5" t="s">
        <v>2551</v>
      </c>
    </row>
    <row r="538" spans="1:44" ht="16" x14ac:dyDescent="0.2">
      <c r="A538" s="18" t="s">
        <v>1642</v>
      </c>
      <c r="B538" s="18" t="s">
        <v>361</v>
      </c>
      <c r="C538" s="18" t="s">
        <v>362</v>
      </c>
      <c r="D538" s="18" t="s">
        <v>2874</v>
      </c>
      <c r="E538" s="5" t="s">
        <v>5375</v>
      </c>
      <c r="F538" s="5" t="s">
        <v>5376</v>
      </c>
      <c r="G538" s="5" t="s">
        <v>5377</v>
      </c>
      <c r="H538" s="5"/>
      <c r="I538" s="5"/>
      <c r="J538" s="5" t="s">
        <v>5378</v>
      </c>
      <c r="K538" s="5" t="s">
        <v>3076</v>
      </c>
      <c r="L538" s="5" t="s">
        <v>2551</v>
      </c>
      <c r="M538" s="5" t="s">
        <v>2551</v>
      </c>
      <c r="N538" s="5" t="s">
        <v>2813</v>
      </c>
      <c r="O538" s="18" t="s">
        <v>120</v>
      </c>
      <c r="Q538">
        <v>100</v>
      </c>
      <c r="R538" s="5"/>
      <c r="S538">
        <v>100</v>
      </c>
      <c r="T538">
        <v>75</v>
      </c>
      <c r="AB538">
        <v>40</v>
      </c>
      <c r="AO538" s="5" t="s">
        <v>5379</v>
      </c>
      <c r="AP538" s="5" t="s">
        <v>5380</v>
      </c>
      <c r="AQ538" s="19" t="s">
        <v>5381</v>
      </c>
      <c r="AR538" s="5" t="s">
        <v>5382</v>
      </c>
    </row>
    <row r="539" spans="1:44" ht="16" x14ac:dyDescent="0.2">
      <c r="A539" s="18" t="s">
        <v>1083</v>
      </c>
      <c r="B539" s="18" t="s">
        <v>361</v>
      </c>
      <c r="C539" s="18" t="s">
        <v>362</v>
      </c>
      <c r="D539" s="18" t="s">
        <v>2874</v>
      </c>
      <c r="E539" s="5" t="s">
        <v>5383</v>
      </c>
      <c r="F539" s="5" t="s">
        <v>5384</v>
      </c>
      <c r="G539" s="5" t="s">
        <v>5385</v>
      </c>
      <c r="H539" s="5"/>
      <c r="I539" s="5"/>
      <c r="J539" s="5" t="s">
        <v>5386</v>
      </c>
      <c r="K539" s="5" t="s">
        <v>3076</v>
      </c>
      <c r="L539" s="5" t="s">
        <v>2551</v>
      </c>
      <c r="M539" s="5" t="s">
        <v>2551</v>
      </c>
      <c r="N539" s="5" t="s">
        <v>2813</v>
      </c>
      <c r="O539" s="18" t="s">
        <v>120</v>
      </c>
      <c r="Q539">
        <v>100</v>
      </c>
      <c r="R539" s="5"/>
      <c r="S539">
        <v>19</v>
      </c>
      <c r="T539">
        <v>12</v>
      </c>
      <c r="V539">
        <v>27</v>
      </c>
      <c r="W539">
        <v>526</v>
      </c>
      <c r="AO539" s="5" t="s">
        <v>5387</v>
      </c>
      <c r="AP539" s="5" t="s">
        <v>5388</v>
      </c>
      <c r="AQ539" s="19"/>
      <c r="AR539" s="5"/>
    </row>
    <row r="540" spans="1:44" ht="32" x14ac:dyDescent="0.2">
      <c r="A540" s="18" t="s">
        <v>479</v>
      </c>
      <c r="B540" s="18" t="s">
        <v>476</v>
      </c>
      <c r="C540" s="18" t="s">
        <v>4505</v>
      </c>
      <c r="D540" s="18" t="s">
        <v>2867</v>
      </c>
      <c r="E540" s="5" t="s">
        <v>5389</v>
      </c>
      <c r="F540" s="5" t="s">
        <v>5390</v>
      </c>
      <c r="G540" s="5" t="s">
        <v>5391</v>
      </c>
      <c r="H540" s="5"/>
      <c r="I540" s="5"/>
      <c r="J540" s="5" t="s">
        <v>480</v>
      </c>
      <c r="K540" s="5" t="s">
        <v>3703</v>
      </c>
      <c r="L540" s="5" t="s">
        <v>3076</v>
      </c>
      <c r="M540" s="5" t="s">
        <v>2551</v>
      </c>
      <c r="N540" s="5" t="s">
        <v>2551</v>
      </c>
      <c r="O540" s="18" t="s">
        <v>114</v>
      </c>
      <c r="P540">
        <v>100</v>
      </c>
      <c r="R540" s="5"/>
      <c r="T540">
        <v>50</v>
      </c>
      <c r="AE540">
        <v>80</v>
      </c>
      <c r="AH540">
        <v>40</v>
      </c>
      <c r="AI540">
        <v>40</v>
      </c>
      <c r="AO540" s="5" t="s">
        <v>5392</v>
      </c>
      <c r="AP540" s="5" t="s">
        <v>5393</v>
      </c>
      <c r="AQ540" s="19"/>
      <c r="AR540" s="5"/>
    </row>
    <row r="541" spans="1:44" ht="16" x14ac:dyDescent="0.2">
      <c r="A541" s="18" t="s">
        <v>889</v>
      </c>
      <c r="B541" s="18" t="s">
        <v>700</v>
      </c>
      <c r="C541" s="18" t="s">
        <v>3802</v>
      </c>
      <c r="D541" s="18" t="s">
        <v>148</v>
      </c>
      <c r="E541" s="5" t="s">
        <v>5394</v>
      </c>
      <c r="F541" s="5" t="s">
        <v>5395</v>
      </c>
      <c r="G541" s="5" t="s">
        <v>5396</v>
      </c>
      <c r="H541" s="5"/>
      <c r="I541" s="5"/>
      <c r="J541" s="5" t="s">
        <v>890</v>
      </c>
      <c r="K541" s="5" t="s">
        <v>2551</v>
      </c>
      <c r="L541" s="5" t="s">
        <v>2551</v>
      </c>
      <c r="M541" s="5" t="s">
        <v>2717</v>
      </c>
      <c r="N541" s="5" t="s">
        <v>2551</v>
      </c>
      <c r="O541" s="18" t="s">
        <v>67</v>
      </c>
      <c r="Q541">
        <v>100</v>
      </c>
      <c r="R541" s="5"/>
      <c r="AE541">
        <v>5</v>
      </c>
      <c r="AI541">
        <v>1</v>
      </c>
      <c r="AJ541">
        <v>200</v>
      </c>
      <c r="AN541">
        <v>1</v>
      </c>
      <c r="AO541" s="5" t="s">
        <v>5397</v>
      </c>
      <c r="AP541" s="5" t="s">
        <v>5398</v>
      </c>
      <c r="AQ541" s="19"/>
      <c r="AR541" s="5"/>
    </row>
    <row r="542" spans="1:44" ht="16" x14ac:dyDescent="0.2">
      <c r="A542" s="18" t="s">
        <v>841</v>
      </c>
      <c r="B542" s="18" t="s">
        <v>840</v>
      </c>
      <c r="C542" s="18" t="s">
        <v>48</v>
      </c>
      <c r="D542" s="18" t="s">
        <v>48</v>
      </c>
      <c r="E542" s="5" t="s">
        <v>5399</v>
      </c>
      <c r="F542" s="5" t="s">
        <v>5400</v>
      </c>
      <c r="G542" s="5" t="s">
        <v>5401</v>
      </c>
      <c r="H542" s="5"/>
      <c r="I542" s="5" t="s">
        <v>59</v>
      </c>
      <c r="J542" s="5" t="s">
        <v>842</v>
      </c>
      <c r="K542" s="5" t="s">
        <v>2551</v>
      </c>
      <c r="L542" s="5" t="s">
        <v>2551</v>
      </c>
      <c r="M542" s="5" t="s">
        <v>2551</v>
      </c>
      <c r="N542" s="5" t="s">
        <v>2717</v>
      </c>
      <c r="O542" s="18" t="s">
        <v>56</v>
      </c>
      <c r="R542" s="5" t="s">
        <v>4495</v>
      </c>
      <c r="T542">
        <v>40</v>
      </c>
      <c r="U542">
        <v>32</v>
      </c>
      <c r="V542">
        <v>34</v>
      </c>
      <c r="W542">
        <v>22</v>
      </c>
      <c r="X542">
        <v>22</v>
      </c>
      <c r="AO542" s="5" t="s">
        <v>5402</v>
      </c>
      <c r="AP542" s="5" t="s">
        <v>5402</v>
      </c>
      <c r="AQ542" s="19"/>
      <c r="AR542" s="5"/>
    </row>
    <row r="543" spans="1:44" ht="16" x14ac:dyDescent="0.2">
      <c r="A543" s="18" t="s">
        <v>299</v>
      </c>
      <c r="B543" s="18" t="s">
        <v>244</v>
      </c>
      <c r="C543" s="18" t="s">
        <v>2925</v>
      </c>
      <c r="D543" s="18" t="s">
        <v>2867</v>
      </c>
      <c r="E543" s="5" t="s">
        <v>2925</v>
      </c>
      <c r="F543" s="5" t="s">
        <v>5403</v>
      </c>
      <c r="G543" s="5" t="s">
        <v>5404</v>
      </c>
      <c r="H543" s="5"/>
      <c r="I543" s="5"/>
      <c r="J543" s="5" t="s">
        <v>300</v>
      </c>
      <c r="K543" s="5" t="s">
        <v>2551</v>
      </c>
      <c r="L543" s="5" t="s">
        <v>2551</v>
      </c>
      <c r="M543" s="5" t="s">
        <v>2551</v>
      </c>
      <c r="N543" s="5" t="s">
        <v>2717</v>
      </c>
      <c r="O543" s="18" t="s">
        <v>56</v>
      </c>
      <c r="P543">
        <v>100</v>
      </c>
      <c r="R543" s="5"/>
      <c r="S543">
        <v>20</v>
      </c>
      <c r="U543">
        <v>30</v>
      </c>
      <c r="AO543" s="5" t="s">
        <v>5405</v>
      </c>
      <c r="AP543" s="5" t="s">
        <v>5405</v>
      </c>
      <c r="AQ543" s="19" t="s">
        <v>2546</v>
      </c>
      <c r="AR543" s="5" t="s">
        <v>3614</v>
      </c>
    </row>
    <row r="544" spans="1:44" ht="16" x14ac:dyDescent="0.2">
      <c r="A544" s="18" t="s">
        <v>2541</v>
      </c>
      <c r="B544" s="18" t="s">
        <v>2540</v>
      </c>
      <c r="C544" s="18" t="s">
        <v>48</v>
      </c>
      <c r="D544" s="18" t="s">
        <v>48</v>
      </c>
      <c r="E544" s="5" t="s">
        <v>5406</v>
      </c>
      <c r="F544" s="5" t="s">
        <v>5407</v>
      </c>
      <c r="G544" s="5" t="s">
        <v>5408</v>
      </c>
      <c r="H544" s="5"/>
      <c r="I544" s="5"/>
      <c r="J544" s="5" t="s">
        <v>5409</v>
      </c>
      <c r="K544" s="5" t="s">
        <v>2551</v>
      </c>
      <c r="L544" s="5" t="s">
        <v>2551</v>
      </c>
      <c r="M544" s="5" t="s">
        <v>2761</v>
      </c>
      <c r="N544" s="5" t="s">
        <v>2761</v>
      </c>
      <c r="O544" s="18" t="s">
        <v>107</v>
      </c>
      <c r="R544" s="5" t="s">
        <v>4495</v>
      </c>
      <c r="AO544" s="5" t="s">
        <v>3467</v>
      </c>
      <c r="AP544" s="5" t="s">
        <v>3467</v>
      </c>
      <c r="AQ544" s="19"/>
      <c r="AR544" s="5"/>
    </row>
    <row r="545" spans="1:45" ht="16" x14ac:dyDescent="0.2">
      <c r="A545" s="18" t="s">
        <v>909</v>
      </c>
      <c r="B545" s="18" t="s">
        <v>908</v>
      </c>
      <c r="C545" s="18" t="s">
        <v>48</v>
      </c>
      <c r="D545" s="18" t="s">
        <v>48</v>
      </c>
      <c r="E545" s="5" t="s">
        <v>5410</v>
      </c>
      <c r="F545" s="5" t="s">
        <v>5411</v>
      </c>
      <c r="G545" s="5" t="s">
        <v>5412</v>
      </c>
      <c r="H545" s="5"/>
      <c r="I545" s="5" t="s">
        <v>59</v>
      </c>
      <c r="J545" s="5" t="s">
        <v>910</v>
      </c>
      <c r="K545" s="5" t="s">
        <v>2761</v>
      </c>
      <c r="L545" s="5" t="s">
        <v>2551</v>
      </c>
      <c r="M545" s="5" t="s">
        <v>2551</v>
      </c>
      <c r="N545" s="5" t="s">
        <v>2761</v>
      </c>
      <c r="O545" s="18" t="s">
        <v>107</v>
      </c>
      <c r="R545" s="5" t="s">
        <v>4495</v>
      </c>
      <c r="S545">
        <v>250</v>
      </c>
      <c r="T545">
        <v>225</v>
      </c>
      <c r="U545">
        <v>250</v>
      </c>
      <c r="V545">
        <v>100</v>
      </c>
      <c r="W545">
        <v>250</v>
      </c>
      <c r="AO545" s="5" t="s">
        <v>2567</v>
      </c>
      <c r="AP545" s="5" t="s">
        <v>2567</v>
      </c>
      <c r="AQ545" s="19" t="s">
        <v>2600</v>
      </c>
      <c r="AR545" s="5" t="s">
        <v>5413</v>
      </c>
    </row>
    <row r="546" spans="1:45" ht="16" x14ac:dyDescent="0.2">
      <c r="A546" s="18" t="s">
        <v>1207</v>
      </c>
      <c r="B546" s="18" t="s">
        <v>322</v>
      </c>
      <c r="C546" s="18" t="s">
        <v>2975</v>
      </c>
      <c r="D546" s="18" t="s">
        <v>2976</v>
      </c>
      <c r="E546" s="5" t="s">
        <v>2975</v>
      </c>
      <c r="F546" s="5" t="s">
        <v>5414</v>
      </c>
      <c r="G546" s="5" t="s">
        <v>5415</v>
      </c>
      <c r="H546" s="5"/>
      <c r="I546" s="5"/>
      <c r="J546" s="5" t="s">
        <v>1208</v>
      </c>
      <c r="K546" s="5" t="s">
        <v>2769</v>
      </c>
      <c r="L546" s="5" t="s">
        <v>3281</v>
      </c>
      <c r="M546" s="5" t="s">
        <v>2951</v>
      </c>
      <c r="N546" s="5" t="s">
        <v>2769</v>
      </c>
      <c r="O546" s="18" t="s">
        <v>114</v>
      </c>
      <c r="Q546">
        <v>100</v>
      </c>
      <c r="R546" s="5"/>
      <c r="S546">
        <v>1</v>
      </c>
      <c r="Y546">
        <v>3</v>
      </c>
      <c r="Z546">
        <v>7</v>
      </c>
      <c r="AB546">
        <v>3</v>
      </c>
      <c r="AD546">
        <v>1</v>
      </c>
      <c r="AE546">
        <v>17</v>
      </c>
      <c r="AF546">
        <v>60</v>
      </c>
      <c r="AH546">
        <v>20</v>
      </c>
      <c r="AI546">
        <v>17</v>
      </c>
      <c r="AO546" s="5" t="s">
        <v>5416</v>
      </c>
      <c r="AP546" s="5" t="s">
        <v>5417</v>
      </c>
      <c r="AQ546" s="19" t="s">
        <v>5418</v>
      </c>
      <c r="AR546" s="5" t="s">
        <v>5419</v>
      </c>
    </row>
    <row r="547" spans="1:45" ht="16" x14ac:dyDescent="0.2">
      <c r="A547" s="18" t="s">
        <v>1110</v>
      </c>
      <c r="B547" s="18" t="s">
        <v>322</v>
      </c>
      <c r="C547" s="18" t="s">
        <v>2975</v>
      </c>
      <c r="D547" s="18" t="s">
        <v>2976</v>
      </c>
      <c r="E547" s="5" t="s">
        <v>5420</v>
      </c>
      <c r="F547" s="5" t="s">
        <v>5421</v>
      </c>
      <c r="G547" s="5" t="s">
        <v>5422</v>
      </c>
      <c r="H547" s="5"/>
      <c r="I547" s="5"/>
      <c r="J547" s="5" t="s">
        <v>1111</v>
      </c>
      <c r="K547" s="5" t="s">
        <v>2551</v>
      </c>
      <c r="L547" s="5" t="s">
        <v>3076</v>
      </c>
      <c r="M547" s="5" t="s">
        <v>2813</v>
      </c>
      <c r="N547" s="5" t="s">
        <v>2551</v>
      </c>
      <c r="O547" s="18" t="s">
        <v>114</v>
      </c>
      <c r="Q547">
        <v>100</v>
      </c>
      <c r="R547" s="5"/>
      <c r="Y547">
        <v>1</v>
      </c>
      <c r="Z547">
        <v>1</v>
      </c>
      <c r="AE547">
        <v>13</v>
      </c>
      <c r="AH547">
        <v>4</v>
      </c>
      <c r="AM547">
        <v>130</v>
      </c>
      <c r="AO547" s="5" t="s">
        <v>5423</v>
      </c>
      <c r="AP547" s="5" t="s">
        <v>5423</v>
      </c>
      <c r="AQ547" s="19" t="s">
        <v>2622</v>
      </c>
      <c r="AR547" s="5" t="s">
        <v>3609</v>
      </c>
    </row>
    <row r="548" spans="1:45" ht="16" x14ac:dyDescent="0.2">
      <c r="A548" s="18" t="s">
        <v>325</v>
      </c>
      <c r="B548" s="18" t="s">
        <v>322</v>
      </c>
      <c r="C548" s="18" t="s">
        <v>2975</v>
      </c>
      <c r="D548" s="18" t="s">
        <v>2976</v>
      </c>
      <c r="E548" s="5" t="s">
        <v>2975</v>
      </c>
      <c r="F548" s="5" t="s">
        <v>5424</v>
      </c>
      <c r="G548" s="5" t="s">
        <v>5425</v>
      </c>
      <c r="H548" s="5"/>
      <c r="I548" s="5"/>
      <c r="J548" s="5" t="s">
        <v>326</v>
      </c>
      <c r="K548" s="5" t="s">
        <v>3249</v>
      </c>
      <c r="L548" s="5" t="s">
        <v>4583</v>
      </c>
      <c r="M548" s="5" t="s">
        <v>3313</v>
      </c>
      <c r="N548" s="5" t="s">
        <v>2551</v>
      </c>
      <c r="O548" s="18" t="s">
        <v>114</v>
      </c>
      <c r="Q548">
        <v>100</v>
      </c>
      <c r="R548" s="5"/>
      <c r="T548">
        <v>40</v>
      </c>
      <c r="Y548">
        <v>16</v>
      </c>
      <c r="Z548">
        <v>15</v>
      </c>
      <c r="AA548">
        <v>15</v>
      </c>
      <c r="AB548">
        <v>95</v>
      </c>
      <c r="AC548">
        <v>9</v>
      </c>
      <c r="AE548">
        <v>100</v>
      </c>
      <c r="AI548">
        <v>104</v>
      </c>
      <c r="AJ548">
        <v>3017</v>
      </c>
      <c r="AL548">
        <v>1600000</v>
      </c>
      <c r="AN548">
        <v>5</v>
      </c>
      <c r="AO548" s="5" t="s">
        <v>5426</v>
      </c>
      <c r="AP548" s="5" t="s">
        <v>5427</v>
      </c>
      <c r="AQ548" s="19"/>
      <c r="AR548" s="5"/>
    </row>
    <row r="549" spans="1:45" ht="16" x14ac:dyDescent="0.2">
      <c r="A549" s="18" t="s">
        <v>1668</v>
      </c>
      <c r="B549" s="18" t="s">
        <v>499</v>
      </c>
      <c r="C549" s="18" t="s">
        <v>4084</v>
      </c>
      <c r="D549" s="18" t="s">
        <v>2874</v>
      </c>
      <c r="E549" s="5" t="s">
        <v>5428</v>
      </c>
      <c r="F549" s="5" t="s">
        <v>5429</v>
      </c>
      <c r="G549" s="5" t="s">
        <v>5430</v>
      </c>
      <c r="H549" s="5"/>
      <c r="I549" s="5"/>
      <c r="J549" s="5" t="s">
        <v>5431</v>
      </c>
      <c r="K549" s="5" t="s">
        <v>2738</v>
      </c>
      <c r="L549" s="5" t="s">
        <v>2813</v>
      </c>
      <c r="M549" s="5" t="s">
        <v>2738</v>
      </c>
      <c r="N549" s="5" t="s">
        <v>2813</v>
      </c>
      <c r="O549" s="18" t="s">
        <v>107</v>
      </c>
      <c r="Q549">
        <v>100</v>
      </c>
      <c r="R549" s="5"/>
      <c r="V549">
        <v>120</v>
      </c>
      <c r="AA549">
        <v>20</v>
      </c>
      <c r="AC549">
        <v>100</v>
      </c>
      <c r="AI549">
        <v>60</v>
      </c>
      <c r="AO549" s="5" t="s">
        <v>5432</v>
      </c>
      <c r="AP549" s="5" t="s">
        <v>5433</v>
      </c>
      <c r="AQ549" s="19" t="s">
        <v>5434</v>
      </c>
      <c r="AR549" s="5" t="s">
        <v>5435</v>
      </c>
    </row>
    <row r="550" spans="1:45" ht="16" x14ac:dyDescent="0.2">
      <c r="A550" s="18" t="s">
        <v>603</v>
      </c>
      <c r="B550" s="18" t="s">
        <v>600</v>
      </c>
      <c r="C550" s="18" t="s">
        <v>2998</v>
      </c>
      <c r="D550" s="18" t="s">
        <v>2874</v>
      </c>
      <c r="E550" s="5" t="s">
        <v>5436</v>
      </c>
      <c r="F550" s="5" t="s">
        <v>5437</v>
      </c>
      <c r="G550" s="5" t="s">
        <v>5438</v>
      </c>
      <c r="H550" s="5"/>
      <c r="I550" s="5"/>
      <c r="J550" s="5" t="s">
        <v>604</v>
      </c>
      <c r="K550" s="5" t="s">
        <v>3047</v>
      </c>
      <c r="L550" s="5" t="s">
        <v>2551</v>
      </c>
      <c r="M550" s="5" t="s">
        <v>2769</v>
      </c>
      <c r="N550" s="5" t="s">
        <v>3165</v>
      </c>
      <c r="O550" s="18" t="s">
        <v>56</v>
      </c>
      <c r="P550">
        <v>100</v>
      </c>
      <c r="R550" s="5"/>
      <c r="S550">
        <v>100</v>
      </c>
      <c r="U550">
        <v>60</v>
      </c>
      <c r="W550">
        <v>20</v>
      </c>
      <c r="X550">
        <v>20</v>
      </c>
      <c r="AE550">
        <v>10</v>
      </c>
      <c r="AO550" s="5" t="s">
        <v>5439</v>
      </c>
      <c r="AP550" s="5" t="s">
        <v>5439</v>
      </c>
      <c r="AQ550" s="19" t="s">
        <v>2551</v>
      </c>
      <c r="AR550" s="5" t="s">
        <v>2551</v>
      </c>
    </row>
    <row r="551" spans="1:45" ht="16" x14ac:dyDescent="0.2">
      <c r="A551" s="18" t="s">
        <v>1425</v>
      </c>
      <c r="B551" s="18" t="s">
        <v>600</v>
      </c>
      <c r="C551" s="18" t="s">
        <v>2998</v>
      </c>
      <c r="D551" s="18" t="s">
        <v>2874</v>
      </c>
      <c r="E551" s="5" t="s">
        <v>5440</v>
      </c>
      <c r="F551" s="5" t="s">
        <v>5441</v>
      </c>
      <c r="G551" s="5" t="s">
        <v>5442</v>
      </c>
      <c r="H551" s="5"/>
      <c r="I551" s="5"/>
      <c r="J551" s="5" t="s">
        <v>1426</v>
      </c>
      <c r="K551" s="5" t="s">
        <v>2717</v>
      </c>
      <c r="L551" s="5" t="s">
        <v>2551</v>
      </c>
      <c r="M551" s="5" t="s">
        <v>2551</v>
      </c>
      <c r="N551" s="5" t="s">
        <v>2551</v>
      </c>
      <c r="O551" s="18" t="s">
        <v>120</v>
      </c>
      <c r="P551">
        <v>100</v>
      </c>
      <c r="R551" s="5"/>
      <c r="S551">
        <v>60</v>
      </c>
      <c r="T551">
        <v>90</v>
      </c>
      <c r="U551">
        <v>150</v>
      </c>
      <c r="V551">
        <v>1</v>
      </c>
      <c r="AD551">
        <v>2</v>
      </c>
      <c r="AE551">
        <v>50</v>
      </c>
      <c r="AH551">
        <v>1</v>
      </c>
      <c r="AO551" s="5" t="s">
        <v>5443</v>
      </c>
      <c r="AP551" s="5" t="s">
        <v>5444</v>
      </c>
      <c r="AQ551" s="19" t="s">
        <v>2551</v>
      </c>
      <c r="AR551" s="5" t="s">
        <v>2551</v>
      </c>
    </row>
    <row r="552" spans="1:45" ht="16" x14ac:dyDescent="0.2">
      <c r="A552" s="18" t="s">
        <v>1574</v>
      </c>
      <c r="B552" s="18" t="s">
        <v>605</v>
      </c>
      <c r="C552" s="18" t="s">
        <v>4207</v>
      </c>
      <c r="D552" s="18" t="s">
        <v>2976</v>
      </c>
      <c r="E552" s="5" t="s">
        <v>5445</v>
      </c>
      <c r="F552" s="5" t="s">
        <v>5446</v>
      </c>
      <c r="G552" s="5" t="s">
        <v>5447</v>
      </c>
      <c r="H552" s="5"/>
      <c r="I552" s="5"/>
      <c r="J552" s="5" t="s">
        <v>1575</v>
      </c>
      <c r="K552" s="5" t="s">
        <v>2879</v>
      </c>
      <c r="L552" s="5" t="s">
        <v>2551</v>
      </c>
      <c r="M552" s="5" t="s">
        <v>2551</v>
      </c>
      <c r="N552" s="5" t="s">
        <v>2739</v>
      </c>
      <c r="O552" s="18" t="s">
        <v>120</v>
      </c>
      <c r="Q552">
        <v>100</v>
      </c>
      <c r="R552" s="5"/>
      <c r="S552">
        <v>177</v>
      </c>
      <c r="T552">
        <v>125</v>
      </c>
      <c r="U552">
        <v>100</v>
      </c>
      <c r="AO552" s="5" t="s">
        <v>5448</v>
      </c>
      <c r="AP552" s="5" t="s">
        <v>5448</v>
      </c>
      <c r="AQ552" s="19" t="s">
        <v>2551</v>
      </c>
      <c r="AR552" s="5" t="s">
        <v>2551</v>
      </c>
    </row>
    <row r="553" spans="1:45" ht="16" x14ac:dyDescent="0.2">
      <c r="A553" s="18" t="s">
        <v>5449</v>
      </c>
      <c r="B553" s="18" t="s">
        <v>1070</v>
      </c>
      <c r="C553" s="18" t="s">
        <v>5450</v>
      </c>
      <c r="D553" s="18" t="s">
        <v>2874</v>
      </c>
      <c r="E553" s="5" t="s">
        <v>5451</v>
      </c>
      <c r="F553" s="5" t="s">
        <v>5452</v>
      </c>
      <c r="G553" s="5" t="s">
        <v>5453</v>
      </c>
      <c r="H553" s="5"/>
      <c r="I553" s="5"/>
      <c r="J553" s="5" t="s">
        <v>5454</v>
      </c>
      <c r="K553" s="5" t="s">
        <v>2769</v>
      </c>
      <c r="L553" s="5" t="s">
        <v>3006</v>
      </c>
      <c r="M553" s="5" t="s">
        <v>2769</v>
      </c>
      <c r="N553" s="5" t="s">
        <v>2551</v>
      </c>
      <c r="O553" s="18" t="s">
        <v>114</v>
      </c>
      <c r="Q553">
        <v>100</v>
      </c>
      <c r="R553" s="5"/>
      <c r="S553">
        <v>150</v>
      </c>
      <c r="AE553">
        <v>100</v>
      </c>
      <c r="AI553">
        <v>150</v>
      </c>
      <c r="AO553" s="5" t="s">
        <v>5455</v>
      </c>
      <c r="AP553" s="5" t="s">
        <v>5455</v>
      </c>
      <c r="AQ553" s="19" t="s">
        <v>4423</v>
      </c>
      <c r="AR553" s="5" t="s">
        <v>4153</v>
      </c>
    </row>
    <row r="554" spans="1:45" ht="16" x14ac:dyDescent="0.2">
      <c r="A554" s="18" t="s">
        <v>1903</v>
      </c>
      <c r="B554" s="18" t="s">
        <v>612</v>
      </c>
      <c r="C554" s="18" t="s">
        <v>4277</v>
      </c>
      <c r="D554" s="18" t="s">
        <v>2844</v>
      </c>
      <c r="E554" s="5" t="s">
        <v>5456</v>
      </c>
      <c r="F554" s="5" t="s">
        <v>5457</v>
      </c>
      <c r="G554" s="5" t="s">
        <v>5458</v>
      </c>
      <c r="H554" s="5"/>
      <c r="I554" s="5"/>
      <c r="J554" s="5" t="s">
        <v>1904</v>
      </c>
      <c r="K554" s="5" t="s">
        <v>2739</v>
      </c>
      <c r="L554" s="5" t="s">
        <v>2739</v>
      </c>
      <c r="M554" s="5" t="s">
        <v>2551</v>
      </c>
      <c r="N554" s="5" t="s">
        <v>2738</v>
      </c>
      <c r="O554" s="18" t="s">
        <v>107</v>
      </c>
      <c r="P554">
        <v>80</v>
      </c>
      <c r="Q554">
        <v>20</v>
      </c>
      <c r="R554" s="5"/>
      <c r="S554">
        <v>100</v>
      </c>
      <c r="AA554">
        <v>80</v>
      </c>
      <c r="AC554">
        <v>10</v>
      </c>
      <c r="AE554">
        <v>10</v>
      </c>
      <c r="AO554" s="5" t="s">
        <v>5459</v>
      </c>
      <c r="AP554" s="5" t="s">
        <v>5459</v>
      </c>
      <c r="AQ554" s="19" t="s">
        <v>2551</v>
      </c>
      <c r="AR554" s="5" t="s">
        <v>3347</v>
      </c>
    </row>
    <row r="555" spans="1:45" ht="16" x14ac:dyDescent="0.2">
      <c r="A555" s="18" t="s">
        <v>1681</v>
      </c>
      <c r="B555" s="18" t="s">
        <v>612</v>
      </c>
      <c r="C555" s="18" t="s">
        <v>4277</v>
      </c>
      <c r="D555" s="18" t="s">
        <v>2844</v>
      </c>
      <c r="E555" s="5" t="s">
        <v>5460</v>
      </c>
      <c r="F555" s="5" t="s">
        <v>5461</v>
      </c>
      <c r="G555" s="5" t="s">
        <v>5462</v>
      </c>
      <c r="H555" s="5"/>
      <c r="I555" s="5"/>
      <c r="J555" s="5" t="s">
        <v>1682</v>
      </c>
      <c r="K555" s="5" t="s">
        <v>2551</v>
      </c>
      <c r="L555" s="5" t="s">
        <v>2551</v>
      </c>
      <c r="M555" s="5" t="s">
        <v>2717</v>
      </c>
      <c r="N555" s="5" t="s">
        <v>2551</v>
      </c>
      <c r="O555" s="18" t="s">
        <v>67</v>
      </c>
      <c r="P555">
        <v>80</v>
      </c>
      <c r="Q555">
        <v>20</v>
      </c>
      <c r="R555" s="5"/>
      <c r="W555">
        <v>143</v>
      </c>
      <c r="AE555">
        <v>35</v>
      </c>
      <c r="AK555">
        <v>180600</v>
      </c>
      <c r="AN555">
        <v>1</v>
      </c>
      <c r="AO555" s="5" t="s">
        <v>5463</v>
      </c>
      <c r="AP555" s="5" t="s">
        <v>5463</v>
      </c>
      <c r="AQ555" s="19" t="s">
        <v>3467</v>
      </c>
      <c r="AR555" s="5" t="s">
        <v>2938</v>
      </c>
    </row>
    <row r="556" spans="1:45" ht="16" x14ac:dyDescent="0.2">
      <c r="A556" s="18" t="s">
        <v>2196</v>
      </c>
      <c r="B556" s="18" t="s">
        <v>612</v>
      </c>
      <c r="C556" s="18" t="s">
        <v>4277</v>
      </c>
      <c r="D556" s="18" t="s">
        <v>2844</v>
      </c>
      <c r="E556" s="5" t="s">
        <v>5456</v>
      </c>
      <c r="F556" s="5" t="s">
        <v>5464</v>
      </c>
      <c r="G556" s="5" t="s">
        <v>5465</v>
      </c>
      <c r="H556" s="5"/>
      <c r="I556" s="5"/>
      <c r="J556" s="5" t="s">
        <v>5466</v>
      </c>
      <c r="K556" s="5" t="s">
        <v>2761</v>
      </c>
      <c r="L556" s="5" t="s">
        <v>2738</v>
      </c>
      <c r="M556" s="5" t="s">
        <v>2769</v>
      </c>
      <c r="N556" s="5" t="s">
        <v>2738</v>
      </c>
      <c r="O556" s="18" t="s">
        <v>120</v>
      </c>
      <c r="P556">
        <v>100</v>
      </c>
      <c r="R556" s="5"/>
      <c r="S556">
        <v>80</v>
      </c>
      <c r="V556">
        <v>100</v>
      </c>
      <c r="AA556">
        <v>80</v>
      </c>
      <c r="AE556">
        <v>10</v>
      </c>
      <c r="AO556" s="5" t="s">
        <v>5467</v>
      </c>
      <c r="AP556" s="5" t="s">
        <v>5468</v>
      </c>
      <c r="AQ556" s="19" t="s">
        <v>2551</v>
      </c>
      <c r="AR556" s="5" t="s">
        <v>3347</v>
      </c>
    </row>
    <row r="557" spans="1:45" ht="16" x14ac:dyDescent="0.2">
      <c r="A557" s="18" t="s">
        <v>2030</v>
      </c>
      <c r="B557" s="18" t="s">
        <v>612</v>
      </c>
      <c r="C557" s="18" t="s">
        <v>4277</v>
      </c>
      <c r="D557" s="18" t="s">
        <v>2844</v>
      </c>
      <c r="E557" s="5" t="s">
        <v>5469</v>
      </c>
      <c r="F557" s="5" t="s">
        <v>5470</v>
      </c>
      <c r="G557" s="5" t="s">
        <v>5471</v>
      </c>
      <c r="H557" s="5"/>
      <c r="I557" s="5"/>
      <c r="J557" s="5" t="s">
        <v>2031</v>
      </c>
      <c r="K557" s="5" t="s">
        <v>4246</v>
      </c>
      <c r="L557" s="5" t="s">
        <v>3058</v>
      </c>
      <c r="M557" s="5" t="s">
        <v>4246</v>
      </c>
      <c r="N557" s="5" t="s">
        <v>2551</v>
      </c>
      <c r="O557" s="18" t="s">
        <v>114</v>
      </c>
      <c r="P557">
        <v>80</v>
      </c>
      <c r="Q557">
        <v>20</v>
      </c>
      <c r="R557" s="5"/>
      <c r="AO557" s="5" t="s">
        <v>5472</v>
      </c>
      <c r="AP557" s="5"/>
      <c r="AQ557" s="19"/>
      <c r="AR557" s="5"/>
      <c r="AS557" t="b">
        <v>1</v>
      </c>
    </row>
    <row r="558" spans="1:45" ht="16" x14ac:dyDescent="0.2">
      <c r="A558" s="18" t="s">
        <v>2435</v>
      </c>
      <c r="B558" s="18" t="s">
        <v>2434</v>
      </c>
      <c r="C558" s="18" t="s">
        <v>48</v>
      </c>
      <c r="D558" s="18" t="s">
        <v>48</v>
      </c>
      <c r="E558" s="5" t="s">
        <v>5473</v>
      </c>
      <c r="F558" s="5" t="s">
        <v>5474</v>
      </c>
      <c r="G558" s="5" t="s">
        <v>5475</v>
      </c>
      <c r="H558" s="5"/>
      <c r="I558" s="5" t="s">
        <v>5476</v>
      </c>
      <c r="J558" s="5" t="s">
        <v>2436</v>
      </c>
      <c r="K558" s="5" t="s">
        <v>2551</v>
      </c>
      <c r="L558" s="5" t="s">
        <v>2551</v>
      </c>
      <c r="M558" s="5" t="s">
        <v>2717</v>
      </c>
      <c r="N558" s="5" t="s">
        <v>2551</v>
      </c>
      <c r="O558" s="18" t="s">
        <v>67</v>
      </c>
      <c r="R558" s="5" t="s">
        <v>4495</v>
      </c>
      <c r="AA558">
        <v>4</v>
      </c>
      <c r="AE558">
        <v>252</v>
      </c>
      <c r="AG558">
        <v>115000</v>
      </c>
      <c r="AJ558">
        <v>125</v>
      </c>
      <c r="AN558">
        <v>1</v>
      </c>
      <c r="AO558" s="5" t="s">
        <v>5477</v>
      </c>
      <c r="AP558" s="5" t="s">
        <v>5478</v>
      </c>
      <c r="AQ558" s="19" t="s">
        <v>5479</v>
      </c>
      <c r="AR558" s="5"/>
    </row>
    <row r="559" spans="1:45" ht="16" x14ac:dyDescent="0.2">
      <c r="A559" s="18" t="s">
        <v>1253</v>
      </c>
      <c r="B559" s="18" t="s">
        <v>184</v>
      </c>
      <c r="C559" s="18" t="s">
        <v>4290</v>
      </c>
      <c r="D559" s="18" t="s">
        <v>148</v>
      </c>
      <c r="E559" s="5" t="s">
        <v>4290</v>
      </c>
      <c r="F559" s="5" t="s">
        <v>5480</v>
      </c>
      <c r="G559" s="5" t="s">
        <v>5481</v>
      </c>
      <c r="H559" s="5"/>
      <c r="I559" s="5"/>
      <c r="J559" s="5" t="s">
        <v>1254</v>
      </c>
      <c r="K559" s="5" t="s">
        <v>3250</v>
      </c>
      <c r="L559" s="5" t="s">
        <v>4059</v>
      </c>
      <c r="M559" s="5" t="s">
        <v>3703</v>
      </c>
      <c r="N559" s="5" t="s">
        <v>2551</v>
      </c>
      <c r="O559" s="18" t="s">
        <v>114</v>
      </c>
      <c r="P559">
        <v>51</v>
      </c>
      <c r="Q559">
        <v>49</v>
      </c>
      <c r="R559" s="5"/>
      <c r="W559">
        <v>300</v>
      </c>
      <c r="Z559">
        <v>12</v>
      </c>
      <c r="AI559">
        <v>12</v>
      </c>
      <c r="AO559" s="5" t="s">
        <v>5482</v>
      </c>
      <c r="AP559" s="5" t="s">
        <v>5482</v>
      </c>
      <c r="AQ559" s="19">
        <f>'CapRev-Output-All'!$AO559*'CapRev-Output-All'!$AR559/100</f>
        <v>60908.4</v>
      </c>
      <c r="AR559" s="5" t="s">
        <v>2769</v>
      </c>
    </row>
    <row r="560" spans="1:45" ht="16" x14ac:dyDescent="0.2">
      <c r="A560" s="18" t="s">
        <v>1980</v>
      </c>
      <c r="B560" s="18" t="s">
        <v>327</v>
      </c>
      <c r="C560" s="18" t="s">
        <v>3054</v>
      </c>
      <c r="D560" s="18" t="s">
        <v>60</v>
      </c>
      <c r="E560" s="5" t="s">
        <v>4331</v>
      </c>
      <c r="F560" s="5" t="s">
        <v>5483</v>
      </c>
      <c r="G560" s="5" t="s">
        <v>5484</v>
      </c>
      <c r="H560" s="5"/>
      <c r="I560" s="5"/>
      <c r="J560" s="5" t="s">
        <v>1981</v>
      </c>
      <c r="K560" s="5" t="s">
        <v>3076</v>
      </c>
      <c r="L560" s="5" t="s">
        <v>2551</v>
      </c>
      <c r="M560" s="5" t="s">
        <v>2551</v>
      </c>
      <c r="N560" s="5" t="s">
        <v>2813</v>
      </c>
      <c r="O560" s="18" t="s">
        <v>120</v>
      </c>
      <c r="P560">
        <v>100</v>
      </c>
      <c r="R560" s="5"/>
      <c r="W560">
        <v>300</v>
      </c>
      <c r="Z560">
        <v>12</v>
      </c>
      <c r="AI560">
        <v>12</v>
      </c>
      <c r="AO560" s="5" t="s">
        <v>5485</v>
      </c>
      <c r="AP560" s="5" t="s">
        <v>5486</v>
      </c>
      <c r="AQ560" s="19" t="s">
        <v>2551</v>
      </c>
      <c r="AR560" s="5" t="s">
        <v>2551</v>
      </c>
    </row>
    <row r="561" spans="1:45" ht="16" x14ac:dyDescent="0.2">
      <c r="A561" s="18" t="s">
        <v>828</v>
      </c>
      <c r="B561" s="18" t="s">
        <v>276</v>
      </c>
      <c r="C561" s="18" t="s">
        <v>4380</v>
      </c>
      <c r="D561" s="18" t="s">
        <v>2844</v>
      </c>
      <c r="E561" s="5" t="s">
        <v>5487</v>
      </c>
      <c r="F561" s="5" t="s">
        <v>5488</v>
      </c>
      <c r="G561" s="5" t="s">
        <v>5489</v>
      </c>
      <c r="H561" s="5"/>
      <c r="I561" s="5"/>
      <c r="J561" s="5" t="s">
        <v>829</v>
      </c>
      <c r="K561" s="5" t="s">
        <v>2551</v>
      </c>
      <c r="L561" s="5" t="s">
        <v>2551</v>
      </c>
      <c r="M561" s="5" t="s">
        <v>2717</v>
      </c>
      <c r="N561" s="5" t="s">
        <v>2551</v>
      </c>
      <c r="O561" s="18" t="s">
        <v>67</v>
      </c>
      <c r="P561">
        <v>100</v>
      </c>
      <c r="R561" s="5"/>
      <c r="S561">
        <v>120</v>
      </c>
      <c r="T561">
        <v>80</v>
      </c>
      <c r="V561">
        <v>27</v>
      </c>
      <c r="W561">
        <v>120</v>
      </c>
      <c r="AG561">
        <v>3000000</v>
      </c>
      <c r="AJ561">
        <v>410000</v>
      </c>
      <c r="AK561">
        <v>8000</v>
      </c>
      <c r="AL561">
        <v>8000</v>
      </c>
      <c r="AO561" s="5" t="s">
        <v>3092</v>
      </c>
      <c r="AP561" s="5" t="s">
        <v>5490</v>
      </c>
      <c r="AQ561" s="19" t="s">
        <v>2551</v>
      </c>
      <c r="AR561" s="5" t="s">
        <v>2551</v>
      </c>
    </row>
    <row r="562" spans="1:45" ht="16" x14ac:dyDescent="0.2">
      <c r="A562" s="18" t="s">
        <v>830</v>
      </c>
      <c r="B562" s="18" t="s">
        <v>276</v>
      </c>
      <c r="C562" s="18" t="s">
        <v>4380</v>
      </c>
      <c r="D562" s="18" t="s">
        <v>2844</v>
      </c>
      <c r="E562" s="5" t="s">
        <v>5491</v>
      </c>
      <c r="F562" s="5" t="s">
        <v>5492</v>
      </c>
      <c r="G562" s="5" t="s">
        <v>5493</v>
      </c>
      <c r="H562" s="5"/>
      <c r="I562" s="5"/>
      <c r="J562" s="5" t="s">
        <v>831</v>
      </c>
      <c r="K562" s="5" t="s">
        <v>2551</v>
      </c>
      <c r="L562" s="5" t="s">
        <v>2551</v>
      </c>
      <c r="M562" s="5" t="s">
        <v>2717</v>
      </c>
      <c r="N562" s="5" t="s">
        <v>2551</v>
      </c>
      <c r="O562" s="18" t="s">
        <v>67</v>
      </c>
      <c r="P562">
        <v>100</v>
      </c>
      <c r="R562" s="5"/>
      <c r="U562">
        <v>80</v>
      </c>
      <c r="W562">
        <v>300</v>
      </c>
      <c r="AB562">
        <v>5</v>
      </c>
      <c r="AE562">
        <v>8</v>
      </c>
      <c r="AO562" s="5" t="s">
        <v>4968</v>
      </c>
      <c r="AP562" s="5" t="s">
        <v>3505</v>
      </c>
      <c r="AQ562" s="19" t="s">
        <v>2551</v>
      </c>
      <c r="AR562" s="5"/>
    </row>
    <row r="563" spans="1:45" ht="16" x14ac:dyDescent="0.2">
      <c r="A563" s="18" t="s">
        <v>684</v>
      </c>
      <c r="B563" s="18" t="s">
        <v>276</v>
      </c>
      <c r="C563" s="18" t="s">
        <v>4380</v>
      </c>
      <c r="D563" s="18" t="s">
        <v>2844</v>
      </c>
      <c r="E563" s="5" t="s">
        <v>5494</v>
      </c>
      <c r="F563" s="5" t="s">
        <v>5495</v>
      </c>
      <c r="G563" s="5" t="s">
        <v>5496</v>
      </c>
      <c r="H563" s="5"/>
      <c r="I563" s="5"/>
      <c r="J563" s="5" t="s">
        <v>685</v>
      </c>
      <c r="K563" s="5" t="s">
        <v>5174</v>
      </c>
      <c r="L563" s="5" t="s">
        <v>3455</v>
      </c>
      <c r="M563" s="5" t="s">
        <v>2891</v>
      </c>
      <c r="N563" s="5" t="s">
        <v>3704</v>
      </c>
      <c r="O563" s="18" t="s">
        <v>56</v>
      </c>
      <c r="P563">
        <v>100</v>
      </c>
      <c r="R563" s="5"/>
      <c r="S563">
        <v>35</v>
      </c>
      <c r="T563">
        <v>35</v>
      </c>
      <c r="U563">
        <v>80</v>
      </c>
      <c r="AE563">
        <v>5</v>
      </c>
      <c r="AH563">
        <v>1</v>
      </c>
      <c r="AO563" s="5" t="s">
        <v>3751</v>
      </c>
      <c r="AP563" s="5" t="s">
        <v>5497</v>
      </c>
      <c r="AQ563" s="19" t="s">
        <v>2607</v>
      </c>
      <c r="AR563" s="5" t="s">
        <v>5498</v>
      </c>
    </row>
    <row r="564" spans="1:45" ht="16" x14ac:dyDescent="0.2">
      <c r="A564" s="18" t="s">
        <v>2323</v>
      </c>
      <c r="B564" s="18" t="s">
        <v>276</v>
      </c>
      <c r="C564" s="18" t="s">
        <v>4380</v>
      </c>
      <c r="D564" s="18" t="s">
        <v>2844</v>
      </c>
      <c r="E564" s="5" t="s">
        <v>5499</v>
      </c>
      <c r="F564" s="5" t="s">
        <v>5499</v>
      </c>
      <c r="G564" s="5" t="s">
        <v>5500</v>
      </c>
      <c r="H564" s="5"/>
      <c r="I564" s="5"/>
      <c r="J564" s="5" t="s">
        <v>2249</v>
      </c>
      <c r="K564" s="5" t="s">
        <v>2753</v>
      </c>
      <c r="L564" s="5" t="s">
        <v>2753</v>
      </c>
      <c r="M564" s="5" t="s">
        <v>2753</v>
      </c>
      <c r="N564" s="5" t="s">
        <v>2753</v>
      </c>
      <c r="O564" s="18" t="s">
        <v>107</v>
      </c>
      <c r="P564">
        <v>100</v>
      </c>
      <c r="R564" s="5"/>
      <c r="AA564">
        <v>50</v>
      </c>
      <c r="AM564">
        <v>20</v>
      </c>
      <c r="AO564" s="5" t="s">
        <v>5501</v>
      </c>
      <c r="AP564" s="5" t="s">
        <v>5502</v>
      </c>
      <c r="AQ564" s="19" t="s">
        <v>2551</v>
      </c>
      <c r="AR564" s="5" t="s">
        <v>2551</v>
      </c>
    </row>
    <row r="565" spans="1:45" ht="16" x14ac:dyDescent="0.2">
      <c r="A565" s="18" t="s">
        <v>88</v>
      </c>
      <c r="B565" s="18" t="s">
        <v>86</v>
      </c>
      <c r="C565" s="18" t="s">
        <v>4713</v>
      </c>
      <c r="D565" s="18" t="s">
        <v>2976</v>
      </c>
      <c r="E565" s="5" t="s">
        <v>5503</v>
      </c>
      <c r="F565" s="5" t="s">
        <v>5504</v>
      </c>
      <c r="G565" s="5" t="s">
        <v>5505</v>
      </c>
      <c r="H565" s="5"/>
      <c r="I565" s="5"/>
      <c r="J565" s="5" t="s">
        <v>89</v>
      </c>
      <c r="K565" s="5" t="s">
        <v>2551</v>
      </c>
      <c r="L565" s="5" t="s">
        <v>2551</v>
      </c>
      <c r="M565" s="5" t="s">
        <v>2551</v>
      </c>
      <c r="N565" s="5" t="s">
        <v>2717</v>
      </c>
      <c r="O565" s="18" t="s">
        <v>56</v>
      </c>
      <c r="P565">
        <v>100</v>
      </c>
      <c r="R565" s="5"/>
      <c r="S565">
        <v>400</v>
      </c>
      <c r="T565">
        <v>240</v>
      </c>
      <c r="U565">
        <v>400</v>
      </c>
      <c r="W565">
        <v>800</v>
      </c>
      <c r="X565">
        <v>200</v>
      </c>
      <c r="AO565" s="5" t="s">
        <v>5506</v>
      </c>
      <c r="AP565" s="5" t="s">
        <v>5507</v>
      </c>
      <c r="AQ565" s="19" t="s">
        <v>2551</v>
      </c>
      <c r="AR565" s="5"/>
    </row>
    <row r="566" spans="1:45" ht="16" x14ac:dyDescent="0.2">
      <c r="A566" s="18" t="s">
        <v>2198</v>
      </c>
      <c r="B566" s="18" t="s">
        <v>86</v>
      </c>
      <c r="C566" s="18" t="s">
        <v>4713</v>
      </c>
      <c r="D566" s="18" t="s">
        <v>2976</v>
      </c>
      <c r="E566" s="5" t="s">
        <v>5508</v>
      </c>
      <c r="F566" s="5" t="s">
        <v>5509</v>
      </c>
      <c r="G566" s="5" t="s">
        <v>5510</v>
      </c>
      <c r="H566" s="5"/>
      <c r="I566" s="5"/>
      <c r="J566" s="5" t="s">
        <v>2199</v>
      </c>
      <c r="K566" s="5" t="s">
        <v>5174</v>
      </c>
      <c r="L566" s="5" t="s">
        <v>2922</v>
      </c>
      <c r="M566" s="5" t="s">
        <v>2922</v>
      </c>
      <c r="N566" s="5" t="s">
        <v>2551</v>
      </c>
      <c r="O566" s="18" t="s">
        <v>120</v>
      </c>
      <c r="P566">
        <v>72</v>
      </c>
      <c r="Q566">
        <v>28</v>
      </c>
      <c r="R566" s="5"/>
      <c r="S566">
        <v>50</v>
      </c>
      <c r="Z566">
        <v>12</v>
      </c>
      <c r="AE566">
        <v>25</v>
      </c>
      <c r="AN566">
        <v>1</v>
      </c>
      <c r="AO566" s="5" t="s">
        <v>5511</v>
      </c>
      <c r="AP566" s="5" t="s">
        <v>5511</v>
      </c>
      <c r="AQ566" s="19"/>
      <c r="AR566" s="5" t="s">
        <v>2551</v>
      </c>
    </row>
    <row r="567" spans="1:45" ht="16" x14ac:dyDescent="0.2">
      <c r="A567" s="18" t="s">
        <v>1157</v>
      </c>
      <c r="B567" s="18" t="s">
        <v>86</v>
      </c>
      <c r="C567" s="18" t="s">
        <v>4713</v>
      </c>
      <c r="D567" s="18" t="s">
        <v>2976</v>
      </c>
      <c r="E567" s="5" t="s">
        <v>5512</v>
      </c>
      <c r="F567" s="5" t="s">
        <v>5513</v>
      </c>
      <c r="G567" s="5" t="s">
        <v>5514</v>
      </c>
      <c r="H567" s="5"/>
      <c r="I567" s="5"/>
      <c r="J567" s="5" t="s">
        <v>1158</v>
      </c>
      <c r="K567" s="5" t="s">
        <v>2551</v>
      </c>
      <c r="L567" s="5" t="s">
        <v>2551</v>
      </c>
      <c r="M567" s="5" t="s">
        <v>2551</v>
      </c>
      <c r="N567" s="5" t="s">
        <v>2717</v>
      </c>
      <c r="O567" s="18" t="s">
        <v>56</v>
      </c>
      <c r="P567">
        <v>100</v>
      </c>
      <c r="R567" s="5"/>
      <c r="S567">
        <v>350</v>
      </c>
      <c r="T567">
        <v>75</v>
      </c>
      <c r="U567">
        <v>350</v>
      </c>
      <c r="V567">
        <v>180</v>
      </c>
      <c r="AO567" s="5" t="s">
        <v>5515</v>
      </c>
      <c r="AP567" s="5" t="s">
        <v>5516</v>
      </c>
      <c r="AQ567" s="19" t="s">
        <v>2551</v>
      </c>
      <c r="AR567" s="5" t="s">
        <v>2551</v>
      </c>
    </row>
    <row r="568" spans="1:45" ht="48" x14ac:dyDescent="0.2">
      <c r="A568" s="18" t="s">
        <v>1801</v>
      </c>
      <c r="B568" s="18" t="s">
        <v>86</v>
      </c>
      <c r="C568" s="18" t="s">
        <v>4713</v>
      </c>
      <c r="D568" s="18" t="s">
        <v>2976</v>
      </c>
      <c r="E568" s="5" t="s">
        <v>5517</v>
      </c>
      <c r="F568" s="5" t="s">
        <v>5518</v>
      </c>
      <c r="G568" s="5" t="s">
        <v>5519</v>
      </c>
      <c r="H568" s="5"/>
      <c r="I568" s="5"/>
      <c r="J568" s="5" t="s">
        <v>1802</v>
      </c>
      <c r="K568" s="5" t="s">
        <v>2551</v>
      </c>
      <c r="L568" s="5" t="s">
        <v>2717</v>
      </c>
      <c r="M568" s="5" t="s">
        <v>2551</v>
      </c>
      <c r="N568" s="5" t="s">
        <v>2551</v>
      </c>
      <c r="O568" s="18" t="s">
        <v>114</v>
      </c>
      <c r="P568">
        <v>100</v>
      </c>
      <c r="R568" s="5"/>
      <c r="Y568">
        <v>15</v>
      </c>
      <c r="Z568">
        <v>75</v>
      </c>
      <c r="AA568">
        <v>10</v>
      </c>
      <c r="AB568">
        <v>20</v>
      </c>
      <c r="AC568">
        <v>20</v>
      </c>
      <c r="AD568">
        <v>1</v>
      </c>
      <c r="AE568">
        <v>10</v>
      </c>
      <c r="AH568">
        <v>10</v>
      </c>
      <c r="AO568" s="5" t="s">
        <v>5520</v>
      </c>
      <c r="AP568" s="5" t="s">
        <v>5521</v>
      </c>
      <c r="AQ568" s="19" t="s">
        <v>2578</v>
      </c>
      <c r="AR568" s="5" t="s">
        <v>3263</v>
      </c>
      <c r="AS568" t="b">
        <v>1</v>
      </c>
    </row>
    <row r="569" spans="1:45" ht="16" x14ac:dyDescent="0.2">
      <c r="A569" s="18" t="s">
        <v>1582</v>
      </c>
      <c r="B569" s="18" t="s">
        <v>86</v>
      </c>
      <c r="C569" s="18" t="s">
        <v>4713</v>
      </c>
      <c r="D569" s="18" t="s">
        <v>2976</v>
      </c>
      <c r="E569" s="5" t="s">
        <v>5522</v>
      </c>
      <c r="F569" s="5" t="s">
        <v>5523</v>
      </c>
      <c r="G569" s="5" t="s">
        <v>5524</v>
      </c>
      <c r="H569" s="5"/>
      <c r="I569" s="5"/>
      <c r="J569" s="5" t="s">
        <v>1583</v>
      </c>
      <c r="K569" s="5" t="s">
        <v>2731</v>
      </c>
      <c r="L569" s="5" t="s">
        <v>2551</v>
      </c>
      <c r="M569" s="5" t="s">
        <v>3006</v>
      </c>
      <c r="N569" s="5" t="s">
        <v>2951</v>
      </c>
      <c r="O569" s="18" t="s">
        <v>67</v>
      </c>
      <c r="P569">
        <v>100</v>
      </c>
      <c r="R569" s="5"/>
      <c r="S569">
        <v>40</v>
      </c>
      <c r="AK569">
        <v>1000</v>
      </c>
      <c r="AL569">
        <v>25000</v>
      </c>
      <c r="AO569" s="5" t="s">
        <v>5525</v>
      </c>
      <c r="AP569" s="5" t="s">
        <v>5526</v>
      </c>
      <c r="AQ569" s="19" t="s">
        <v>2551</v>
      </c>
      <c r="AR569" s="5" t="s">
        <v>2551</v>
      </c>
    </row>
    <row r="570" spans="1:45" ht="16" x14ac:dyDescent="0.2">
      <c r="A570" s="18" t="s">
        <v>2034</v>
      </c>
      <c r="B570" s="18" t="s">
        <v>86</v>
      </c>
      <c r="C570" s="18" t="s">
        <v>4713</v>
      </c>
      <c r="D570" s="18" t="s">
        <v>2976</v>
      </c>
      <c r="E570" s="5" t="s">
        <v>5527</v>
      </c>
      <c r="F570" s="5" t="s">
        <v>5528</v>
      </c>
      <c r="G570" s="5" t="s">
        <v>5529</v>
      </c>
      <c r="H570" s="5"/>
      <c r="I570" s="5"/>
      <c r="J570" s="5" t="s">
        <v>2035</v>
      </c>
      <c r="K570" s="5" t="s">
        <v>2551</v>
      </c>
      <c r="L570" s="5" t="s">
        <v>2551</v>
      </c>
      <c r="M570" s="5" t="s">
        <v>2551</v>
      </c>
      <c r="N570" s="5" t="s">
        <v>2717</v>
      </c>
      <c r="O570" s="18" t="s">
        <v>56</v>
      </c>
      <c r="P570">
        <v>100</v>
      </c>
      <c r="R570" s="5"/>
      <c r="V570">
        <v>100</v>
      </c>
      <c r="W570">
        <v>120</v>
      </c>
      <c r="AO570" s="5" t="s">
        <v>5530</v>
      </c>
      <c r="AP570" s="5" t="s">
        <v>5530</v>
      </c>
      <c r="AQ570" s="19" t="s">
        <v>2551</v>
      </c>
      <c r="AR570" s="5"/>
    </row>
    <row r="571" spans="1:45" ht="16" x14ac:dyDescent="0.2">
      <c r="A571" s="18" t="s">
        <v>624</v>
      </c>
      <c r="B571" s="18" t="s">
        <v>86</v>
      </c>
      <c r="C571" s="18" t="s">
        <v>4713</v>
      </c>
      <c r="D571" s="18" t="s">
        <v>2976</v>
      </c>
      <c r="E571" s="5" t="s">
        <v>5531</v>
      </c>
      <c r="F571" s="5" t="s">
        <v>5532</v>
      </c>
      <c r="G571" s="5" t="s">
        <v>5533</v>
      </c>
      <c r="H571" s="5"/>
      <c r="I571" s="5"/>
      <c r="J571" s="5" t="s">
        <v>625</v>
      </c>
      <c r="K571" s="5" t="s">
        <v>2897</v>
      </c>
      <c r="L571" s="5" t="s">
        <v>3424</v>
      </c>
      <c r="M571" s="5" t="s">
        <v>2551</v>
      </c>
      <c r="N571" s="5" t="s">
        <v>4058</v>
      </c>
      <c r="O571" s="18" t="s">
        <v>114</v>
      </c>
      <c r="Q571">
        <v>100</v>
      </c>
      <c r="R571" s="5"/>
      <c r="S571">
        <v>135</v>
      </c>
      <c r="T571">
        <v>94</v>
      </c>
      <c r="U571">
        <v>330</v>
      </c>
      <c r="W571">
        <v>110</v>
      </c>
      <c r="Y571">
        <v>40</v>
      </c>
      <c r="Z571">
        <v>58</v>
      </c>
      <c r="AA571">
        <v>40</v>
      </c>
      <c r="AB571">
        <v>165</v>
      </c>
      <c r="AC571">
        <v>10</v>
      </c>
      <c r="AO571" s="5" t="s">
        <v>5534</v>
      </c>
      <c r="AP571" s="5" t="s">
        <v>5535</v>
      </c>
      <c r="AQ571" s="19" t="s">
        <v>2551</v>
      </c>
      <c r="AR571" s="5" t="s">
        <v>2551</v>
      </c>
    </row>
    <row r="572" spans="1:45" ht="16" x14ac:dyDescent="0.2">
      <c r="A572" s="18" t="s">
        <v>2319</v>
      </c>
      <c r="B572" s="18" t="s">
        <v>86</v>
      </c>
      <c r="C572" s="18" t="s">
        <v>4713</v>
      </c>
      <c r="D572" s="18" t="s">
        <v>2976</v>
      </c>
      <c r="E572" s="5" t="s">
        <v>5536</v>
      </c>
      <c r="F572" s="5" t="s">
        <v>5537</v>
      </c>
      <c r="G572" s="5" t="s">
        <v>5538</v>
      </c>
      <c r="H572" s="5"/>
      <c r="I572" s="5"/>
      <c r="J572" s="5" t="s">
        <v>2320</v>
      </c>
      <c r="K572" s="5" t="s">
        <v>2551</v>
      </c>
      <c r="L572" s="5" t="s">
        <v>2551</v>
      </c>
      <c r="M572" s="5" t="s">
        <v>2551</v>
      </c>
      <c r="N572" s="5" t="s">
        <v>2717</v>
      </c>
      <c r="O572" s="18" t="s">
        <v>56</v>
      </c>
      <c r="P572">
        <v>100</v>
      </c>
      <c r="R572" s="5"/>
      <c r="S572">
        <v>80</v>
      </c>
      <c r="T572">
        <v>30</v>
      </c>
      <c r="U572">
        <v>300</v>
      </c>
      <c r="V572">
        <v>100</v>
      </c>
      <c r="W572">
        <v>60</v>
      </c>
      <c r="X572">
        <v>40</v>
      </c>
      <c r="AC572">
        <v>30</v>
      </c>
      <c r="AO572" s="5" t="s">
        <v>5539</v>
      </c>
      <c r="AP572" s="5" t="s">
        <v>5539</v>
      </c>
      <c r="AQ572" s="19" t="s">
        <v>2551</v>
      </c>
      <c r="AR572" s="5"/>
    </row>
    <row r="573" spans="1:45" ht="16" x14ac:dyDescent="0.2">
      <c r="A573" s="18" t="s">
        <v>513</v>
      </c>
      <c r="B573" s="18" t="s">
        <v>86</v>
      </c>
      <c r="C573" s="18" t="s">
        <v>4713</v>
      </c>
      <c r="D573" s="18" t="s">
        <v>2976</v>
      </c>
      <c r="E573" s="5" t="s">
        <v>5540</v>
      </c>
      <c r="F573" s="5" t="s">
        <v>5541</v>
      </c>
      <c r="G573" s="5" t="s">
        <v>5542</v>
      </c>
      <c r="H573" s="5"/>
      <c r="I573" s="5"/>
      <c r="J573" s="5" t="s">
        <v>514</v>
      </c>
      <c r="K573" s="5" t="s">
        <v>2761</v>
      </c>
      <c r="L573" s="5" t="s">
        <v>2551</v>
      </c>
      <c r="M573" s="5" t="s">
        <v>2739</v>
      </c>
      <c r="N573" s="5" t="s">
        <v>2769</v>
      </c>
      <c r="O573" s="18" t="s">
        <v>120</v>
      </c>
      <c r="P573">
        <v>100</v>
      </c>
      <c r="R573" s="5"/>
      <c r="S573">
        <v>100</v>
      </c>
      <c r="T573">
        <v>200</v>
      </c>
      <c r="U573">
        <v>300</v>
      </c>
      <c r="W573">
        <v>550</v>
      </c>
      <c r="X573">
        <v>50</v>
      </c>
      <c r="AO573" s="5" t="s">
        <v>5543</v>
      </c>
      <c r="AP573" s="5" t="s">
        <v>5543</v>
      </c>
      <c r="AQ573" s="19" t="s">
        <v>2551</v>
      </c>
      <c r="AR573" s="5" t="s">
        <v>2551</v>
      </c>
    </row>
    <row r="574" spans="1:45" ht="16" x14ac:dyDescent="0.2">
      <c r="A574" s="18" t="s">
        <v>91</v>
      </c>
      <c r="B574" s="18" t="s">
        <v>86</v>
      </c>
      <c r="C574" s="18" t="s">
        <v>4713</v>
      </c>
      <c r="D574" s="18" t="s">
        <v>2976</v>
      </c>
      <c r="E574" s="5" t="s">
        <v>5540</v>
      </c>
      <c r="F574" s="5" t="s">
        <v>5544</v>
      </c>
      <c r="G574" s="5" t="s">
        <v>5545</v>
      </c>
      <c r="H574" s="5"/>
      <c r="I574" s="5"/>
      <c r="J574" s="5" t="s">
        <v>92</v>
      </c>
      <c r="K574" s="5" t="s">
        <v>2551</v>
      </c>
      <c r="L574" s="5" t="s">
        <v>2551</v>
      </c>
      <c r="M574" s="5" t="s">
        <v>2551</v>
      </c>
      <c r="N574" s="5" t="s">
        <v>2717</v>
      </c>
      <c r="O574" s="18" t="s">
        <v>56</v>
      </c>
      <c r="P574">
        <v>100</v>
      </c>
      <c r="R574" s="5"/>
      <c r="AO574" s="5" t="s">
        <v>5546</v>
      </c>
      <c r="AP574" s="5"/>
      <c r="AQ574" s="19"/>
      <c r="AR574" s="5"/>
    </row>
    <row r="575" spans="1:45" ht="16" x14ac:dyDescent="0.2">
      <c r="A575" s="18" t="s">
        <v>2448</v>
      </c>
      <c r="B575" s="18" t="s">
        <v>2447</v>
      </c>
      <c r="C575" s="18" t="s">
        <v>48</v>
      </c>
      <c r="D575" s="18" t="s">
        <v>48</v>
      </c>
      <c r="E575" s="5" t="s">
        <v>5547</v>
      </c>
      <c r="F575" s="5" t="s">
        <v>5548</v>
      </c>
      <c r="G575" s="5" t="s">
        <v>5549</v>
      </c>
      <c r="H575" s="5"/>
      <c r="I575" s="5" t="s">
        <v>59</v>
      </c>
      <c r="J575" s="5" t="s">
        <v>5550</v>
      </c>
      <c r="K575" s="5" t="s">
        <v>2551</v>
      </c>
      <c r="L575" s="5" t="s">
        <v>2551</v>
      </c>
      <c r="M575" s="5" t="s">
        <v>2717</v>
      </c>
      <c r="N575" s="5" t="s">
        <v>2551</v>
      </c>
      <c r="O575" s="18" t="s">
        <v>67</v>
      </c>
      <c r="R575" s="5" t="s">
        <v>5551</v>
      </c>
      <c r="AK575">
        <v>6024</v>
      </c>
      <c r="AL575">
        <v>6024</v>
      </c>
      <c r="AO575" s="5" t="s">
        <v>5552</v>
      </c>
      <c r="AP575" s="5" t="s">
        <v>5553</v>
      </c>
      <c r="AQ575" s="19"/>
      <c r="AR575" s="5"/>
    </row>
    <row r="576" spans="1:45" ht="16" x14ac:dyDescent="0.2">
      <c r="A576" s="18" t="s">
        <v>1447</v>
      </c>
      <c r="B576" s="18" t="s">
        <v>1446</v>
      </c>
      <c r="C576" s="18" t="s">
        <v>48</v>
      </c>
      <c r="D576" s="18" t="s">
        <v>48</v>
      </c>
      <c r="E576" s="5" t="s">
        <v>5554</v>
      </c>
      <c r="F576" s="5" t="s">
        <v>5555</v>
      </c>
      <c r="G576" s="5" t="s">
        <v>5556</v>
      </c>
      <c r="H576" s="5"/>
      <c r="I576" s="5" t="s">
        <v>59</v>
      </c>
      <c r="J576" s="5" t="s">
        <v>1448</v>
      </c>
      <c r="K576" s="5" t="s">
        <v>2551</v>
      </c>
      <c r="L576" s="5" t="s">
        <v>2717</v>
      </c>
      <c r="M576" s="5" t="s">
        <v>2551</v>
      </c>
      <c r="N576" s="5" t="s">
        <v>2551</v>
      </c>
      <c r="O576" s="18" t="s">
        <v>114</v>
      </c>
      <c r="R576" s="5" t="s">
        <v>5551</v>
      </c>
      <c r="Y576">
        <v>5</v>
      </c>
      <c r="Z576">
        <v>5</v>
      </c>
      <c r="AE576">
        <v>115</v>
      </c>
      <c r="AF576">
        <v>21990</v>
      </c>
      <c r="AI576">
        <v>100</v>
      </c>
      <c r="AO576" s="5" t="s">
        <v>5557</v>
      </c>
      <c r="AP576" s="5" t="s">
        <v>5558</v>
      </c>
      <c r="AQ576" s="19" t="s">
        <v>2551</v>
      </c>
      <c r="AR576" s="5" t="s">
        <v>2551</v>
      </c>
    </row>
    <row r="577" spans="1:44" ht="16" x14ac:dyDescent="0.2">
      <c r="A577" s="18" t="s">
        <v>1441</v>
      </c>
      <c r="B577" s="18" t="s">
        <v>1440</v>
      </c>
      <c r="C577" s="18" t="s">
        <v>48</v>
      </c>
      <c r="D577" s="18" t="s">
        <v>48</v>
      </c>
      <c r="E577" s="5" t="s">
        <v>5559</v>
      </c>
      <c r="F577" s="5" t="s">
        <v>5560</v>
      </c>
      <c r="G577" s="5" t="s">
        <v>5561</v>
      </c>
      <c r="H577" s="5"/>
      <c r="I577" s="5" t="s">
        <v>59</v>
      </c>
      <c r="J577" s="5" t="s">
        <v>1442</v>
      </c>
      <c r="K577" s="5" t="s">
        <v>2769</v>
      </c>
      <c r="L577" s="5" t="s">
        <v>2840</v>
      </c>
      <c r="M577" s="5" t="s">
        <v>2840</v>
      </c>
      <c r="N577" s="5" t="s">
        <v>2551</v>
      </c>
      <c r="O577" s="18" t="s">
        <v>107</v>
      </c>
      <c r="R577" s="5" t="s">
        <v>5551</v>
      </c>
      <c r="Y577">
        <v>1</v>
      </c>
      <c r="Z577">
        <v>5</v>
      </c>
      <c r="AA577">
        <v>135</v>
      </c>
      <c r="AB577">
        <v>10</v>
      </c>
      <c r="AE577">
        <v>43</v>
      </c>
      <c r="AF577">
        <v>136501</v>
      </c>
      <c r="AG577">
        <v>350000</v>
      </c>
      <c r="AH577">
        <v>1</v>
      </c>
      <c r="AI577">
        <v>40</v>
      </c>
      <c r="AO577" s="5" t="s">
        <v>5562</v>
      </c>
      <c r="AP577" s="5" t="s">
        <v>5563</v>
      </c>
      <c r="AQ577" s="19" t="s">
        <v>2551</v>
      </c>
      <c r="AR577" s="5" t="s">
        <v>2551</v>
      </c>
    </row>
    <row r="578" spans="1:44" ht="16" x14ac:dyDescent="0.2">
      <c r="A578" s="18" t="s">
        <v>340</v>
      </c>
      <c r="B578" s="18" t="s">
        <v>337</v>
      </c>
      <c r="C578" s="18" t="s">
        <v>5564</v>
      </c>
      <c r="D578" s="18" t="s">
        <v>148</v>
      </c>
      <c r="E578" s="5" t="s">
        <v>5565</v>
      </c>
      <c r="F578" s="5" t="s">
        <v>5566</v>
      </c>
      <c r="G578" s="5" t="s">
        <v>5567</v>
      </c>
      <c r="H578" s="5"/>
      <c r="I578" s="5"/>
      <c r="J578" s="5" t="s">
        <v>341</v>
      </c>
      <c r="K578" s="5" t="s">
        <v>2761</v>
      </c>
      <c r="L578" s="5" t="s">
        <v>2739</v>
      </c>
      <c r="M578" s="5" t="s">
        <v>2551</v>
      </c>
      <c r="N578" s="5" t="s">
        <v>2769</v>
      </c>
      <c r="O578" s="18" t="s">
        <v>120</v>
      </c>
      <c r="P578">
        <v>100</v>
      </c>
      <c r="R578" s="5"/>
      <c r="Z578">
        <v>3</v>
      </c>
      <c r="AB578">
        <v>5</v>
      </c>
      <c r="AC578">
        <v>6</v>
      </c>
      <c r="AG578">
        <v>1000000</v>
      </c>
      <c r="AH578">
        <v>3</v>
      </c>
      <c r="AI578">
        <v>1</v>
      </c>
      <c r="AJ578">
        <v>250</v>
      </c>
      <c r="AM578">
        <v>180</v>
      </c>
      <c r="AO578" s="5" t="s">
        <v>5568</v>
      </c>
      <c r="AP578" s="5" t="s">
        <v>5569</v>
      </c>
      <c r="AQ578" s="19" t="s">
        <v>2567</v>
      </c>
      <c r="AR578" s="5" t="s">
        <v>2761</v>
      </c>
    </row>
    <row r="579" spans="1:44" ht="16" x14ac:dyDescent="0.2">
      <c r="A579" s="18" t="s">
        <v>1484</v>
      </c>
      <c r="B579" s="18" t="s">
        <v>337</v>
      </c>
      <c r="C579" s="18" t="s">
        <v>5564</v>
      </c>
      <c r="D579" s="18" t="s">
        <v>148</v>
      </c>
      <c r="E579" s="5" t="s">
        <v>5570</v>
      </c>
      <c r="F579" s="5" t="s">
        <v>5571</v>
      </c>
      <c r="G579" s="5" t="s">
        <v>5572</v>
      </c>
      <c r="H579" s="5"/>
      <c r="I579" s="5"/>
      <c r="J579" s="5" t="s">
        <v>1485</v>
      </c>
      <c r="K579" s="5" t="s">
        <v>2551</v>
      </c>
      <c r="L579" s="5" t="s">
        <v>2717</v>
      </c>
      <c r="M579" s="5" t="s">
        <v>2551</v>
      </c>
      <c r="N579" s="5" t="s">
        <v>2551</v>
      </c>
      <c r="O579" s="18" t="s">
        <v>114</v>
      </c>
      <c r="P579">
        <v>100</v>
      </c>
      <c r="R579" s="5"/>
      <c r="AE579">
        <v>20</v>
      </c>
      <c r="AO579" s="5" t="s">
        <v>5573</v>
      </c>
      <c r="AP579" s="5" t="s">
        <v>5574</v>
      </c>
      <c r="AQ579" s="19"/>
      <c r="AR579" s="5"/>
    </row>
    <row r="580" spans="1:44" ht="16" x14ac:dyDescent="0.2">
      <c r="A580" s="18" t="s">
        <v>1139</v>
      </c>
      <c r="B580" s="18" t="s">
        <v>337</v>
      </c>
      <c r="C580" s="18" t="s">
        <v>5564</v>
      </c>
      <c r="D580" s="18" t="s">
        <v>148</v>
      </c>
      <c r="E580" s="5" t="s">
        <v>5575</v>
      </c>
      <c r="F580" s="5" t="s">
        <v>5576</v>
      </c>
      <c r="G580" s="5" t="s">
        <v>5577</v>
      </c>
      <c r="H580" s="5"/>
      <c r="I580" s="5"/>
      <c r="J580" s="5" t="s">
        <v>1140</v>
      </c>
      <c r="K580" s="5" t="s">
        <v>2739</v>
      </c>
      <c r="L580" s="5" t="s">
        <v>2738</v>
      </c>
      <c r="M580" s="5" t="s">
        <v>2769</v>
      </c>
      <c r="N580" s="5" t="s">
        <v>2813</v>
      </c>
      <c r="O580" s="18" t="s">
        <v>120</v>
      </c>
      <c r="P580">
        <v>100</v>
      </c>
      <c r="R580" s="5"/>
      <c r="S580">
        <v>50</v>
      </c>
      <c r="U580">
        <v>75</v>
      </c>
      <c r="W580">
        <v>150</v>
      </c>
      <c r="AO580" s="5" t="s">
        <v>5578</v>
      </c>
      <c r="AP580" s="5" t="s">
        <v>5578</v>
      </c>
      <c r="AQ580" s="19" t="s">
        <v>2571</v>
      </c>
      <c r="AR580" s="5" t="s">
        <v>5579</v>
      </c>
    </row>
    <row r="581" spans="1:44" ht="16" x14ac:dyDescent="0.2">
      <c r="A581" s="18" t="s">
        <v>2359</v>
      </c>
      <c r="B581" s="18" t="s">
        <v>1543</v>
      </c>
      <c r="C581" s="18" t="s">
        <v>2765</v>
      </c>
      <c r="D581" s="18" t="s">
        <v>139</v>
      </c>
      <c r="E581" s="5" t="s">
        <v>5580</v>
      </c>
      <c r="F581" s="5" t="s">
        <v>5581</v>
      </c>
      <c r="G581" s="5" t="s">
        <v>5582</v>
      </c>
      <c r="H581" s="5"/>
      <c r="I581" s="5"/>
      <c r="J581" s="5" t="s">
        <v>2360</v>
      </c>
      <c r="K581" s="5" t="s">
        <v>2551</v>
      </c>
      <c r="L581" s="5" t="s">
        <v>2717</v>
      </c>
      <c r="M581" s="5" t="s">
        <v>2551</v>
      </c>
      <c r="N581" s="5" t="s">
        <v>2551</v>
      </c>
      <c r="O581" s="18" t="s">
        <v>114</v>
      </c>
      <c r="Q581">
        <v>100</v>
      </c>
      <c r="R581" s="5"/>
      <c r="S581">
        <v>100</v>
      </c>
      <c r="AB581">
        <v>546</v>
      </c>
      <c r="AN581">
        <v>1</v>
      </c>
      <c r="AO581" s="5" t="s">
        <v>2567</v>
      </c>
      <c r="AP581" s="5" t="s">
        <v>2567</v>
      </c>
      <c r="AQ581" s="19"/>
      <c r="AR581" s="5"/>
    </row>
    <row r="582" spans="1:44" ht="16" x14ac:dyDescent="0.2">
      <c r="A582" s="18" t="s">
        <v>1451</v>
      </c>
      <c r="B582" s="18" t="s">
        <v>632</v>
      </c>
      <c r="C582" s="18" t="s">
        <v>2816</v>
      </c>
      <c r="D582" s="18" t="s">
        <v>60</v>
      </c>
      <c r="E582" s="5" t="s">
        <v>5583</v>
      </c>
      <c r="F582" s="5" t="s">
        <v>5584</v>
      </c>
      <c r="G582" s="5" t="s">
        <v>5585</v>
      </c>
      <c r="H582" s="5"/>
      <c r="I582" s="5"/>
      <c r="J582" s="5" t="s">
        <v>1452</v>
      </c>
      <c r="K582" s="5" t="s">
        <v>2717</v>
      </c>
      <c r="L582" s="5" t="s">
        <v>2551</v>
      </c>
      <c r="M582" s="5" t="s">
        <v>2551</v>
      </c>
      <c r="N582" s="5" t="s">
        <v>2551</v>
      </c>
      <c r="O582" s="18" t="s">
        <v>120</v>
      </c>
      <c r="P582">
        <v>100</v>
      </c>
      <c r="R582" s="5"/>
      <c r="T582">
        <v>7</v>
      </c>
      <c r="V582">
        <v>7</v>
      </c>
      <c r="AE582">
        <v>10</v>
      </c>
      <c r="AO582" s="5" t="s">
        <v>5586</v>
      </c>
      <c r="AP582" s="5" t="s">
        <v>5587</v>
      </c>
      <c r="AQ582" s="19"/>
      <c r="AR582" s="5"/>
    </row>
    <row r="583" spans="1:44" ht="16" x14ac:dyDescent="0.2">
      <c r="A583" s="18" t="s">
        <v>2250</v>
      </c>
      <c r="B583" s="18" t="s">
        <v>933</v>
      </c>
      <c r="C583" s="18" t="s">
        <v>4718</v>
      </c>
      <c r="D583" s="18" t="s">
        <v>2844</v>
      </c>
      <c r="E583" s="5" t="s">
        <v>3320</v>
      </c>
      <c r="F583" s="5" t="s">
        <v>5588</v>
      </c>
      <c r="G583" s="5" t="s">
        <v>3322</v>
      </c>
      <c r="H583" s="5"/>
      <c r="I583" s="5"/>
      <c r="J583" s="5" t="s">
        <v>2249</v>
      </c>
      <c r="K583" s="5" t="s">
        <v>2753</v>
      </c>
      <c r="L583" s="5" t="s">
        <v>2753</v>
      </c>
      <c r="M583" s="5" t="s">
        <v>2753</v>
      </c>
      <c r="N583" s="5" t="s">
        <v>2753</v>
      </c>
      <c r="O583" s="18" t="s">
        <v>107</v>
      </c>
      <c r="P583">
        <v>100</v>
      </c>
      <c r="R583" s="5"/>
      <c r="V583">
        <v>50</v>
      </c>
      <c r="AF583">
        <v>351.5</v>
      </c>
      <c r="AI583">
        <v>35</v>
      </c>
      <c r="AO583" s="5" t="s">
        <v>3323</v>
      </c>
      <c r="AP583" s="5" t="s">
        <v>5589</v>
      </c>
      <c r="AQ583" s="19" t="s">
        <v>2551</v>
      </c>
      <c r="AR583" s="5" t="s">
        <v>2551</v>
      </c>
    </row>
    <row r="584" spans="1:44" ht="16" x14ac:dyDescent="0.2">
      <c r="A584" s="18" t="s">
        <v>1174</v>
      </c>
      <c r="B584" s="18" t="s">
        <v>388</v>
      </c>
      <c r="C584" s="18" t="s">
        <v>3469</v>
      </c>
      <c r="D584" s="18" t="s">
        <v>2874</v>
      </c>
      <c r="E584" s="5" t="s">
        <v>5590</v>
      </c>
      <c r="F584" s="5" t="s">
        <v>5591</v>
      </c>
      <c r="G584" s="5" t="s">
        <v>5592</v>
      </c>
      <c r="H584" s="5"/>
      <c r="I584" s="5"/>
      <c r="J584" s="5" t="s">
        <v>1175</v>
      </c>
      <c r="K584" s="5" t="s">
        <v>3281</v>
      </c>
      <c r="L584" s="5" t="s">
        <v>2551</v>
      </c>
      <c r="M584" s="5" t="s">
        <v>2551</v>
      </c>
      <c r="N584" s="5" t="s">
        <v>2753</v>
      </c>
      <c r="O584" s="18" t="s">
        <v>120</v>
      </c>
      <c r="P584">
        <v>66.7</v>
      </c>
      <c r="Q584">
        <v>33.299999999999997</v>
      </c>
      <c r="R584" s="5"/>
      <c r="S584">
        <v>35</v>
      </c>
      <c r="T584">
        <v>25</v>
      </c>
      <c r="W584">
        <v>30</v>
      </c>
      <c r="AO584" s="5" t="s">
        <v>5593</v>
      </c>
      <c r="AP584" s="5" t="s">
        <v>5594</v>
      </c>
      <c r="AQ584" s="19"/>
      <c r="AR584" s="5"/>
    </row>
    <row r="585" spans="1:44" ht="16" x14ac:dyDescent="0.2">
      <c r="A585" s="18" t="s">
        <v>440</v>
      </c>
      <c r="B585" s="18" t="s">
        <v>388</v>
      </c>
      <c r="C585" s="18" t="s">
        <v>3469</v>
      </c>
      <c r="D585" s="18" t="s">
        <v>2874</v>
      </c>
      <c r="E585" s="5" t="s">
        <v>5595</v>
      </c>
      <c r="F585" s="5" t="s">
        <v>5596</v>
      </c>
      <c r="G585" s="5" t="s">
        <v>5597</v>
      </c>
      <c r="H585" s="5"/>
      <c r="I585" s="5"/>
      <c r="J585" s="5" t="s">
        <v>441</v>
      </c>
      <c r="K585" s="5" t="s">
        <v>5598</v>
      </c>
      <c r="L585" s="5" t="s">
        <v>5599</v>
      </c>
      <c r="M585" s="5" t="s">
        <v>4872</v>
      </c>
      <c r="N585" s="5" t="s">
        <v>5600</v>
      </c>
      <c r="O585" s="18" t="s">
        <v>56</v>
      </c>
      <c r="P585">
        <v>100</v>
      </c>
      <c r="R585" s="5"/>
      <c r="Y585">
        <v>4</v>
      </c>
      <c r="AA585">
        <v>20</v>
      </c>
      <c r="AC585">
        <v>4</v>
      </c>
      <c r="AE585">
        <v>110</v>
      </c>
      <c r="AH585">
        <v>12</v>
      </c>
      <c r="AK585">
        <v>345000</v>
      </c>
      <c r="AL585">
        <v>301000</v>
      </c>
      <c r="AO585" s="5" t="s">
        <v>5601</v>
      </c>
      <c r="AP585" s="5" t="s">
        <v>5602</v>
      </c>
      <c r="AQ585" s="19" t="s">
        <v>2662</v>
      </c>
      <c r="AR585" s="5" t="s">
        <v>5603</v>
      </c>
    </row>
    <row r="586" spans="1:44" ht="16" x14ac:dyDescent="0.2">
      <c r="A586" s="18" t="s">
        <v>1552</v>
      </c>
      <c r="B586" s="18" t="s">
        <v>388</v>
      </c>
      <c r="C586" s="18" t="s">
        <v>3469</v>
      </c>
      <c r="D586" s="18" t="s">
        <v>2874</v>
      </c>
      <c r="E586" s="5" t="s">
        <v>5604</v>
      </c>
      <c r="F586" s="5" t="s">
        <v>5605</v>
      </c>
      <c r="G586" s="5" t="s">
        <v>5606</v>
      </c>
      <c r="H586" s="5"/>
      <c r="I586" s="5"/>
      <c r="J586" s="5" t="s">
        <v>1553</v>
      </c>
      <c r="K586" s="5" t="s">
        <v>2769</v>
      </c>
      <c r="L586" s="5" t="s">
        <v>3006</v>
      </c>
      <c r="M586" s="5" t="s">
        <v>2551</v>
      </c>
      <c r="N586" s="5" t="s">
        <v>2551</v>
      </c>
      <c r="O586" s="18" t="s">
        <v>114</v>
      </c>
      <c r="P586">
        <v>60</v>
      </c>
      <c r="Q586">
        <v>40</v>
      </c>
      <c r="R586" s="5"/>
      <c r="W586">
        <v>6</v>
      </c>
      <c r="Z586">
        <v>10</v>
      </c>
      <c r="AA586">
        <v>10</v>
      </c>
      <c r="AC586">
        <v>8</v>
      </c>
      <c r="AO586" s="5" t="s">
        <v>5607</v>
      </c>
      <c r="AP586" s="5" t="s">
        <v>5607</v>
      </c>
      <c r="AQ586" s="19" t="s">
        <v>3430</v>
      </c>
      <c r="AR586" s="5"/>
    </row>
    <row r="587" spans="1:44" ht="16" x14ac:dyDescent="0.2">
      <c r="A587" s="18" t="s">
        <v>1306</v>
      </c>
      <c r="B587" s="18" t="s">
        <v>153</v>
      </c>
      <c r="C587" s="18" t="s">
        <v>3497</v>
      </c>
      <c r="D587" s="18" t="s">
        <v>2874</v>
      </c>
      <c r="E587" s="5" t="s">
        <v>5608</v>
      </c>
      <c r="F587" s="5" t="s">
        <v>5609</v>
      </c>
      <c r="G587" s="5" t="s">
        <v>5610</v>
      </c>
      <c r="H587" s="5"/>
      <c r="I587" s="5"/>
      <c r="J587" s="5" t="s">
        <v>1307</v>
      </c>
      <c r="K587" s="5" t="s">
        <v>2551</v>
      </c>
      <c r="L587" s="5" t="s">
        <v>2717</v>
      </c>
      <c r="M587" s="5" t="s">
        <v>2551</v>
      </c>
      <c r="N587" s="5" t="s">
        <v>2551</v>
      </c>
      <c r="O587" s="18" t="s">
        <v>114</v>
      </c>
      <c r="P587">
        <v>80</v>
      </c>
      <c r="Q587">
        <v>20</v>
      </c>
      <c r="R587" s="5"/>
      <c r="Y587">
        <v>8</v>
      </c>
      <c r="Z587">
        <v>5</v>
      </c>
      <c r="AA587">
        <v>8</v>
      </c>
      <c r="AB587">
        <v>20</v>
      </c>
      <c r="AC587">
        <v>3</v>
      </c>
      <c r="AE587">
        <v>15</v>
      </c>
      <c r="AG587">
        <v>1500000</v>
      </c>
      <c r="AH587">
        <v>30</v>
      </c>
      <c r="AO587" s="5" t="s">
        <v>5611</v>
      </c>
      <c r="AP587" s="5" t="s">
        <v>5612</v>
      </c>
      <c r="AQ587" s="19" t="s">
        <v>2551</v>
      </c>
      <c r="AR587" s="5" t="s">
        <v>2551</v>
      </c>
    </row>
    <row r="588" spans="1:44" ht="16" x14ac:dyDescent="0.2">
      <c r="A588" s="18" t="s">
        <v>2379</v>
      </c>
      <c r="B588" s="18" t="s">
        <v>259</v>
      </c>
      <c r="C588" s="18" t="s">
        <v>4753</v>
      </c>
      <c r="D588" s="18" t="s">
        <v>60</v>
      </c>
      <c r="E588" s="5" t="s">
        <v>5613</v>
      </c>
      <c r="F588" s="5" t="s">
        <v>5614</v>
      </c>
      <c r="G588" s="5" t="s">
        <v>5615</v>
      </c>
      <c r="H588" s="5"/>
      <c r="I588" s="5"/>
      <c r="J588" s="5" t="s">
        <v>2380</v>
      </c>
      <c r="K588" s="5" t="s">
        <v>2551</v>
      </c>
      <c r="L588" s="5" t="s">
        <v>2551</v>
      </c>
      <c r="M588" s="5" t="s">
        <v>2717</v>
      </c>
      <c r="N588" s="5" t="s">
        <v>2551</v>
      </c>
      <c r="O588" s="18" t="s">
        <v>67</v>
      </c>
      <c r="P588">
        <v>100</v>
      </c>
      <c r="R588" s="5"/>
      <c r="AH588">
        <v>2</v>
      </c>
      <c r="AN588">
        <v>2</v>
      </c>
      <c r="AO588" s="5" t="s">
        <v>5616</v>
      </c>
      <c r="AP588" s="5" t="s">
        <v>5617</v>
      </c>
      <c r="AQ588" s="19"/>
      <c r="AR588" s="5"/>
    </row>
    <row r="589" spans="1:44" ht="16" x14ac:dyDescent="0.2">
      <c r="A589" s="18" t="s">
        <v>2274</v>
      </c>
      <c r="B589" s="18" t="s">
        <v>259</v>
      </c>
      <c r="C589" s="18" t="s">
        <v>4753</v>
      </c>
      <c r="D589" s="18" t="s">
        <v>60</v>
      </c>
      <c r="E589" s="5" t="s">
        <v>5618</v>
      </c>
      <c r="F589" s="5" t="s">
        <v>5619</v>
      </c>
      <c r="G589" s="5" t="s">
        <v>5127</v>
      </c>
      <c r="H589" s="5"/>
      <c r="I589" s="5"/>
      <c r="J589" s="5" t="s">
        <v>2275</v>
      </c>
      <c r="K589" s="5" t="s">
        <v>2738</v>
      </c>
      <c r="L589" s="5" t="s">
        <v>3006</v>
      </c>
      <c r="M589" s="5" t="s">
        <v>2551</v>
      </c>
      <c r="N589" s="5" t="s">
        <v>2551</v>
      </c>
      <c r="O589" s="18" t="s">
        <v>114</v>
      </c>
      <c r="P589">
        <v>80</v>
      </c>
      <c r="Q589">
        <v>20</v>
      </c>
      <c r="R589" s="5"/>
      <c r="W589">
        <v>40</v>
      </c>
      <c r="Z589">
        <v>40</v>
      </c>
      <c r="AH589">
        <v>40</v>
      </c>
      <c r="AO589" s="5" t="s">
        <v>5620</v>
      </c>
      <c r="AP589" s="5" t="s">
        <v>5620</v>
      </c>
      <c r="AQ589" s="19"/>
      <c r="AR589" s="5"/>
    </row>
    <row r="590" spans="1:44" ht="16" x14ac:dyDescent="0.2">
      <c r="A590" s="18" t="s">
        <v>844</v>
      </c>
      <c r="B590" s="18" t="s">
        <v>843</v>
      </c>
      <c r="C590" s="18" t="s">
        <v>48</v>
      </c>
      <c r="D590" s="18" t="s">
        <v>48</v>
      </c>
      <c r="E590" s="5" t="s">
        <v>5621</v>
      </c>
      <c r="F590" s="5" t="s">
        <v>5622</v>
      </c>
      <c r="G590" s="5" t="s">
        <v>5623</v>
      </c>
      <c r="H590" s="5"/>
      <c r="I590" s="5" t="s">
        <v>59</v>
      </c>
      <c r="J590" s="5" t="s">
        <v>846</v>
      </c>
      <c r="K590" s="5" t="s">
        <v>2551</v>
      </c>
      <c r="L590" s="5" t="s">
        <v>2551</v>
      </c>
      <c r="M590" s="5" t="s">
        <v>2717</v>
      </c>
      <c r="N590" s="5" t="s">
        <v>2551</v>
      </c>
      <c r="O590" s="18" t="s">
        <v>67</v>
      </c>
      <c r="R590" s="5" t="s">
        <v>5551</v>
      </c>
      <c r="AE590">
        <v>17</v>
      </c>
      <c r="AF590">
        <v>18</v>
      </c>
      <c r="AG590">
        <v>1700000</v>
      </c>
      <c r="AH590">
        <v>1</v>
      </c>
      <c r="AK590">
        <v>480</v>
      </c>
      <c r="AM590">
        <v>1171.4000000000001</v>
      </c>
      <c r="AN590">
        <v>1</v>
      </c>
      <c r="AO590" s="5" t="s">
        <v>5624</v>
      </c>
      <c r="AP590" s="5" t="s">
        <v>5625</v>
      </c>
      <c r="AQ590" s="19"/>
      <c r="AR590" s="5"/>
    </row>
    <row r="591" spans="1:44" ht="16" x14ac:dyDescent="0.2">
      <c r="A591" s="18" t="s">
        <v>2002</v>
      </c>
      <c r="B591" s="18" t="s">
        <v>140</v>
      </c>
      <c r="C591" s="18" t="s">
        <v>2849</v>
      </c>
      <c r="D591" s="18" t="s">
        <v>139</v>
      </c>
      <c r="E591" s="5" t="s">
        <v>5626</v>
      </c>
      <c r="F591" s="5" t="s">
        <v>5627</v>
      </c>
      <c r="G591" s="5" t="s">
        <v>5628</v>
      </c>
      <c r="H591" s="5"/>
      <c r="I591" s="5"/>
      <c r="J591" s="5" t="s">
        <v>2003</v>
      </c>
      <c r="K591" s="5" t="s">
        <v>3047</v>
      </c>
      <c r="L591" s="5" t="s">
        <v>2738</v>
      </c>
      <c r="M591" s="5" t="s">
        <v>2769</v>
      </c>
      <c r="N591" s="5" t="s">
        <v>3047</v>
      </c>
      <c r="O591" s="18" t="s">
        <v>107</v>
      </c>
      <c r="P591">
        <v>52</v>
      </c>
      <c r="Q591">
        <v>48</v>
      </c>
      <c r="R591" s="5"/>
      <c r="V591">
        <v>131</v>
      </c>
      <c r="Z591">
        <v>25</v>
      </c>
      <c r="AA591">
        <v>20</v>
      </c>
      <c r="AC591">
        <v>131</v>
      </c>
      <c r="AO591" s="5" t="s">
        <v>4867</v>
      </c>
      <c r="AP591" s="5"/>
      <c r="AQ591" s="19" t="s">
        <v>2551</v>
      </c>
      <c r="AR591" s="5" t="s">
        <v>2551</v>
      </c>
    </row>
    <row r="592" spans="1:44" ht="16" x14ac:dyDescent="0.2">
      <c r="A592" s="18" t="s">
        <v>1882</v>
      </c>
      <c r="B592" s="18" t="s">
        <v>140</v>
      </c>
      <c r="C592" s="18" t="s">
        <v>2849</v>
      </c>
      <c r="D592" s="18" t="s">
        <v>139</v>
      </c>
      <c r="E592" s="5" t="s">
        <v>5629</v>
      </c>
      <c r="F592" s="5" t="s">
        <v>5630</v>
      </c>
      <c r="G592" s="5" t="s">
        <v>5631</v>
      </c>
      <c r="H592" s="5"/>
      <c r="I592" s="5"/>
      <c r="J592" s="5" t="s">
        <v>5632</v>
      </c>
      <c r="K592" s="5" t="s">
        <v>2891</v>
      </c>
      <c r="L592" s="5" t="s">
        <v>4600</v>
      </c>
      <c r="M592" s="5" t="s">
        <v>3765</v>
      </c>
      <c r="N592" s="5" t="s">
        <v>2551</v>
      </c>
      <c r="O592" s="18" t="s">
        <v>67</v>
      </c>
      <c r="P592">
        <v>100</v>
      </c>
      <c r="R592" s="5"/>
      <c r="S592">
        <v>36</v>
      </c>
      <c r="T592">
        <v>30</v>
      </c>
      <c r="W592">
        <v>20</v>
      </c>
      <c r="AE592">
        <v>46</v>
      </c>
      <c r="AH592">
        <v>6</v>
      </c>
      <c r="AI592">
        <v>12</v>
      </c>
      <c r="AO592" s="5" t="s">
        <v>5633</v>
      </c>
      <c r="AP592" s="5"/>
      <c r="AQ592" s="19" t="s">
        <v>2551</v>
      </c>
      <c r="AR592" s="5" t="s">
        <v>2551</v>
      </c>
    </row>
    <row r="593" spans="1:45" ht="16" x14ac:dyDescent="0.2">
      <c r="A593" s="18" t="s">
        <v>1884</v>
      </c>
      <c r="B593" s="18" t="s">
        <v>140</v>
      </c>
      <c r="C593" s="18" t="s">
        <v>2849</v>
      </c>
      <c r="D593" s="18" t="s">
        <v>139</v>
      </c>
      <c r="E593" s="5" t="s">
        <v>5634</v>
      </c>
      <c r="F593" s="5" t="s">
        <v>5635</v>
      </c>
      <c r="G593" s="5" t="s">
        <v>5636</v>
      </c>
      <c r="H593" s="5"/>
      <c r="I593" s="5"/>
      <c r="J593" s="5" t="s">
        <v>1885</v>
      </c>
      <c r="K593" s="5" t="s">
        <v>2738</v>
      </c>
      <c r="L593" s="5" t="s">
        <v>2879</v>
      </c>
      <c r="M593" s="5" t="s">
        <v>2769</v>
      </c>
      <c r="N593" s="5" t="s">
        <v>2769</v>
      </c>
      <c r="O593" s="18" t="s">
        <v>114</v>
      </c>
      <c r="P593">
        <v>100</v>
      </c>
      <c r="R593" s="5"/>
      <c r="U593">
        <v>5</v>
      </c>
      <c r="W593">
        <v>5</v>
      </c>
      <c r="Y593">
        <v>7</v>
      </c>
      <c r="Z593">
        <v>15</v>
      </c>
      <c r="AA593">
        <v>10</v>
      </c>
      <c r="AB593">
        <v>10</v>
      </c>
      <c r="AC593">
        <v>15</v>
      </c>
      <c r="AE593">
        <v>15</v>
      </c>
      <c r="AG593">
        <v>25000</v>
      </c>
      <c r="AH593">
        <v>40</v>
      </c>
      <c r="AO593" s="5" t="s">
        <v>5637</v>
      </c>
      <c r="AP593" s="5"/>
      <c r="AQ593" s="19" t="s">
        <v>2551</v>
      </c>
      <c r="AR593" s="5" t="s">
        <v>2551</v>
      </c>
    </row>
    <row r="594" spans="1:45" ht="16" x14ac:dyDescent="0.2">
      <c r="A594" s="18" t="s">
        <v>2086</v>
      </c>
      <c r="B594" s="18" t="s">
        <v>140</v>
      </c>
      <c r="C594" s="18" t="s">
        <v>2849</v>
      </c>
      <c r="D594" s="18" t="s">
        <v>139</v>
      </c>
      <c r="E594" s="5" t="s">
        <v>5638</v>
      </c>
      <c r="F594" s="5" t="s">
        <v>5639</v>
      </c>
      <c r="G594" s="5" t="s">
        <v>5640</v>
      </c>
      <c r="H594" s="5"/>
      <c r="I594" s="5"/>
      <c r="J594" s="5" t="s">
        <v>2087</v>
      </c>
      <c r="K594" s="5" t="s">
        <v>2738</v>
      </c>
      <c r="L594" s="5" t="s">
        <v>2879</v>
      </c>
      <c r="M594" s="5" t="s">
        <v>2769</v>
      </c>
      <c r="N594" s="5" t="s">
        <v>2769</v>
      </c>
      <c r="O594" s="18" t="s">
        <v>114</v>
      </c>
      <c r="Q594">
        <v>100</v>
      </c>
      <c r="R594" s="5"/>
      <c r="Y594">
        <v>10</v>
      </c>
      <c r="Z594">
        <v>25</v>
      </c>
      <c r="AA594">
        <v>10</v>
      </c>
      <c r="AB594">
        <v>10</v>
      </c>
      <c r="AC594">
        <v>5</v>
      </c>
      <c r="AH594">
        <v>50</v>
      </c>
      <c r="AO594" s="5" t="s">
        <v>5641</v>
      </c>
      <c r="AP594" s="5"/>
      <c r="AQ594" s="19" t="s">
        <v>2551</v>
      </c>
      <c r="AR594" s="5" t="s">
        <v>2551</v>
      </c>
    </row>
    <row r="595" spans="1:45" ht="16" x14ac:dyDescent="0.2">
      <c r="A595" s="18" t="s">
        <v>1065</v>
      </c>
      <c r="B595" s="18" t="s">
        <v>76</v>
      </c>
      <c r="C595" s="18" t="s">
        <v>5642</v>
      </c>
      <c r="D595" s="18" t="s">
        <v>2874</v>
      </c>
      <c r="E595" s="5" t="s">
        <v>5643</v>
      </c>
      <c r="F595" s="5" t="s">
        <v>5644</v>
      </c>
      <c r="G595" s="5" t="s">
        <v>5645</v>
      </c>
      <c r="H595" s="5"/>
      <c r="I595" s="5"/>
      <c r="J595" s="5" t="s">
        <v>1066</v>
      </c>
      <c r="K595" s="5" t="s">
        <v>2738</v>
      </c>
      <c r="L595" s="5" t="s">
        <v>3047</v>
      </c>
      <c r="M595" s="5" t="s">
        <v>2769</v>
      </c>
      <c r="N595" s="5" t="s">
        <v>3047</v>
      </c>
      <c r="O595" s="18" t="s">
        <v>107</v>
      </c>
      <c r="Q595">
        <v>100</v>
      </c>
      <c r="R595" s="5"/>
      <c r="S595">
        <v>246</v>
      </c>
      <c r="T595">
        <v>246</v>
      </c>
      <c r="U595">
        <v>54</v>
      </c>
      <c r="V595">
        <v>25</v>
      </c>
      <c r="AE595">
        <v>96</v>
      </c>
      <c r="AH595">
        <v>9</v>
      </c>
      <c r="AK595">
        <v>110</v>
      </c>
      <c r="AN595">
        <v>9</v>
      </c>
      <c r="AO595" s="5" t="s">
        <v>5646</v>
      </c>
      <c r="AP595" s="5"/>
      <c r="AQ595" s="19" t="s">
        <v>5647</v>
      </c>
      <c r="AR595" s="5" t="s">
        <v>5648</v>
      </c>
    </row>
    <row r="596" spans="1:45" ht="16" x14ac:dyDescent="0.2">
      <c r="A596" s="18" t="s">
        <v>458</v>
      </c>
      <c r="B596" s="18" t="s">
        <v>263</v>
      </c>
      <c r="C596" s="18" t="s">
        <v>5358</v>
      </c>
      <c r="D596" s="18" t="s">
        <v>2976</v>
      </c>
      <c r="E596" s="5" t="s">
        <v>4747</v>
      </c>
      <c r="F596" s="5" t="s">
        <v>4748</v>
      </c>
      <c r="G596" s="5" t="s">
        <v>4749</v>
      </c>
      <c r="H596" s="5"/>
      <c r="I596" s="5"/>
      <c r="J596" s="5" t="s">
        <v>459</v>
      </c>
      <c r="K596" s="5" t="s">
        <v>2761</v>
      </c>
      <c r="L596" s="5" t="s">
        <v>2761</v>
      </c>
      <c r="M596" s="5" t="s">
        <v>2551</v>
      </c>
      <c r="N596" s="5" t="s">
        <v>2551</v>
      </c>
      <c r="O596" s="18" t="s">
        <v>107</v>
      </c>
      <c r="P596">
        <v>100</v>
      </c>
      <c r="R596" s="5"/>
      <c r="AA596">
        <v>20</v>
      </c>
      <c r="AB596">
        <v>200</v>
      </c>
      <c r="AE596">
        <v>100</v>
      </c>
      <c r="AO596" s="5" t="s">
        <v>5649</v>
      </c>
      <c r="AP596" s="5"/>
      <c r="AQ596" s="19" t="s">
        <v>2551</v>
      </c>
      <c r="AR596" s="5" t="s">
        <v>2551</v>
      </c>
    </row>
    <row r="597" spans="1:45" ht="16" x14ac:dyDescent="0.2">
      <c r="A597" s="18" t="s">
        <v>265</v>
      </c>
      <c r="B597" s="18" t="s">
        <v>263</v>
      </c>
      <c r="C597" s="18" t="s">
        <v>5358</v>
      </c>
      <c r="D597" s="18" t="s">
        <v>2976</v>
      </c>
      <c r="E597" s="5" t="s">
        <v>5650</v>
      </c>
      <c r="F597" s="5" t="s">
        <v>5651</v>
      </c>
      <c r="G597" s="5" t="s">
        <v>5652</v>
      </c>
      <c r="H597" s="5"/>
      <c r="I597" s="5"/>
      <c r="J597" s="5" t="s">
        <v>266</v>
      </c>
      <c r="K597" s="5" t="s">
        <v>2551</v>
      </c>
      <c r="L597" s="5" t="s">
        <v>2551</v>
      </c>
      <c r="M597" s="5" t="s">
        <v>2551</v>
      </c>
      <c r="N597" s="5" t="s">
        <v>2717</v>
      </c>
      <c r="O597" s="18" t="s">
        <v>56</v>
      </c>
      <c r="P597">
        <v>100</v>
      </c>
      <c r="R597" s="5"/>
      <c r="S597">
        <v>30</v>
      </c>
      <c r="U597">
        <v>30</v>
      </c>
      <c r="W597">
        <v>30</v>
      </c>
      <c r="AA597">
        <v>10</v>
      </c>
      <c r="AO597" s="5" t="s">
        <v>5653</v>
      </c>
      <c r="AP597" s="5"/>
      <c r="AQ597" s="19" t="s">
        <v>2583</v>
      </c>
      <c r="AR597" s="5" t="s">
        <v>5654</v>
      </c>
    </row>
    <row r="598" spans="1:45" ht="16" x14ac:dyDescent="0.2">
      <c r="A598" s="18" t="s">
        <v>1965</v>
      </c>
      <c r="B598" s="18" t="s">
        <v>263</v>
      </c>
      <c r="C598" s="18" t="s">
        <v>5358</v>
      </c>
      <c r="D598" s="18" t="s">
        <v>2976</v>
      </c>
      <c r="E598" s="5" t="s">
        <v>5655</v>
      </c>
      <c r="F598" s="5" t="s">
        <v>5656</v>
      </c>
      <c r="G598" s="5" t="s">
        <v>5657</v>
      </c>
      <c r="H598" s="5"/>
      <c r="I598" s="5"/>
      <c r="J598" s="5" t="s">
        <v>354</v>
      </c>
      <c r="K598" s="5" t="s">
        <v>2551</v>
      </c>
      <c r="L598" s="5" t="s">
        <v>2551</v>
      </c>
      <c r="M598" s="5" t="s">
        <v>2551</v>
      </c>
      <c r="N598" s="5" t="s">
        <v>2717</v>
      </c>
      <c r="O598" s="18" t="s">
        <v>56</v>
      </c>
      <c r="P598">
        <v>100</v>
      </c>
      <c r="R598" s="5"/>
      <c r="S598">
        <v>1</v>
      </c>
      <c r="U598">
        <v>20</v>
      </c>
      <c r="V598">
        <v>9</v>
      </c>
      <c r="AO598" s="5" t="s">
        <v>5658</v>
      </c>
      <c r="AP598" s="5"/>
      <c r="AQ598" s="19" t="s">
        <v>2551</v>
      </c>
      <c r="AR598" s="5" t="s">
        <v>2551</v>
      </c>
    </row>
    <row r="599" spans="1:45" ht="16" x14ac:dyDescent="0.2">
      <c r="A599" s="18" t="s">
        <v>1703</v>
      </c>
      <c r="B599" s="18" t="s">
        <v>180</v>
      </c>
      <c r="C599" s="18" t="s">
        <v>5659</v>
      </c>
      <c r="D599" s="18" t="s">
        <v>60</v>
      </c>
      <c r="E599" s="5" t="s">
        <v>5660</v>
      </c>
      <c r="F599" s="5" t="s">
        <v>5661</v>
      </c>
      <c r="G599" s="5" t="s">
        <v>5662</v>
      </c>
      <c r="H599" s="5"/>
      <c r="I599" s="5"/>
      <c r="J599" s="5" t="s">
        <v>1704</v>
      </c>
      <c r="K599" s="5" t="s">
        <v>2731</v>
      </c>
      <c r="L599" s="5" t="s">
        <v>2731</v>
      </c>
      <c r="M599" s="5" t="s">
        <v>3076</v>
      </c>
      <c r="N599" s="5" t="s">
        <v>2551</v>
      </c>
      <c r="O599" s="18" t="s">
        <v>67</v>
      </c>
      <c r="Q599">
        <v>100</v>
      </c>
      <c r="R599" s="5"/>
      <c r="AE599">
        <v>9</v>
      </c>
      <c r="AH599">
        <v>1</v>
      </c>
      <c r="AI599">
        <v>1</v>
      </c>
      <c r="AN599">
        <v>3</v>
      </c>
      <c r="AO599" s="5" t="s">
        <v>5663</v>
      </c>
      <c r="AP599" s="5"/>
      <c r="AQ599" s="19" t="s">
        <v>2551</v>
      </c>
      <c r="AR599" s="5" t="s">
        <v>2551</v>
      </c>
    </row>
    <row r="600" spans="1:45" ht="16" x14ac:dyDescent="0.2">
      <c r="A600" s="18" t="s">
        <v>904</v>
      </c>
      <c r="B600" s="18" t="s">
        <v>180</v>
      </c>
      <c r="C600" s="18" t="s">
        <v>5659</v>
      </c>
      <c r="D600" s="18" t="s">
        <v>60</v>
      </c>
      <c r="E600" s="5" t="s">
        <v>5664</v>
      </c>
      <c r="F600" s="5" t="s">
        <v>5665</v>
      </c>
      <c r="G600" s="5" t="s">
        <v>5666</v>
      </c>
      <c r="H600" s="5"/>
      <c r="I600" s="5"/>
      <c r="J600" s="5" t="s">
        <v>905</v>
      </c>
      <c r="K600" s="5" t="s">
        <v>2551</v>
      </c>
      <c r="L600" s="5" t="s">
        <v>2761</v>
      </c>
      <c r="M600" s="5" t="s">
        <v>2761</v>
      </c>
      <c r="N600" s="5" t="s">
        <v>2551</v>
      </c>
      <c r="O600" s="18" t="s">
        <v>107</v>
      </c>
      <c r="Q600">
        <v>100</v>
      </c>
      <c r="R600" s="5"/>
      <c r="AE600">
        <v>40</v>
      </c>
      <c r="AN600">
        <v>35</v>
      </c>
      <c r="AO600" s="5" t="s">
        <v>5667</v>
      </c>
      <c r="AP600" s="5" t="s">
        <v>5668</v>
      </c>
      <c r="AQ600" s="19" t="s">
        <v>2551</v>
      </c>
      <c r="AR600" s="5" t="s">
        <v>2551</v>
      </c>
      <c r="AS600" t="b">
        <v>1</v>
      </c>
    </row>
    <row r="601" spans="1:45" ht="16" x14ac:dyDescent="0.2">
      <c r="A601" s="18" t="s">
        <v>2052</v>
      </c>
      <c r="B601" s="18" t="s">
        <v>180</v>
      </c>
      <c r="C601" s="18" t="s">
        <v>5659</v>
      </c>
      <c r="D601" s="18" t="s">
        <v>60</v>
      </c>
      <c r="E601" s="5" t="s">
        <v>5669</v>
      </c>
      <c r="F601" s="5" t="s">
        <v>5670</v>
      </c>
      <c r="G601" s="5" t="s">
        <v>5671</v>
      </c>
      <c r="H601" s="5"/>
      <c r="I601" s="5"/>
      <c r="J601" s="5" t="s">
        <v>5672</v>
      </c>
      <c r="K601" s="5" t="s">
        <v>2551</v>
      </c>
      <c r="L601" s="5" t="s">
        <v>2551</v>
      </c>
      <c r="M601" s="5" t="s">
        <v>2717</v>
      </c>
      <c r="N601" s="5" t="s">
        <v>2551</v>
      </c>
      <c r="O601" s="18" t="s">
        <v>67</v>
      </c>
      <c r="Q601">
        <v>100</v>
      </c>
      <c r="R601" s="5"/>
      <c r="AA601">
        <v>1</v>
      </c>
      <c r="AB601">
        <v>1</v>
      </c>
      <c r="AG601">
        <v>41402</v>
      </c>
      <c r="AK601">
        <v>5000</v>
      </c>
      <c r="AL601">
        <v>5000</v>
      </c>
      <c r="AO601" s="5" t="s">
        <v>5673</v>
      </c>
      <c r="AP601" s="5"/>
      <c r="AQ601" s="19" t="s">
        <v>5674</v>
      </c>
      <c r="AR601" s="5"/>
    </row>
    <row r="602" spans="1:45" ht="16" x14ac:dyDescent="0.2">
      <c r="A602" s="18" t="s">
        <v>2340</v>
      </c>
      <c r="B602" s="18" t="s">
        <v>180</v>
      </c>
      <c r="C602" s="18" t="s">
        <v>5659</v>
      </c>
      <c r="D602" s="18" t="s">
        <v>60</v>
      </c>
      <c r="E602" s="5" t="s">
        <v>5675</v>
      </c>
      <c r="F602" s="5" t="s">
        <v>5676</v>
      </c>
      <c r="G602" s="5" t="s">
        <v>5677</v>
      </c>
      <c r="H602" s="5"/>
      <c r="I602" s="5"/>
      <c r="J602" s="5" t="s">
        <v>2341</v>
      </c>
      <c r="K602" s="5" t="s">
        <v>2551</v>
      </c>
      <c r="L602" s="5" t="s">
        <v>2731</v>
      </c>
      <c r="M602" s="5" t="s">
        <v>3076</v>
      </c>
      <c r="N602" s="5" t="s">
        <v>2731</v>
      </c>
      <c r="O602" s="18" t="s">
        <v>67</v>
      </c>
      <c r="Q602">
        <v>100</v>
      </c>
      <c r="R602" s="5"/>
      <c r="AB602">
        <v>2</v>
      </c>
      <c r="AG602">
        <v>1200000</v>
      </c>
      <c r="AO602" s="5" t="s">
        <v>5678</v>
      </c>
      <c r="AP602" s="5"/>
      <c r="AQ602" s="19" t="s">
        <v>4769</v>
      </c>
      <c r="AR602" s="5" t="s">
        <v>3768</v>
      </c>
    </row>
    <row r="603" spans="1:45" ht="16" x14ac:dyDescent="0.2">
      <c r="A603" s="18" t="s">
        <v>954</v>
      </c>
      <c r="B603" s="18" t="s">
        <v>94</v>
      </c>
      <c r="C603" s="18" t="s">
        <v>2866</v>
      </c>
      <c r="D603" s="18" t="s">
        <v>2867</v>
      </c>
      <c r="E603" s="5" t="s">
        <v>5679</v>
      </c>
      <c r="F603" s="5" t="s">
        <v>5680</v>
      </c>
      <c r="G603" s="5" t="s">
        <v>5681</v>
      </c>
      <c r="H603" s="5" t="s">
        <v>2551</v>
      </c>
      <c r="I603" s="5"/>
      <c r="J603" s="5" t="s">
        <v>955</v>
      </c>
      <c r="K603" s="5" t="s">
        <v>2739</v>
      </c>
      <c r="L603" s="5" t="s">
        <v>2551</v>
      </c>
      <c r="M603" s="5" t="s">
        <v>2551</v>
      </c>
      <c r="N603" s="5" t="s">
        <v>2879</v>
      </c>
      <c r="O603" s="18" t="s">
        <v>56</v>
      </c>
      <c r="P603">
        <v>100</v>
      </c>
      <c r="R603" s="5"/>
      <c r="S603">
        <v>533</v>
      </c>
      <c r="T603">
        <v>265</v>
      </c>
      <c r="U603">
        <v>292</v>
      </c>
      <c r="W603">
        <v>450</v>
      </c>
      <c r="AO603" s="5" t="s">
        <v>5682</v>
      </c>
      <c r="AP603" s="5"/>
      <c r="AQ603" s="19" t="s">
        <v>2551</v>
      </c>
      <c r="AR603" s="5" t="s">
        <v>2551</v>
      </c>
    </row>
    <row r="604" spans="1:45" ht="16" x14ac:dyDescent="0.2">
      <c r="A604" s="18" t="s">
        <v>1314</v>
      </c>
      <c r="B604" s="18" t="s">
        <v>395</v>
      </c>
      <c r="C604" s="18" t="s">
        <v>5683</v>
      </c>
      <c r="D604" s="18" t="s">
        <v>2867</v>
      </c>
      <c r="E604" s="5" t="s">
        <v>5684</v>
      </c>
      <c r="F604" s="5" t="s">
        <v>5685</v>
      </c>
      <c r="G604" s="5" t="s">
        <v>5686</v>
      </c>
      <c r="H604" s="5" t="s">
        <v>2551</v>
      </c>
      <c r="I604" s="5"/>
      <c r="J604" s="5" t="s">
        <v>1315</v>
      </c>
      <c r="K604" s="5" t="s">
        <v>2813</v>
      </c>
      <c r="L604" s="5" t="s">
        <v>2551</v>
      </c>
      <c r="M604" s="5" t="s">
        <v>2551</v>
      </c>
      <c r="N604" s="5" t="s">
        <v>3076</v>
      </c>
      <c r="O604" s="18" t="s">
        <v>56</v>
      </c>
      <c r="P604">
        <v>100</v>
      </c>
      <c r="R604" s="5"/>
      <c r="S604">
        <v>330</v>
      </c>
      <c r="U604">
        <v>255</v>
      </c>
      <c r="X604">
        <v>33</v>
      </c>
      <c r="AE604">
        <v>7</v>
      </c>
      <c r="AO604" s="5" t="s">
        <v>5687</v>
      </c>
      <c r="AP604" s="5"/>
      <c r="AQ604" s="19" t="s">
        <v>2551</v>
      </c>
      <c r="AR604" s="5" t="s">
        <v>2551</v>
      </c>
    </row>
    <row r="605" spans="1:45" ht="16" x14ac:dyDescent="0.2">
      <c r="A605" s="18" t="s">
        <v>1780</v>
      </c>
      <c r="B605" s="18" t="s">
        <v>395</v>
      </c>
      <c r="C605" s="18" t="s">
        <v>5683</v>
      </c>
      <c r="D605" s="18" t="s">
        <v>2867</v>
      </c>
      <c r="E605" s="5" t="s">
        <v>5688</v>
      </c>
      <c r="F605" s="5" t="s">
        <v>5689</v>
      </c>
      <c r="G605" s="5" t="s">
        <v>5690</v>
      </c>
      <c r="H605" s="5" t="s">
        <v>2551</v>
      </c>
      <c r="I605" s="5"/>
      <c r="J605" s="5" t="s">
        <v>1781</v>
      </c>
      <c r="K605" s="5" t="s">
        <v>2813</v>
      </c>
      <c r="L605" s="5" t="s">
        <v>2761</v>
      </c>
      <c r="M605" s="5" t="s">
        <v>2951</v>
      </c>
      <c r="N605" s="5" t="s">
        <v>2731</v>
      </c>
      <c r="O605" s="18" t="s">
        <v>114</v>
      </c>
      <c r="P605">
        <v>60</v>
      </c>
      <c r="Q605">
        <v>40</v>
      </c>
      <c r="R605" s="5"/>
      <c r="Z605">
        <v>12</v>
      </c>
      <c r="AA605">
        <v>74</v>
      </c>
      <c r="AC605">
        <v>50</v>
      </c>
      <c r="AD605">
        <v>15</v>
      </c>
      <c r="AH605">
        <v>36</v>
      </c>
      <c r="AO605" s="5" t="s">
        <v>5691</v>
      </c>
      <c r="AP605" s="5"/>
      <c r="AQ605" s="19" t="s">
        <v>2828</v>
      </c>
      <c r="AR605" s="5" t="s">
        <v>5692</v>
      </c>
    </row>
    <row r="606" spans="1:45" ht="16" x14ac:dyDescent="0.2">
      <c r="A606" s="18" t="s">
        <v>1562</v>
      </c>
      <c r="B606" s="18" t="s">
        <v>395</v>
      </c>
      <c r="C606" s="18" t="s">
        <v>5683</v>
      </c>
      <c r="D606" s="18" t="s">
        <v>2867</v>
      </c>
      <c r="E606" s="5" t="s">
        <v>5693</v>
      </c>
      <c r="F606" s="5" t="s">
        <v>5694</v>
      </c>
      <c r="G606" s="5" t="s">
        <v>5695</v>
      </c>
      <c r="H606" s="5" t="s">
        <v>2551</v>
      </c>
      <c r="I606" s="5"/>
      <c r="J606" s="5" t="s">
        <v>1563</v>
      </c>
      <c r="K606" s="5" t="s">
        <v>2813</v>
      </c>
      <c r="L606" s="5" t="s">
        <v>2761</v>
      </c>
      <c r="M606" s="5" t="s">
        <v>2551</v>
      </c>
      <c r="N606" s="5" t="s">
        <v>2738</v>
      </c>
      <c r="O606" s="18" t="s">
        <v>114</v>
      </c>
      <c r="P606">
        <v>100</v>
      </c>
      <c r="R606" s="5"/>
      <c r="S606">
        <v>40</v>
      </c>
      <c r="AC606">
        <v>10</v>
      </c>
      <c r="AO606" s="5" t="s">
        <v>5696</v>
      </c>
      <c r="AP606" s="5"/>
      <c r="AQ606" s="19">
        <f>'CapRev-Output-All'!$AO606*'CapRev-Output-All'!$AR606/100</f>
        <v>3751.6679999999997</v>
      </c>
      <c r="AR606" s="5" t="s">
        <v>5697</v>
      </c>
    </row>
    <row r="607" spans="1:45" ht="16" x14ac:dyDescent="0.2">
      <c r="A607" s="18" t="s">
        <v>2311</v>
      </c>
      <c r="B607" s="18" t="s">
        <v>395</v>
      </c>
      <c r="C607" s="18" t="s">
        <v>5683</v>
      </c>
      <c r="D607" s="18" t="s">
        <v>2867</v>
      </c>
      <c r="E607" s="5" t="s">
        <v>5698</v>
      </c>
      <c r="F607" s="5" t="s">
        <v>5699</v>
      </c>
      <c r="G607" s="5" t="s">
        <v>5700</v>
      </c>
      <c r="H607" s="5" t="s">
        <v>2551</v>
      </c>
      <c r="I607" s="5"/>
      <c r="J607" s="5" t="s">
        <v>2312</v>
      </c>
      <c r="K607" s="5" t="s">
        <v>2769</v>
      </c>
      <c r="L607" s="5" t="s">
        <v>2769</v>
      </c>
      <c r="M607" s="5" t="s">
        <v>3076</v>
      </c>
      <c r="N607" s="5" t="s">
        <v>2769</v>
      </c>
      <c r="O607" s="18" t="s">
        <v>67</v>
      </c>
      <c r="P607">
        <v>90</v>
      </c>
      <c r="Q607">
        <v>10</v>
      </c>
      <c r="R607" s="5"/>
      <c r="U607">
        <v>300</v>
      </c>
      <c r="W607">
        <v>600</v>
      </c>
      <c r="AE607">
        <v>150</v>
      </c>
      <c r="AO607" s="5" t="s">
        <v>5701</v>
      </c>
      <c r="AP607" s="5" t="s">
        <v>5702</v>
      </c>
      <c r="AQ607" s="19"/>
      <c r="AR607" s="5" t="s">
        <v>2551</v>
      </c>
    </row>
    <row r="608" spans="1:45" ht="16" x14ac:dyDescent="0.2">
      <c r="A608" s="18" t="s">
        <v>2184</v>
      </c>
      <c r="B608" s="18" t="s">
        <v>395</v>
      </c>
      <c r="C608" s="18" t="s">
        <v>5683</v>
      </c>
      <c r="D608" s="18" t="s">
        <v>2867</v>
      </c>
      <c r="E608" s="5" t="s">
        <v>5698</v>
      </c>
      <c r="F608" s="5" t="s">
        <v>5699</v>
      </c>
      <c r="G608" s="5" t="s">
        <v>5700</v>
      </c>
      <c r="H608" s="5" t="s">
        <v>2551</v>
      </c>
      <c r="I608" s="5"/>
      <c r="J608" s="5" t="s">
        <v>2185</v>
      </c>
      <c r="K608" s="5" t="s">
        <v>2753</v>
      </c>
      <c r="L608" s="5" t="s">
        <v>2753</v>
      </c>
      <c r="M608" s="5" t="s">
        <v>2753</v>
      </c>
      <c r="N608" s="5" t="s">
        <v>2753</v>
      </c>
      <c r="O608" s="18" t="s">
        <v>107</v>
      </c>
      <c r="P608">
        <v>75</v>
      </c>
      <c r="Q608">
        <v>25</v>
      </c>
      <c r="R608" s="5"/>
      <c r="S608">
        <v>1500</v>
      </c>
      <c r="U608">
        <v>1637</v>
      </c>
      <c r="W608">
        <v>3000</v>
      </c>
      <c r="AE608">
        <v>121</v>
      </c>
      <c r="AL608">
        <v>5000</v>
      </c>
      <c r="AN608">
        <v>3</v>
      </c>
      <c r="AO608" s="5" t="s">
        <v>5703</v>
      </c>
      <c r="AP608" s="5" t="s">
        <v>5704</v>
      </c>
      <c r="AQ608" s="19" t="s">
        <v>2551</v>
      </c>
      <c r="AR608" s="5" t="s">
        <v>2551</v>
      </c>
    </row>
    <row r="609" spans="1:44" ht="16" x14ac:dyDescent="0.2">
      <c r="A609" s="18" t="s">
        <v>913</v>
      </c>
      <c r="B609" s="18" t="s">
        <v>395</v>
      </c>
      <c r="C609" s="18" t="s">
        <v>5683</v>
      </c>
      <c r="D609" s="18" t="s">
        <v>2867</v>
      </c>
      <c r="E609" s="5" t="s">
        <v>5705</v>
      </c>
      <c r="F609" s="5" t="s">
        <v>5706</v>
      </c>
      <c r="G609" s="5" t="s">
        <v>5707</v>
      </c>
      <c r="H609" s="5" t="s">
        <v>2551</v>
      </c>
      <c r="I609" s="5"/>
      <c r="J609" s="5" t="s">
        <v>914</v>
      </c>
      <c r="K609" s="5" t="s">
        <v>2769</v>
      </c>
      <c r="L609" s="5" t="s">
        <v>2951</v>
      </c>
      <c r="M609" s="5" t="s">
        <v>2769</v>
      </c>
      <c r="N609" s="5" t="s">
        <v>3281</v>
      </c>
      <c r="O609" s="18" t="s">
        <v>56</v>
      </c>
      <c r="P609">
        <v>100</v>
      </c>
      <c r="R609" s="5"/>
      <c r="AO609" s="5" t="s">
        <v>5708</v>
      </c>
      <c r="AP609" s="5" t="s">
        <v>5709</v>
      </c>
      <c r="AQ609" s="19" t="s">
        <v>2552</v>
      </c>
      <c r="AR609" s="5"/>
    </row>
    <row r="610" spans="1:44" ht="16" x14ac:dyDescent="0.2">
      <c r="A610" s="18" t="s">
        <v>1888</v>
      </c>
      <c r="B610" s="18" t="s">
        <v>395</v>
      </c>
      <c r="C610" s="18" t="s">
        <v>5683</v>
      </c>
      <c r="D610" s="18" t="s">
        <v>2867</v>
      </c>
      <c r="E610" s="5" t="s">
        <v>5710</v>
      </c>
      <c r="F610" s="5" t="s">
        <v>5711</v>
      </c>
      <c r="G610" s="5" t="s">
        <v>5712</v>
      </c>
      <c r="H610" s="5" t="s">
        <v>2551</v>
      </c>
      <c r="I610" s="5"/>
      <c r="J610" s="5" t="s">
        <v>1889</v>
      </c>
      <c r="K610" s="5" t="s">
        <v>2769</v>
      </c>
      <c r="L610" s="5" t="s">
        <v>2753</v>
      </c>
      <c r="M610" s="5" t="s">
        <v>3144</v>
      </c>
      <c r="N610" s="5" t="s">
        <v>2769</v>
      </c>
      <c r="O610" s="18" t="s">
        <v>67</v>
      </c>
      <c r="P610">
        <v>55</v>
      </c>
      <c r="Q610">
        <v>45</v>
      </c>
      <c r="R610" s="5"/>
      <c r="S610">
        <v>5</v>
      </c>
      <c r="U610">
        <v>20</v>
      </c>
      <c r="W610">
        <v>60</v>
      </c>
      <c r="Y610">
        <v>5</v>
      </c>
      <c r="AE610">
        <v>10</v>
      </c>
      <c r="AF610">
        <v>18</v>
      </c>
      <c r="AH610">
        <v>10</v>
      </c>
      <c r="AN610">
        <v>3</v>
      </c>
      <c r="AO610" s="5" t="s">
        <v>5713</v>
      </c>
      <c r="AP610" s="5" t="s">
        <v>5713</v>
      </c>
      <c r="AQ610" s="19" t="s">
        <v>2551</v>
      </c>
      <c r="AR610" s="5" t="s">
        <v>2551</v>
      </c>
    </row>
    <row r="611" spans="1:44" ht="16" x14ac:dyDescent="0.2">
      <c r="A611" s="18" t="s">
        <v>1654</v>
      </c>
      <c r="B611" s="18" t="s">
        <v>395</v>
      </c>
      <c r="C611" s="18" t="s">
        <v>5683</v>
      </c>
      <c r="D611" s="18" t="s">
        <v>2867</v>
      </c>
      <c r="E611" s="5" t="s">
        <v>5714</v>
      </c>
      <c r="F611" s="5" t="s">
        <v>5715</v>
      </c>
      <c r="G611" s="5" t="s">
        <v>5716</v>
      </c>
      <c r="H611" s="5" t="s">
        <v>2551</v>
      </c>
      <c r="I611" s="5"/>
      <c r="J611" s="5" t="s">
        <v>1655</v>
      </c>
      <c r="K611" s="5" t="s">
        <v>2739</v>
      </c>
      <c r="L611" s="5" t="s">
        <v>2813</v>
      </c>
      <c r="M611" s="5" t="s">
        <v>2551</v>
      </c>
      <c r="N611" s="5" t="s">
        <v>2813</v>
      </c>
      <c r="O611" s="18" t="s">
        <v>120</v>
      </c>
      <c r="P611">
        <v>90</v>
      </c>
      <c r="Q611">
        <v>10</v>
      </c>
      <c r="R611" s="5"/>
      <c r="U611">
        <v>1000</v>
      </c>
      <c r="V611">
        <v>250</v>
      </c>
      <c r="AE611">
        <v>75</v>
      </c>
      <c r="AO611" s="5" t="s">
        <v>5717</v>
      </c>
      <c r="AP611" s="5" t="s">
        <v>5717</v>
      </c>
      <c r="AQ611" s="19"/>
      <c r="AR611" s="5" t="s">
        <v>2551</v>
      </c>
    </row>
    <row r="612" spans="1:44" ht="16" x14ac:dyDescent="0.2">
      <c r="A612" s="18" t="s">
        <v>2361</v>
      </c>
      <c r="B612" s="18" t="s">
        <v>395</v>
      </c>
      <c r="C612" s="18" t="s">
        <v>5683</v>
      </c>
      <c r="D612" s="18" t="s">
        <v>2867</v>
      </c>
      <c r="E612" s="5" t="s">
        <v>5718</v>
      </c>
      <c r="F612" s="5" t="s">
        <v>5719</v>
      </c>
      <c r="G612" s="5" t="s">
        <v>5720</v>
      </c>
      <c r="H612" s="5" t="s">
        <v>2551</v>
      </c>
      <c r="I612" s="5"/>
      <c r="J612" s="5" t="s">
        <v>2362</v>
      </c>
      <c r="K612" s="5" t="s">
        <v>2731</v>
      </c>
      <c r="L612" s="5" t="s">
        <v>2551</v>
      </c>
      <c r="M612" s="5" t="s">
        <v>2730</v>
      </c>
      <c r="N612" s="5" t="s">
        <v>2551</v>
      </c>
      <c r="O612" s="18" t="s">
        <v>67</v>
      </c>
      <c r="P612">
        <v>100</v>
      </c>
      <c r="R612" s="5"/>
      <c r="AK612">
        <v>2100</v>
      </c>
      <c r="AL612">
        <v>40000</v>
      </c>
      <c r="AO612" s="5" t="s">
        <v>5721</v>
      </c>
      <c r="AP612" s="5" t="s">
        <v>5722</v>
      </c>
      <c r="AQ612" s="19" t="s">
        <v>5723</v>
      </c>
      <c r="AR612" s="5" t="s">
        <v>5724</v>
      </c>
    </row>
    <row r="613" spans="1:44" ht="16" x14ac:dyDescent="0.2">
      <c r="A613" s="18" t="s">
        <v>2092</v>
      </c>
      <c r="B613" s="18" t="s">
        <v>395</v>
      </c>
      <c r="C613" s="18" t="s">
        <v>5683</v>
      </c>
      <c r="D613" s="18" t="s">
        <v>2867</v>
      </c>
      <c r="E613" s="5" t="s">
        <v>5725</v>
      </c>
      <c r="F613" s="5" t="s">
        <v>4653</v>
      </c>
      <c r="G613" s="5" t="s">
        <v>4654</v>
      </c>
      <c r="H613" s="5" t="s">
        <v>2551</v>
      </c>
      <c r="I613" s="5"/>
      <c r="J613" s="5" t="s">
        <v>2083</v>
      </c>
      <c r="K613" s="5" t="s">
        <v>2753</v>
      </c>
      <c r="L613" s="5" t="s">
        <v>3375</v>
      </c>
      <c r="M613" s="5" t="s">
        <v>2551</v>
      </c>
      <c r="N613" s="5" t="s">
        <v>4058</v>
      </c>
      <c r="O613" s="18" t="s">
        <v>114</v>
      </c>
      <c r="P613">
        <v>100</v>
      </c>
      <c r="R613" s="5"/>
      <c r="S613">
        <v>200</v>
      </c>
      <c r="T613">
        <v>50</v>
      </c>
      <c r="W613">
        <v>100</v>
      </c>
      <c r="Z613">
        <v>18</v>
      </c>
      <c r="AO613" s="5" t="s">
        <v>5726</v>
      </c>
      <c r="AP613" s="5" t="s">
        <v>5726</v>
      </c>
      <c r="AQ613" s="19" t="s">
        <v>5727</v>
      </c>
      <c r="AR613" s="5" t="s">
        <v>5728</v>
      </c>
    </row>
    <row r="614" spans="1:44" ht="16" x14ac:dyDescent="0.2">
      <c r="A614" s="18" t="s">
        <v>1316</v>
      </c>
      <c r="B614" s="18" t="s">
        <v>395</v>
      </c>
      <c r="C614" s="18" t="s">
        <v>5683</v>
      </c>
      <c r="D614" s="18" t="s">
        <v>2867</v>
      </c>
      <c r="E614" s="5" t="s">
        <v>5729</v>
      </c>
      <c r="F614" s="5" t="s">
        <v>5730</v>
      </c>
      <c r="G614" s="5" t="s">
        <v>5731</v>
      </c>
      <c r="H614" s="5" t="s">
        <v>2551</v>
      </c>
      <c r="I614" s="5"/>
      <c r="J614" s="5" t="s">
        <v>1317</v>
      </c>
      <c r="K614" s="5" t="s">
        <v>3885</v>
      </c>
      <c r="L614" s="5" t="s">
        <v>3313</v>
      </c>
      <c r="M614" s="5" t="s">
        <v>3338</v>
      </c>
      <c r="N614" s="5" t="s">
        <v>3426</v>
      </c>
      <c r="O614" s="18" t="s">
        <v>114</v>
      </c>
      <c r="P614">
        <v>55</v>
      </c>
      <c r="Q614">
        <v>45</v>
      </c>
      <c r="R614" s="5"/>
      <c r="S614">
        <v>20</v>
      </c>
      <c r="T614">
        <v>100</v>
      </c>
      <c r="U614">
        <v>50</v>
      </c>
      <c r="W614">
        <v>0</v>
      </c>
      <c r="X614">
        <v>0</v>
      </c>
      <c r="AE614">
        <v>200</v>
      </c>
      <c r="AH614">
        <v>140</v>
      </c>
      <c r="AI614">
        <v>100</v>
      </c>
      <c r="AO614" s="5" t="s">
        <v>5732</v>
      </c>
      <c r="AP614" s="5" t="s">
        <v>5733</v>
      </c>
      <c r="AQ614" s="19" t="s">
        <v>2551</v>
      </c>
      <c r="AR614" s="5" t="s">
        <v>2551</v>
      </c>
    </row>
    <row r="615" spans="1:44" ht="16" x14ac:dyDescent="0.2">
      <c r="A615" s="18" t="s">
        <v>398</v>
      </c>
      <c r="B615" s="18" t="s">
        <v>395</v>
      </c>
      <c r="C615" s="18" t="s">
        <v>5683</v>
      </c>
      <c r="D615" s="18" t="s">
        <v>2867</v>
      </c>
      <c r="E615" s="5" t="s">
        <v>5734</v>
      </c>
      <c r="F615" s="5" t="s">
        <v>5735</v>
      </c>
      <c r="G615" s="5" t="s">
        <v>5736</v>
      </c>
      <c r="H615" s="5" t="s">
        <v>2551</v>
      </c>
      <c r="I615" s="5"/>
      <c r="J615" s="5" t="s">
        <v>399</v>
      </c>
      <c r="K615" s="5" t="s">
        <v>2551</v>
      </c>
      <c r="L615" s="5" t="s">
        <v>2951</v>
      </c>
      <c r="M615" s="5" t="s">
        <v>2551</v>
      </c>
      <c r="N615" s="5" t="s">
        <v>2952</v>
      </c>
      <c r="O615" s="18" t="s">
        <v>56</v>
      </c>
      <c r="P615">
        <v>100</v>
      </c>
      <c r="R615" s="5"/>
      <c r="AO615" s="5" t="s">
        <v>5737</v>
      </c>
      <c r="AP615" s="5" t="s">
        <v>5738</v>
      </c>
      <c r="AQ615" s="19"/>
      <c r="AR615" s="5" t="s">
        <v>2551</v>
      </c>
    </row>
    <row r="616" spans="1:44" ht="16" x14ac:dyDescent="0.2">
      <c r="A616" s="18" t="s">
        <v>1986</v>
      </c>
      <c r="B616" s="18" t="s">
        <v>232</v>
      </c>
      <c r="C616" s="18" t="s">
        <v>5739</v>
      </c>
      <c r="D616" s="18" t="s">
        <v>139</v>
      </c>
      <c r="E616" s="5" t="s">
        <v>5740</v>
      </c>
      <c r="F616" s="5" t="s">
        <v>5741</v>
      </c>
      <c r="G616" s="5" t="s">
        <v>5742</v>
      </c>
      <c r="H616" s="5" t="s">
        <v>2551</v>
      </c>
      <c r="I616" s="5"/>
      <c r="J616" s="5" t="s">
        <v>1987</v>
      </c>
      <c r="K616" s="5" t="s">
        <v>2717</v>
      </c>
      <c r="L616" s="5" t="s">
        <v>2551</v>
      </c>
      <c r="M616" s="5" t="s">
        <v>2551</v>
      </c>
      <c r="N616" s="5" t="s">
        <v>2551</v>
      </c>
      <c r="O616" s="18" t="s">
        <v>120</v>
      </c>
      <c r="P616">
        <v>100</v>
      </c>
      <c r="R616" s="5"/>
      <c r="S616">
        <v>50</v>
      </c>
      <c r="T616">
        <v>50</v>
      </c>
      <c r="AO616" s="5" t="s">
        <v>5743</v>
      </c>
      <c r="AP616" s="5" t="s">
        <v>5743</v>
      </c>
      <c r="AQ616" s="19" t="s">
        <v>5744</v>
      </c>
      <c r="AR616" s="5" t="s">
        <v>2769</v>
      </c>
    </row>
    <row r="617" spans="1:44" ht="16" x14ac:dyDescent="0.2">
      <c r="A617" s="18" t="s">
        <v>665</v>
      </c>
      <c r="B617" s="18" t="s">
        <v>337</v>
      </c>
      <c r="C617" s="18" t="s">
        <v>5564</v>
      </c>
      <c r="D617" s="18" t="s">
        <v>148</v>
      </c>
      <c r="E617" s="5" t="s">
        <v>2984</v>
      </c>
      <c r="F617" s="5" t="s">
        <v>2985</v>
      </c>
      <c r="G617" s="5" t="s">
        <v>2986</v>
      </c>
      <c r="H617" s="5" t="s">
        <v>2551</v>
      </c>
      <c r="I617" s="5" t="s">
        <v>2551</v>
      </c>
      <c r="J617" s="5" t="s">
        <v>666</v>
      </c>
      <c r="K617" s="5" t="s">
        <v>2739</v>
      </c>
      <c r="L617" s="5" t="s">
        <v>2739</v>
      </c>
      <c r="M617" s="5" t="s">
        <v>2769</v>
      </c>
      <c r="N617" s="5" t="s">
        <v>2769</v>
      </c>
      <c r="O617" s="18" t="s">
        <v>107</v>
      </c>
      <c r="P617">
        <v>100</v>
      </c>
      <c r="R617" s="5"/>
      <c r="AE617">
        <v>24</v>
      </c>
      <c r="AG617">
        <v>3500000</v>
      </c>
      <c r="AH617">
        <v>24</v>
      </c>
      <c r="AI617">
        <v>18</v>
      </c>
      <c r="AN617">
        <v>18</v>
      </c>
      <c r="AO617" s="5" t="s">
        <v>5745</v>
      </c>
      <c r="AP617" s="5" t="s">
        <v>5746</v>
      </c>
      <c r="AQ617" s="19" t="s">
        <v>2551</v>
      </c>
      <c r="AR617" s="5" t="s">
        <v>2551</v>
      </c>
    </row>
    <row r="618" spans="1:44" ht="16" x14ac:dyDescent="0.2">
      <c r="A618" s="18" t="s">
        <v>1835</v>
      </c>
      <c r="B618" s="18" t="s">
        <v>286</v>
      </c>
      <c r="C618" s="18" t="s">
        <v>2799</v>
      </c>
      <c r="D618" s="18" t="s">
        <v>148</v>
      </c>
      <c r="E618" s="5" t="s">
        <v>5747</v>
      </c>
      <c r="F618" s="5" t="s">
        <v>5748</v>
      </c>
      <c r="G618" s="5" t="s">
        <v>5749</v>
      </c>
      <c r="H618" s="5" t="s">
        <v>2551</v>
      </c>
      <c r="I618" s="5" t="s">
        <v>2551</v>
      </c>
      <c r="J618" s="5" t="s">
        <v>1836</v>
      </c>
      <c r="K618" s="5" t="s">
        <v>2883</v>
      </c>
      <c r="L618" s="5" t="s">
        <v>2883</v>
      </c>
      <c r="M618" s="5" t="s">
        <v>5750</v>
      </c>
      <c r="N618" s="5" t="s">
        <v>3520</v>
      </c>
      <c r="O618" s="18" t="s">
        <v>67</v>
      </c>
      <c r="P618">
        <v>100</v>
      </c>
      <c r="R618" s="5"/>
      <c r="S618">
        <v>10</v>
      </c>
      <c r="V618">
        <v>2</v>
      </c>
      <c r="AO618" s="5" t="s">
        <v>5751</v>
      </c>
      <c r="AP618" s="5" t="s">
        <v>5752</v>
      </c>
      <c r="AQ618" s="19" t="s">
        <v>2566</v>
      </c>
      <c r="AR618" s="5" t="s">
        <v>5753</v>
      </c>
    </row>
    <row r="619" spans="1:44" ht="16" x14ac:dyDescent="0.2">
      <c r="A619" s="18" t="s">
        <v>1048</v>
      </c>
      <c r="B619" s="18" t="s">
        <v>286</v>
      </c>
      <c r="C619" s="18" t="s">
        <v>2799</v>
      </c>
      <c r="D619" s="18" t="s">
        <v>148</v>
      </c>
      <c r="E619" s="5" t="s">
        <v>5754</v>
      </c>
      <c r="F619" s="5" t="s">
        <v>5755</v>
      </c>
      <c r="G619" s="5" t="s">
        <v>5756</v>
      </c>
      <c r="H619" s="5" t="s">
        <v>2551</v>
      </c>
      <c r="I619" s="5" t="s">
        <v>2551</v>
      </c>
      <c r="J619" s="5" t="s">
        <v>1049</v>
      </c>
      <c r="K619" s="5" t="s">
        <v>2769</v>
      </c>
      <c r="L619" s="5" t="s">
        <v>2879</v>
      </c>
      <c r="M619" s="5" t="s">
        <v>2813</v>
      </c>
      <c r="N619" s="5" t="s">
        <v>2551</v>
      </c>
      <c r="O619" s="18" t="s">
        <v>114</v>
      </c>
      <c r="P619">
        <v>100</v>
      </c>
      <c r="R619" s="5"/>
      <c r="W619">
        <v>30</v>
      </c>
      <c r="Y619">
        <v>35</v>
      </c>
      <c r="AH619">
        <v>10</v>
      </c>
      <c r="AL619">
        <v>3000</v>
      </c>
      <c r="AN619">
        <v>5</v>
      </c>
      <c r="AO619" s="5" t="s">
        <v>5757</v>
      </c>
      <c r="AP619" s="5" t="s">
        <v>5758</v>
      </c>
      <c r="AQ619" s="19" t="s">
        <v>2551</v>
      </c>
      <c r="AR619" s="5" t="s">
        <v>2551</v>
      </c>
    </row>
    <row r="620" spans="1:44" ht="16" x14ac:dyDescent="0.2">
      <c r="A620" s="18" t="s">
        <v>1646</v>
      </c>
      <c r="B620" s="18" t="s">
        <v>76</v>
      </c>
      <c r="C620" s="18" t="s">
        <v>5642</v>
      </c>
      <c r="D620" s="18" t="s">
        <v>2874</v>
      </c>
      <c r="E620" s="5" t="s">
        <v>5428</v>
      </c>
      <c r="F620" s="5" t="s">
        <v>5759</v>
      </c>
      <c r="G620" s="5" t="s">
        <v>5760</v>
      </c>
      <c r="H620" s="5" t="s">
        <v>2551</v>
      </c>
      <c r="I620" s="5" t="s">
        <v>2551</v>
      </c>
      <c r="J620" s="5" t="s">
        <v>1647</v>
      </c>
      <c r="K620" s="5" t="s">
        <v>2738</v>
      </c>
      <c r="L620" s="5" t="s">
        <v>2813</v>
      </c>
      <c r="M620" s="5" t="s">
        <v>2738</v>
      </c>
      <c r="N620" s="5" t="s">
        <v>2813</v>
      </c>
      <c r="O620" s="18" t="s">
        <v>107</v>
      </c>
      <c r="Q620">
        <v>100</v>
      </c>
      <c r="R620" s="5"/>
      <c r="V620">
        <v>120</v>
      </c>
      <c r="AA620">
        <v>20</v>
      </c>
      <c r="AC620">
        <v>100</v>
      </c>
      <c r="AI620">
        <v>60</v>
      </c>
      <c r="AO620" s="5" t="s">
        <v>5432</v>
      </c>
      <c r="AP620" s="5" t="s">
        <v>5433</v>
      </c>
      <c r="AQ620" s="19" t="s">
        <v>5434</v>
      </c>
      <c r="AR620" s="5" t="s">
        <v>5435</v>
      </c>
    </row>
    <row r="621" spans="1:44" ht="16" x14ac:dyDescent="0.2">
      <c r="A621" s="18" t="s">
        <v>1410</v>
      </c>
      <c r="B621" s="18" t="s">
        <v>76</v>
      </c>
      <c r="C621" s="18" t="s">
        <v>5642</v>
      </c>
      <c r="D621" s="18" t="s">
        <v>2874</v>
      </c>
      <c r="E621" s="5" t="s">
        <v>5761</v>
      </c>
      <c r="F621" s="5" t="s">
        <v>5762</v>
      </c>
      <c r="G621" s="5" t="s">
        <v>5763</v>
      </c>
      <c r="H621" s="5" t="s">
        <v>2551</v>
      </c>
      <c r="I621" s="5" t="s">
        <v>2551</v>
      </c>
      <c r="J621" s="5" t="s">
        <v>1411</v>
      </c>
      <c r="K621" s="5" t="s">
        <v>2813</v>
      </c>
      <c r="L621" s="5" t="s">
        <v>3047</v>
      </c>
      <c r="M621" s="5" t="s">
        <v>2551</v>
      </c>
      <c r="N621" s="5" t="s">
        <v>3047</v>
      </c>
      <c r="O621" s="18" t="s">
        <v>107</v>
      </c>
      <c r="Q621">
        <v>100</v>
      </c>
      <c r="R621" s="5"/>
      <c r="AC621">
        <v>80</v>
      </c>
      <c r="AD621">
        <v>10</v>
      </c>
      <c r="AE621">
        <v>10</v>
      </c>
      <c r="AG621">
        <v>35</v>
      </c>
      <c r="AH621">
        <v>25</v>
      </c>
      <c r="AO621" s="5" t="s">
        <v>5764</v>
      </c>
      <c r="AP621" s="5" t="s">
        <v>5764</v>
      </c>
      <c r="AQ621" s="19" t="s">
        <v>2551</v>
      </c>
      <c r="AR621" s="5" t="s">
        <v>2551</v>
      </c>
    </row>
    <row r="622" spans="1:44" ht="16" x14ac:dyDescent="0.2">
      <c r="A622" s="18" t="s">
        <v>5765</v>
      </c>
      <c r="B622" s="18" t="s">
        <v>5766</v>
      </c>
      <c r="C622" s="18" t="s">
        <v>5767</v>
      </c>
      <c r="D622" s="18" t="s">
        <v>2874</v>
      </c>
      <c r="E622" s="5" t="s">
        <v>5768</v>
      </c>
      <c r="F622" s="5" t="s">
        <v>5769</v>
      </c>
      <c r="G622" s="5" t="s">
        <v>5770</v>
      </c>
      <c r="H622" s="5" t="s">
        <v>5771</v>
      </c>
      <c r="I622" s="5" t="s">
        <v>2551</v>
      </c>
      <c r="J622" s="5" t="s">
        <v>5772</v>
      </c>
      <c r="K622" s="5" t="s">
        <v>2739</v>
      </c>
      <c r="L622" s="5" t="s">
        <v>2738</v>
      </c>
      <c r="M622" s="5" t="s">
        <v>2551</v>
      </c>
      <c r="N622" s="5" t="s">
        <v>2739</v>
      </c>
      <c r="O622" s="18" t="s">
        <v>107</v>
      </c>
      <c r="Q622">
        <v>100</v>
      </c>
      <c r="R622" s="5"/>
      <c r="AO622" s="5" t="s">
        <v>4867</v>
      </c>
      <c r="AP622" s="5" t="s">
        <v>5773</v>
      </c>
      <c r="AQ622" s="19" t="s">
        <v>2578</v>
      </c>
      <c r="AR622" s="5" t="s">
        <v>3338</v>
      </c>
    </row>
    <row r="623" spans="1:44" ht="16" x14ac:dyDescent="0.2">
      <c r="A623" s="18" t="s">
        <v>2265</v>
      </c>
      <c r="B623" s="18" t="s">
        <v>224</v>
      </c>
      <c r="C623" s="18" t="s">
        <v>5774</v>
      </c>
      <c r="D623" s="18" t="s">
        <v>2976</v>
      </c>
      <c r="E623" s="5" t="s">
        <v>5775</v>
      </c>
      <c r="F623" s="5" t="s">
        <v>5776</v>
      </c>
      <c r="G623" s="5" t="s">
        <v>5777</v>
      </c>
      <c r="H623" s="5" t="s">
        <v>2551</v>
      </c>
      <c r="I623" s="5" t="s">
        <v>2551</v>
      </c>
      <c r="J623" s="5" t="s">
        <v>5778</v>
      </c>
      <c r="K623" s="5" t="s">
        <v>2769</v>
      </c>
      <c r="L623" s="5" t="s">
        <v>2738</v>
      </c>
      <c r="M623" s="5" t="s">
        <v>2879</v>
      </c>
      <c r="N623" s="5" t="s">
        <v>2769</v>
      </c>
      <c r="O623" s="18" t="s">
        <v>67</v>
      </c>
      <c r="Q623">
        <v>100</v>
      </c>
      <c r="R623" s="5"/>
      <c r="AO623" s="5" t="s">
        <v>5779</v>
      </c>
      <c r="AP623" s="5" t="s">
        <v>5780</v>
      </c>
      <c r="AQ623" s="19" t="s">
        <v>5781</v>
      </c>
      <c r="AR623" s="5" t="s">
        <v>2723</v>
      </c>
    </row>
    <row r="624" spans="1:44" ht="16" x14ac:dyDescent="0.2">
      <c r="A624" s="18" t="s">
        <v>1340</v>
      </c>
      <c r="B624" s="18" t="s">
        <v>224</v>
      </c>
      <c r="C624" s="18" t="s">
        <v>5774</v>
      </c>
      <c r="D624" s="18" t="s">
        <v>2976</v>
      </c>
      <c r="E624" s="5" t="s">
        <v>5774</v>
      </c>
      <c r="F624" s="5" t="s">
        <v>5782</v>
      </c>
      <c r="G624" s="5" t="s">
        <v>5783</v>
      </c>
      <c r="H624" s="5" t="s">
        <v>2551</v>
      </c>
      <c r="I624" s="5" t="s">
        <v>2551</v>
      </c>
      <c r="J624" s="5" t="s">
        <v>1341</v>
      </c>
      <c r="K624" s="5" t="s">
        <v>2551</v>
      </c>
      <c r="L624" s="5" t="s">
        <v>2551</v>
      </c>
      <c r="M624" s="5" t="s">
        <v>2717</v>
      </c>
      <c r="N624" s="5" t="s">
        <v>2551</v>
      </c>
      <c r="O624" s="18" t="s">
        <v>67</v>
      </c>
      <c r="Q624">
        <v>100</v>
      </c>
      <c r="R624" s="5"/>
      <c r="AN624">
        <v>2</v>
      </c>
      <c r="AO624" s="5" t="s">
        <v>5784</v>
      </c>
      <c r="AP624" s="5" t="s">
        <v>5784</v>
      </c>
      <c r="AQ624" s="19" t="s">
        <v>2551</v>
      </c>
      <c r="AR624" s="5" t="s">
        <v>2551</v>
      </c>
    </row>
    <row r="625" spans="1:45" ht="16" x14ac:dyDescent="0.2">
      <c r="A625" s="18" t="s">
        <v>1031</v>
      </c>
      <c r="B625" s="18" t="s">
        <v>1028</v>
      </c>
      <c r="C625" s="18" t="s">
        <v>4658</v>
      </c>
      <c r="D625" s="18" t="s">
        <v>148</v>
      </c>
      <c r="E625" s="5" t="s">
        <v>5785</v>
      </c>
      <c r="F625" s="5" t="s">
        <v>5786</v>
      </c>
      <c r="G625" s="5" t="s">
        <v>5787</v>
      </c>
      <c r="H625" s="5" t="s">
        <v>2551</v>
      </c>
      <c r="I625" s="5" t="s">
        <v>2551</v>
      </c>
      <c r="J625" s="5" t="s">
        <v>5788</v>
      </c>
      <c r="K625" s="5" t="s">
        <v>4246</v>
      </c>
      <c r="L625" s="5" t="s">
        <v>2551</v>
      </c>
      <c r="M625" s="5" t="s">
        <v>5789</v>
      </c>
      <c r="N625" s="5" t="s">
        <v>2551</v>
      </c>
      <c r="O625" s="18" t="s">
        <v>67</v>
      </c>
      <c r="P625">
        <v>100</v>
      </c>
      <c r="R625" s="5"/>
      <c r="S625">
        <v>50</v>
      </c>
      <c r="W625">
        <v>20</v>
      </c>
      <c r="AE625">
        <v>20</v>
      </c>
      <c r="AO625" s="5" t="s">
        <v>5790</v>
      </c>
      <c r="AP625" s="5" t="s">
        <v>5791</v>
      </c>
      <c r="AQ625" s="19"/>
      <c r="AR625" s="5" t="s">
        <v>2551</v>
      </c>
    </row>
    <row r="626" spans="1:45" ht="16" x14ac:dyDescent="0.2">
      <c r="A626" s="18" t="s">
        <v>1598</v>
      </c>
      <c r="B626" s="18" t="s">
        <v>1028</v>
      </c>
      <c r="C626" s="18" t="s">
        <v>4658</v>
      </c>
      <c r="D626" s="18" t="s">
        <v>148</v>
      </c>
      <c r="E626" s="5" t="s">
        <v>5792</v>
      </c>
      <c r="F626" s="5" t="s">
        <v>5793</v>
      </c>
      <c r="G626" s="5" t="s">
        <v>5794</v>
      </c>
      <c r="H626" s="5" t="s">
        <v>2551</v>
      </c>
      <c r="I626" s="5" t="s">
        <v>2551</v>
      </c>
      <c r="J626" s="5" t="s">
        <v>1599</v>
      </c>
      <c r="K626" s="5" t="s">
        <v>4553</v>
      </c>
      <c r="L626" s="5" t="s">
        <v>2813</v>
      </c>
      <c r="M626" s="5" t="s">
        <v>2551</v>
      </c>
      <c r="N626" s="5" t="s">
        <v>3765</v>
      </c>
      <c r="O626" s="18" t="s">
        <v>56</v>
      </c>
      <c r="P626">
        <v>100</v>
      </c>
      <c r="R626" s="5"/>
      <c r="V626">
        <v>18</v>
      </c>
      <c r="AA626">
        <v>14</v>
      </c>
      <c r="AI626">
        <v>12</v>
      </c>
      <c r="AO626" s="5" t="s">
        <v>5795</v>
      </c>
      <c r="AP626" s="5" t="s">
        <v>5795</v>
      </c>
      <c r="AQ626" s="19"/>
      <c r="AR626" s="5" t="s">
        <v>2551</v>
      </c>
    </row>
    <row r="627" spans="1:45" ht="16" x14ac:dyDescent="0.2">
      <c r="A627" s="18" t="s">
        <v>2287</v>
      </c>
      <c r="B627" s="18" t="s">
        <v>1028</v>
      </c>
      <c r="C627" s="18" t="s">
        <v>4658</v>
      </c>
      <c r="D627" s="18" t="s">
        <v>148</v>
      </c>
      <c r="E627" s="5" t="s">
        <v>5796</v>
      </c>
      <c r="F627" s="5" t="s">
        <v>5797</v>
      </c>
      <c r="G627" s="5" t="s">
        <v>5798</v>
      </c>
      <c r="H627" s="5" t="s">
        <v>2551</v>
      </c>
      <c r="I627" s="5" t="s">
        <v>2551</v>
      </c>
      <c r="J627" s="5" t="s">
        <v>2288</v>
      </c>
      <c r="K627" s="5" t="s">
        <v>2813</v>
      </c>
      <c r="L627" s="5" t="s">
        <v>2813</v>
      </c>
      <c r="M627" s="5" t="s">
        <v>2813</v>
      </c>
      <c r="N627" s="5" t="s">
        <v>2769</v>
      </c>
      <c r="O627" s="18" t="s">
        <v>107</v>
      </c>
      <c r="P627">
        <v>100</v>
      </c>
      <c r="R627" s="5"/>
      <c r="AO627" s="5" t="s">
        <v>5799</v>
      </c>
      <c r="AP627" s="5" t="s">
        <v>2723</v>
      </c>
      <c r="AQ627" s="19"/>
      <c r="AR627" s="5"/>
    </row>
    <row r="628" spans="1:45" ht="16" x14ac:dyDescent="0.2">
      <c r="A628" s="18" t="s">
        <v>2532</v>
      </c>
      <c r="B628" s="18" t="s">
        <v>1028</v>
      </c>
      <c r="C628" s="18" t="s">
        <v>4658</v>
      </c>
      <c r="D628" s="18" t="s">
        <v>148</v>
      </c>
      <c r="E628" s="5" t="s">
        <v>5800</v>
      </c>
      <c r="F628" s="5" t="s">
        <v>5801</v>
      </c>
      <c r="G628" s="5" t="s">
        <v>5802</v>
      </c>
      <c r="H628" s="5" t="s">
        <v>2551</v>
      </c>
      <c r="I628" s="5" t="s">
        <v>2551</v>
      </c>
      <c r="J628" s="5" t="s">
        <v>2533</v>
      </c>
      <c r="K628" s="5" t="s">
        <v>2738</v>
      </c>
      <c r="L628" s="5" t="s">
        <v>2551</v>
      </c>
      <c r="M628" s="5" t="s">
        <v>3006</v>
      </c>
      <c r="N628" s="5" t="s">
        <v>2551</v>
      </c>
      <c r="O628" s="18" t="s">
        <v>67</v>
      </c>
      <c r="P628">
        <v>100</v>
      </c>
      <c r="R628" s="5"/>
      <c r="AE628">
        <v>6</v>
      </c>
      <c r="AH628">
        <v>1</v>
      </c>
      <c r="AO628" s="5" t="s">
        <v>5803</v>
      </c>
      <c r="AP628" s="5" t="s">
        <v>5804</v>
      </c>
      <c r="AQ628" s="19">
        <v>4599.8</v>
      </c>
      <c r="AR628" s="5" t="s">
        <v>2938</v>
      </c>
      <c r="AS628" t="b">
        <v>1</v>
      </c>
    </row>
    <row r="629" spans="1:45" ht="16" x14ac:dyDescent="0.2">
      <c r="A629" s="18" t="s">
        <v>2420</v>
      </c>
      <c r="B629" s="18" t="s">
        <v>1028</v>
      </c>
      <c r="C629" s="18" t="s">
        <v>4658</v>
      </c>
      <c r="D629" s="18" t="s">
        <v>148</v>
      </c>
      <c r="E629" s="5" t="s">
        <v>4658</v>
      </c>
      <c r="F629" s="5" t="s">
        <v>5805</v>
      </c>
      <c r="G629" s="5" t="s">
        <v>5806</v>
      </c>
      <c r="H629" s="5" t="s">
        <v>2551</v>
      </c>
      <c r="I629" s="5" t="s">
        <v>2551</v>
      </c>
      <c r="J629" s="5" t="s">
        <v>2421</v>
      </c>
      <c r="K629" s="5" t="s">
        <v>2551</v>
      </c>
      <c r="L629" s="5" t="s">
        <v>2761</v>
      </c>
      <c r="M629" s="5" t="s">
        <v>2761</v>
      </c>
      <c r="N629" s="5" t="s">
        <v>2551</v>
      </c>
      <c r="O629" s="18" t="s">
        <v>107</v>
      </c>
      <c r="P629">
        <v>100</v>
      </c>
      <c r="R629" s="5"/>
      <c r="Z629">
        <v>100</v>
      </c>
      <c r="AO629" s="5" t="s">
        <v>5807</v>
      </c>
      <c r="AP629" s="5" t="s">
        <v>5808</v>
      </c>
      <c r="AQ629" s="19" t="s">
        <v>2551</v>
      </c>
      <c r="AR629" s="5"/>
    </row>
    <row r="630" spans="1:45" ht="16" x14ac:dyDescent="0.2">
      <c r="A630" s="18" t="s">
        <v>1618</v>
      </c>
      <c r="B630" s="18" t="s">
        <v>1028</v>
      </c>
      <c r="C630" s="18" t="s">
        <v>4658</v>
      </c>
      <c r="D630" s="18" t="s">
        <v>148</v>
      </c>
      <c r="E630" s="5" t="s">
        <v>4658</v>
      </c>
      <c r="F630" s="5" t="s">
        <v>5797</v>
      </c>
      <c r="G630" s="5" t="s">
        <v>5798</v>
      </c>
      <c r="H630" s="5" t="s">
        <v>2551</v>
      </c>
      <c r="I630" s="5" t="s">
        <v>2551</v>
      </c>
      <c r="J630" s="5" t="s">
        <v>1619</v>
      </c>
      <c r="K630" s="5" t="s">
        <v>2551</v>
      </c>
      <c r="L630" s="5" t="s">
        <v>2551</v>
      </c>
      <c r="M630" s="5" t="s">
        <v>2717</v>
      </c>
      <c r="N630" s="5" t="s">
        <v>2551</v>
      </c>
      <c r="O630" s="18" t="s">
        <v>67</v>
      </c>
      <c r="P630">
        <v>100</v>
      </c>
      <c r="R630" s="5"/>
      <c r="AH630">
        <v>1</v>
      </c>
      <c r="AN630">
        <v>1</v>
      </c>
      <c r="AO630" s="5" t="s">
        <v>2549</v>
      </c>
      <c r="AP630" s="5" t="s">
        <v>2549</v>
      </c>
      <c r="AQ630" s="19" t="s">
        <v>2551</v>
      </c>
      <c r="AR630" s="5" t="s">
        <v>3347</v>
      </c>
    </row>
    <row r="631" spans="1:45" ht="16" x14ac:dyDescent="0.2">
      <c r="A631" s="18" t="s">
        <v>2426</v>
      </c>
      <c r="B631" s="18" t="s">
        <v>1028</v>
      </c>
      <c r="C631" s="18" t="s">
        <v>4658</v>
      </c>
      <c r="D631" s="18" t="s">
        <v>148</v>
      </c>
      <c r="E631" s="5" t="s">
        <v>4658</v>
      </c>
      <c r="F631" s="5" t="s">
        <v>5809</v>
      </c>
      <c r="G631" s="5" t="s">
        <v>5810</v>
      </c>
      <c r="H631" s="5" t="s">
        <v>2551</v>
      </c>
      <c r="I631" s="5" t="s">
        <v>2551</v>
      </c>
      <c r="J631" s="5" t="s">
        <v>2427</v>
      </c>
      <c r="K631" s="5" t="s">
        <v>2753</v>
      </c>
      <c r="L631" s="5" t="s">
        <v>2761</v>
      </c>
      <c r="M631" s="5" t="s">
        <v>2761</v>
      </c>
      <c r="N631" s="5" t="s">
        <v>2753</v>
      </c>
      <c r="O631" s="18" t="s">
        <v>107</v>
      </c>
      <c r="P631">
        <v>100</v>
      </c>
      <c r="R631" s="5"/>
      <c r="AH631">
        <v>1</v>
      </c>
      <c r="AI631">
        <v>1</v>
      </c>
      <c r="AN631">
        <v>1</v>
      </c>
      <c r="AO631" s="5" t="s">
        <v>5811</v>
      </c>
      <c r="AP631" s="5" t="s">
        <v>5811</v>
      </c>
      <c r="AQ631" s="19">
        <v>49620</v>
      </c>
      <c r="AR631" s="5" t="s">
        <v>5148</v>
      </c>
      <c r="AS631" t="b">
        <v>1</v>
      </c>
    </row>
    <row r="632" spans="1:45" ht="16" x14ac:dyDescent="0.2">
      <c r="A632" s="18" t="s">
        <v>2074</v>
      </c>
      <c r="B632" s="18" t="s">
        <v>1028</v>
      </c>
      <c r="C632" s="18" t="s">
        <v>4658</v>
      </c>
      <c r="D632" s="18" t="s">
        <v>148</v>
      </c>
      <c r="E632" s="5" t="s">
        <v>5796</v>
      </c>
      <c r="F632" s="5" t="s">
        <v>5812</v>
      </c>
      <c r="G632" s="5" t="s">
        <v>5813</v>
      </c>
      <c r="H632" s="5" t="s">
        <v>2551</v>
      </c>
      <c r="I632" s="5" t="s">
        <v>2551</v>
      </c>
      <c r="J632" s="5" t="s">
        <v>2075</v>
      </c>
      <c r="K632" s="5" t="s">
        <v>2551</v>
      </c>
      <c r="L632" s="5" t="s">
        <v>2813</v>
      </c>
      <c r="M632" s="5" t="s">
        <v>3076</v>
      </c>
      <c r="N632" s="5" t="s">
        <v>2551</v>
      </c>
      <c r="O632" s="18" t="s">
        <v>67</v>
      </c>
      <c r="P632">
        <v>100</v>
      </c>
      <c r="R632" s="5"/>
      <c r="AH632">
        <v>1</v>
      </c>
      <c r="AI632">
        <v>1</v>
      </c>
      <c r="AN632">
        <v>1</v>
      </c>
      <c r="AO632" s="5" t="s">
        <v>5814</v>
      </c>
      <c r="AP632" s="5" t="s">
        <v>2724</v>
      </c>
      <c r="AQ632" s="19" t="s">
        <v>2551</v>
      </c>
      <c r="AR632" s="5" t="s">
        <v>3347</v>
      </c>
    </row>
    <row r="633" spans="1:45" ht="16" x14ac:dyDescent="0.2">
      <c r="A633" s="18" t="s">
        <v>1141</v>
      </c>
      <c r="B633" s="18" t="s">
        <v>1028</v>
      </c>
      <c r="C633" s="18" t="s">
        <v>4658</v>
      </c>
      <c r="D633" s="18" t="s">
        <v>148</v>
      </c>
      <c r="E633" s="5" t="s">
        <v>5815</v>
      </c>
      <c r="F633" s="5" t="s">
        <v>5816</v>
      </c>
      <c r="G633" s="5" t="s">
        <v>5817</v>
      </c>
      <c r="H633" s="5" t="s">
        <v>2551</v>
      </c>
      <c r="I633" s="5" t="s">
        <v>2551</v>
      </c>
      <c r="J633" s="5" t="s">
        <v>1142</v>
      </c>
      <c r="K633" s="5" t="s">
        <v>2761</v>
      </c>
      <c r="L633" s="5" t="s">
        <v>2551</v>
      </c>
      <c r="M633" s="5" t="s">
        <v>2731</v>
      </c>
      <c r="N633" s="5" t="s">
        <v>3047</v>
      </c>
      <c r="O633" s="18" t="s">
        <v>120</v>
      </c>
      <c r="P633">
        <v>100</v>
      </c>
      <c r="R633" s="5"/>
      <c r="AO633" s="5" t="s">
        <v>5818</v>
      </c>
      <c r="AP633" s="5" t="s">
        <v>5819</v>
      </c>
      <c r="AQ633" s="19"/>
      <c r="AR633" s="5"/>
      <c r="AS633" t="b">
        <v>0</v>
      </c>
    </row>
    <row r="634" spans="1:45" ht="16" x14ac:dyDescent="0.2">
      <c r="A634" s="18" t="s">
        <v>1953</v>
      </c>
      <c r="B634" s="18" t="s">
        <v>1028</v>
      </c>
      <c r="C634" s="18" t="s">
        <v>4658</v>
      </c>
      <c r="D634" s="18" t="s">
        <v>148</v>
      </c>
      <c r="E634" s="5" t="s">
        <v>5820</v>
      </c>
      <c r="F634" s="5" t="s">
        <v>5821</v>
      </c>
      <c r="G634" s="5" t="s">
        <v>5822</v>
      </c>
      <c r="H634" s="5" t="s">
        <v>2551</v>
      </c>
      <c r="I634" s="5" t="s">
        <v>2551</v>
      </c>
      <c r="J634" s="5" t="s">
        <v>1954</v>
      </c>
      <c r="K634" s="5" t="s">
        <v>2551</v>
      </c>
      <c r="L634" s="5" t="s">
        <v>2551</v>
      </c>
      <c r="M634" s="5" t="s">
        <v>2717</v>
      </c>
      <c r="N634" s="5" t="s">
        <v>2551</v>
      </c>
      <c r="O634" s="18" t="s">
        <v>67</v>
      </c>
      <c r="P634">
        <v>100</v>
      </c>
      <c r="R634" s="5"/>
      <c r="AH634">
        <v>1</v>
      </c>
      <c r="AJ634">
        <v>113000</v>
      </c>
      <c r="AM634">
        <v>6575</v>
      </c>
      <c r="AO634" s="5" t="s">
        <v>5823</v>
      </c>
      <c r="AP634" s="5" t="s">
        <v>5824</v>
      </c>
      <c r="AQ634" s="19"/>
      <c r="AR634" s="5" t="s">
        <v>3347</v>
      </c>
    </row>
    <row r="635" spans="1:45" ht="16" x14ac:dyDescent="0.2">
      <c r="A635" s="18" t="s">
        <v>2424</v>
      </c>
      <c r="B635" s="18" t="s">
        <v>1028</v>
      </c>
      <c r="C635" s="18" t="s">
        <v>4658</v>
      </c>
      <c r="D635" s="18" t="s">
        <v>148</v>
      </c>
      <c r="E635" s="5" t="s">
        <v>5825</v>
      </c>
      <c r="F635" s="5" t="s">
        <v>5826</v>
      </c>
      <c r="G635" s="5" t="s">
        <v>5827</v>
      </c>
      <c r="H635" s="5" t="s">
        <v>2551</v>
      </c>
      <c r="I635" s="5" t="s">
        <v>2551</v>
      </c>
      <c r="J635" s="5" t="s">
        <v>2425</v>
      </c>
      <c r="K635" s="5" t="s">
        <v>2551</v>
      </c>
      <c r="L635" s="5" t="s">
        <v>2551</v>
      </c>
      <c r="M635" s="5" t="s">
        <v>2717</v>
      </c>
      <c r="N635" s="5" t="s">
        <v>2551</v>
      </c>
      <c r="O635" s="18" t="s">
        <v>67</v>
      </c>
      <c r="P635">
        <v>100</v>
      </c>
      <c r="R635" s="5"/>
      <c r="AH635">
        <v>1</v>
      </c>
      <c r="AI635">
        <v>1</v>
      </c>
      <c r="AO635" s="5" t="s">
        <v>5828</v>
      </c>
      <c r="AP635" s="5" t="s">
        <v>5829</v>
      </c>
      <c r="AQ635" s="19"/>
      <c r="AR635" s="5" t="s">
        <v>3347</v>
      </c>
    </row>
    <row r="636" spans="1:45" ht="16" x14ac:dyDescent="0.2">
      <c r="A636" s="18" t="s">
        <v>1234</v>
      </c>
      <c r="B636" s="18" t="s">
        <v>693</v>
      </c>
      <c r="C636" s="18" t="s">
        <v>5830</v>
      </c>
      <c r="D636" s="18" t="s">
        <v>60</v>
      </c>
      <c r="E636" s="5" t="s">
        <v>5831</v>
      </c>
      <c r="F636" s="5" t="s">
        <v>5832</v>
      </c>
      <c r="G636" s="5" t="s">
        <v>5833</v>
      </c>
      <c r="H636" s="5" t="s">
        <v>2551</v>
      </c>
      <c r="I636" s="5" t="s">
        <v>2551</v>
      </c>
      <c r="J636" s="5" t="s">
        <v>1235</v>
      </c>
      <c r="K636" s="5" t="s">
        <v>3281</v>
      </c>
      <c r="L636" s="5" t="s">
        <v>2951</v>
      </c>
      <c r="M636" s="5" t="s">
        <v>2769</v>
      </c>
      <c r="N636" s="5" t="s">
        <v>2769</v>
      </c>
      <c r="O636" s="18" t="s">
        <v>120</v>
      </c>
      <c r="P636">
        <v>100</v>
      </c>
      <c r="R636" s="5"/>
      <c r="S636">
        <v>2</v>
      </c>
      <c r="W636">
        <v>19</v>
      </c>
      <c r="Y636">
        <v>1</v>
      </c>
      <c r="AA636">
        <v>3</v>
      </c>
      <c r="AE636">
        <v>5</v>
      </c>
      <c r="AF636">
        <v>1.8360000000000001</v>
      </c>
      <c r="AH636">
        <v>1</v>
      </c>
      <c r="AK636">
        <v>19</v>
      </c>
      <c r="AL636">
        <v>50</v>
      </c>
      <c r="AM636">
        <v>1</v>
      </c>
      <c r="AO636" s="5" t="s">
        <v>5834</v>
      </c>
      <c r="AP636" s="5" t="s">
        <v>2723</v>
      </c>
      <c r="AQ636" s="19" t="s">
        <v>2609</v>
      </c>
      <c r="AR636" s="5" t="s">
        <v>5835</v>
      </c>
    </row>
    <row r="637" spans="1:45" ht="16" x14ac:dyDescent="0.2">
      <c r="A637" s="18" t="s">
        <v>1005</v>
      </c>
      <c r="B637" s="18" t="s">
        <v>693</v>
      </c>
      <c r="C637" s="18" t="s">
        <v>5830</v>
      </c>
      <c r="D637" s="18" t="s">
        <v>60</v>
      </c>
      <c r="E637" s="5" t="s">
        <v>3910</v>
      </c>
      <c r="F637" s="5" t="s">
        <v>3911</v>
      </c>
      <c r="G637" s="5" t="s">
        <v>3912</v>
      </c>
      <c r="H637" s="5" t="s">
        <v>2551</v>
      </c>
      <c r="I637" s="5" t="s">
        <v>59</v>
      </c>
      <c r="J637" s="5" t="s">
        <v>1006</v>
      </c>
      <c r="K637" s="5" t="s">
        <v>2551</v>
      </c>
      <c r="L637" s="5" t="s">
        <v>2551</v>
      </c>
      <c r="M637" s="5" t="s">
        <v>2551</v>
      </c>
      <c r="N637" s="5" t="s">
        <v>2717</v>
      </c>
      <c r="O637" s="18" t="s">
        <v>56</v>
      </c>
      <c r="P637">
        <v>100</v>
      </c>
      <c r="R637" s="5"/>
      <c r="S637">
        <v>72</v>
      </c>
      <c r="T637">
        <v>140</v>
      </c>
      <c r="V637">
        <v>60</v>
      </c>
      <c r="AO637" s="5" t="s">
        <v>5836</v>
      </c>
      <c r="AP637" s="5" t="s">
        <v>5837</v>
      </c>
      <c r="AQ637" s="19">
        <v>44532.71</v>
      </c>
      <c r="AR637" s="5" t="s">
        <v>2769</v>
      </c>
      <c r="AS637" t="b">
        <v>1</v>
      </c>
    </row>
    <row r="638" spans="1:45" ht="16" x14ac:dyDescent="0.2">
      <c r="A638" s="18" t="s">
        <v>171</v>
      </c>
      <c r="B638" s="18" t="s">
        <v>168</v>
      </c>
      <c r="C638" s="18" t="s">
        <v>48</v>
      </c>
      <c r="D638" s="18" t="s">
        <v>48</v>
      </c>
      <c r="E638" s="5" t="s">
        <v>5838</v>
      </c>
      <c r="F638" s="5" t="s">
        <v>5839</v>
      </c>
      <c r="G638" s="5" t="s">
        <v>5840</v>
      </c>
      <c r="H638" s="5" t="s">
        <v>2760</v>
      </c>
      <c r="I638" s="5" t="s">
        <v>59</v>
      </c>
      <c r="J638" s="5" t="s">
        <v>5841</v>
      </c>
      <c r="K638" s="5" t="s">
        <v>2753</v>
      </c>
      <c r="L638" s="5" t="s">
        <v>2551</v>
      </c>
      <c r="M638" s="5" t="s">
        <v>2551</v>
      </c>
      <c r="N638" s="5" t="s">
        <v>3281</v>
      </c>
      <c r="O638" s="18" t="s">
        <v>56</v>
      </c>
      <c r="R638" s="5" t="s">
        <v>5168</v>
      </c>
      <c r="S638">
        <v>75</v>
      </c>
      <c r="T638">
        <v>75</v>
      </c>
      <c r="U638">
        <v>75</v>
      </c>
      <c r="W638">
        <v>75</v>
      </c>
      <c r="AO638" s="5" t="s">
        <v>5842</v>
      </c>
      <c r="AP638" s="5" t="s">
        <v>5843</v>
      </c>
      <c r="AQ638" s="19"/>
      <c r="AR638" s="5"/>
      <c r="AS638" t="b">
        <v>0</v>
      </c>
    </row>
    <row r="639" spans="1:45" ht="16" x14ac:dyDescent="0.2">
      <c r="A639" s="18" t="s">
        <v>1438</v>
      </c>
      <c r="B639" s="18" t="s">
        <v>1437</v>
      </c>
      <c r="C639" s="18" t="s">
        <v>48</v>
      </c>
      <c r="D639" s="18" t="s">
        <v>48</v>
      </c>
      <c r="E639" s="5" t="s">
        <v>4498</v>
      </c>
      <c r="F639" s="5" t="s">
        <v>5844</v>
      </c>
      <c r="G639" s="5" t="s">
        <v>5845</v>
      </c>
      <c r="H639" s="5"/>
      <c r="I639" s="5" t="s">
        <v>2551</v>
      </c>
      <c r="J639" s="5" t="s">
        <v>1439</v>
      </c>
      <c r="K639" s="5" t="s">
        <v>2717</v>
      </c>
      <c r="L639" s="5" t="s">
        <v>2551</v>
      </c>
      <c r="M639" s="5" t="s">
        <v>2551</v>
      </c>
      <c r="N639" s="5" t="s">
        <v>2551</v>
      </c>
      <c r="O639" s="18" t="s">
        <v>120</v>
      </c>
      <c r="R639" s="5" t="s">
        <v>5168</v>
      </c>
      <c r="T639">
        <v>30</v>
      </c>
      <c r="AE639">
        <v>100</v>
      </c>
      <c r="AO639" s="5" t="s">
        <v>5846</v>
      </c>
      <c r="AP639" s="5" t="s">
        <v>5846</v>
      </c>
      <c r="AQ639" s="19"/>
      <c r="AR639" s="5" t="s">
        <v>2551</v>
      </c>
      <c r="AS639" t="b">
        <v>0</v>
      </c>
    </row>
    <row r="640" spans="1:45" ht="16" x14ac:dyDescent="0.2">
      <c r="A640" s="18" t="s">
        <v>2122</v>
      </c>
      <c r="B640" s="18" t="s">
        <v>2121</v>
      </c>
      <c r="C640" s="18" t="s">
        <v>48</v>
      </c>
      <c r="D640" s="18" t="s">
        <v>48</v>
      </c>
      <c r="E640" s="5" t="s">
        <v>5847</v>
      </c>
      <c r="F640" s="5" t="s">
        <v>5848</v>
      </c>
      <c r="G640" s="5" t="s">
        <v>5849</v>
      </c>
      <c r="H640" s="5" t="s">
        <v>2551</v>
      </c>
      <c r="I640" s="5" t="s">
        <v>2551</v>
      </c>
      <c r="J640" s="5" t="s">
        <v>2123</v>
      </c>
      <c r="K640" s="5" t="s">
        <v>2717</v>
      </c>
      <c r="L640" s="5" t="s">
        <v>2551</v>
      </c>
      <c r="M640" s="5" t="s">
        <v>2551</v>
      </c>
      <c r="N640" s="5" t="s">
        <v>2551</v>
      </c>
      <c r="O640" s="18" t="s">
        <v>120</v>
      </c>
      <c r="R640" s="5" t="s">
        <v>5168</v>
      </c>
      <c r="AO640" s="5" t="s">
        <v>5850</v>
      </c>
      <c r="AP640" s="5" t="s">
        <v>2723</v>
      </c>
      <c r="AQ640" s="19"/>
      <c r="AR640" s="5"/>
      <c r="AS640" t="b">
        <v>1</v>
      </c>
    </row>
    <row r="641" spans="1:45" ht="16" x14ac:dyDescent="0.2">
      <c r="A641" s="18" t="s">
        <v>2014</v>
      </c>
      <c r="B641" s="18" t="s">
        <v>476</v>
      </c>
      <c r="C641" s="18" t="s">
        <v>4505</v>
      </c>
      <c r="D641" s="18" t="s">
        <v>2867</v>
      </c>
      <c r="E641" s="5" t="s">
        <v>5851</v>
      </c>
      <c r="F641" s="5" t="s">
        <v>5852</v>
      </c>
      <c r="G641" s="5" t="s">
        <v>5853</v>
      </c>
      <c r="H641" s="5" t="s">
        <v>2871</v>
      </c>
      <c r="I641" s="5" t="s">
        <v>2551</v>
      </c>
      <c r="J641" s="5" t="s">
        <v>2015</v>
      </c>
      <c r="K641" s="5" t="s">
        <v>2753</v>
      </c>
      <c r="L641" s="5" t="s">
        <v>2551</v>
      </c>
      <c r="M641" s="5" t="s">
        <v>3144</v>
      </c>
      <c r="N641" s="5" t="s">
        <v>2769</v>
      </c>
      <c r="O641" s="18" t="s">
        <v>67</v>
      </c>
      <c r="P641">
        <v>100</v>
      </c>
      <c r="R641" s="5"/>
      <c r="W641">
        <v>25</v>
      </c>
      <c r="AK641">
        <v>20000</v>
      </c>
      <c r="AO641" s="5" t="s">
        <v>3133</v>
      </c>
      <c r="AP641" s="5" t="s">
        <v>5854</v>
      </c>
      <c r="AQ641" s="19" t="s">
        <v>5855</v>
      </c>
      <c r="AR641" s="5" t="s">
        <v>3249</v>
      </c>
      <c r="AS641" t="b">
        <v>1</v>
      </c>
    </row>
    <row r="642" spans="1:45" ht="16" x14ac:dyDescent="0.2">
      <c r="A642" s="18" t="s">
        <v>1789</v>
      </c>
      <c r="B642" s="18" t="s">
        <v>476</v>
      </c>
      <c r="C642" s="18" t="s">
        <v>4505</v>
      </c>
      <c r="D642" s="18" t="s">
        <v>2867</v>
      </c>
      <c r="E642" s="5" t="s">
        <v>5856</v>
      </c>
      <c r="F642" s="5" t="s">
        <v>5857</v>
      </c>
      <c r="G642" s="5" t="s">
        <v>5858</v>
      </c>
      <c r="H642" s="5" t="s">
        <v>2871</v>
      </c>
      <c r="I642" s="5" t="s">
        <v>57</v>
      </c>
      <c r="J642" s="5" t="s">
        <v>5859</v>
      </c>
      <c r="K642" s="5" t="s">
        <v>4527</v>
      </c>
      <c r="L642" s="5" t="s">
        <v>2551</v>
      </c>
      <c r="M642" s="5" t="s">
        <v>2551</v>
      </c>
      <c r="N642" s="5" t="s">
        <v>3426</v>
      </c>
      <c r="O642" s="18" t="s">
        <v>120</v>
      </c>
      <c r="P642">
        <v>100</v>
      </c>
      <c r="R642" s="5"/>
      <c r="U642">
        <v>120</v>
      </c>
      <c r="V642">
        <v>30</v>
      </c>
      <c r="AO642" s="5" t="s">
        <v>5860</v>
      </c>
      <c r="AP642" s="5" t="s">
        <v>2723</v>
      </c>
      <c r="AQ642" s="19"/>
      <c r="AR642" s="5"/>
      <c r="AS642" t="b">
        <v>1</v>
      </c>
    </row>
    <row r="643" spans="1:45" ht="16" x14ac:dyDescent="0.2">
      <c r="A643" s="18" t="s">
        <v>1420</v>
      </c>
      <c r="B643" s="18" t="s">
        <v>476</v>
      </c>
      <c r="C643" s="18" t="s">
        <v>4505</v>
      </c>
      <c r="D643" s="18" t="s">
        <v>2867</v>
      </c>
      <c r="E643" s="5" t="s">
        <v>5861</v>
      </c>
      <c r="F643" s="5" t="s">
        <v>5862</v>
      </c>
      <c r="G643" s="5" t="s">
        <v>5863</v>
      </c>
      <c r="H643" s="5" t="s">
        <v>2871</v>
      </c>
      <c r="I643" s="5" t="s">
        <v>2551</v>
      </c>
      <c r="J643" s="5" t="s">
        <v>1415</v>
      </c>
      <c r="K643" s="5" t="s">
        <v>2717</v>
      </c>
      <c r="L643" s="5" t="s">
        <v>2551</v>
      </c>
      <c r="M643" s="5" t="s">
        <v>2551</v>
      </c>
      <c r="N643" s="5" t="s">
        <v>2551</v>
      </c>
      <c r="O643" s="18" t="s">
        <v>120</v>
      </c>
      <c r="P643">
        <v>100</v>
      </c>
      <c r="R643" s="5"/>
      <c r="Y643">
        <v>5</v>
      </c>
      <c r="Z643">
        <v>20</v>
      </c>
      <c r="AB643">
        <v>5</v>
      </c>
      <c r="AE643">
        <v>20</v>
      </c>
      <c r="AO643" s="5" t="s">
        <v>5864</v>
      </c>
      <c r="AP643" s="5" t="s">
        <v>2723</v>
      </c>
      <c r="AQ643" s="19"/>
      <c r="AR643" s="5"/>
    </row>
    <row r="644" spans="1:45" ht="16" x14ac:dyDescent="0.2">
      <c r="A644" s="18" t="s">
        <v>552</v>
      </c>
      <c r="B644" s="18" t="s">
        <v>476</v>
      </c>
      <c r="C644" s="18" t="s">
        <v>4505</v>
      </c>
      <c r="D644" s="18" t="s">
        <v>2867</v>
      </c>
      <c r="E644" s="5" t="s">
        <v>5865</v>
      </c>
      <c r="F644" s="5" t="s">
        <v>5866</v>
      </c>
      <c r="G644" s="5" t="s">
        <v>5867</v>
      </c>
      <c r="H644" s="5"/>
      <c r="I644" s="5" t="s">
        <v>2551</v>
      </c>
      <c r="J644" s="5" t="s">
        <v>5868</v>
      </c>
      <c r="K644" s="5" t="s">
        <v>2551</v>
      </c>
      <c r="L644" s="5" t="s">
        <v>2551</v>
      </c>
      <c r="M644" s="5" t="s">
        <v>2551</v>
      </c>
      <c r="N644" s="5" t="s">
        <v>2717</v>
      </c>
      <c r="O644" s="18" t="s">
        <v>56</v>
      </c>
      <c r="P644">
        <v>100</v>
      </c>
      <c r="R644" s="5"/>
      <c r="S644">
        <v>28</v>
      </c>
      <c r="T644">
        <v>12</v>
      </c>
      <c r="U644">
        <v>33</v>
      </c>
      <c r="V644">
        <v>33</v>
      </c>
      <c r="W644">
        <v>26</v>
      </c>
      <c r="X644">
        <v>23</v>
      </c>
      <c r="AO644" s="5" t="s">
        <v>5869</v>
      </c>
      <c r="AP644" s="5" t="s">
        <v>5870</v>
      </c>
      <c r="AQ644" s="19"/>
      <c r="AR644" s="5"/>
    </row>
    <row r="645" spans="1:45" ht="16" x14ac:dyDescent="0.2">
      <c r="A645" s="18" t="s">
        <v>762</v>
      </c>
      <c r="B645" s="18" t="s">
        <v>476</v>
      </c>
      <c r="C645" s="18" t="s">
        <v>4505</v>
      </c>
      <c r="D645" s="18" t="s">
        <v>2867</v>
      </c>
      <c r="E645" s="5" t="s">
        <v>5871</v>
      </c>
      <c r="F645" s="5" t="s">
        <v>5872</v>
      </c>
      <c r="G645" s="5" t="s">
        <v>5873</v>
      </c>
      <c r="H645" s="5" t="s">
        <v>2871</v>
      </c>
      <c r="I645" s="5" t="s">
        <v>2551</v>
      </c>
      <c r="J645" s="5" t="s">
        <v>5874</v>
      </c>
      <c r="K645" s="5" t="s">
        <v>2717</v>
      </c>
      <c r="L645" s="5" t="s">
        <v>2551</v>
      </c>
      <c r="M645" s="5" t="s">
        <v>2551</v>
      </c>
      <c r="N645" s="5" t="s">
        <v>2551</v>
      </c>
      <c r="O645" s="18" t="s">
        <v>120</v>
      </c>
      <c r="P645">
        <v>100</v>
      </c>
      <c r="R645" s="5"/>
      <c r="AO645" s="5" t="s">
        <v>5875</v>
      </c>
      <c r="AP645" s="5" t="s">
        <v>2723</v>
      </c>
      <c r="AQ645" s="19"/>
      <c r="AR645" s="5"/>
    </row>
    <row r="646" spans="1:45" ht="16" x14ac:dyDescent="0.2">
      <c r="A646" s="18" t="s">
        <v>760</v>
      </c>
      <c r="B646" s="18" t="s">
        <v>476</v>
      </c>
      <c r="C646" s="18" t="s">
        <v>4505</v>
      </c>
      <c r="D646" s="18" t="s">
        <v>2867</v>
      </c>
      <c r="E646" s="5" t="s">
        <v>5876</v>
      </c>
      <c r="F646" s="5" t="s">
        <v>5877</v>
      </c>
      <c r="G646" s="5" t="s">
        <v>5878</v>
      </c>
      <c r="H646" s="5"/>
      <c r="I646" s="5" t="s">
        <v>59</v>
      </c>
      <c r="J646" s="5" t="s">
        <v>5879</v>
      </c>
      <c r="K646" s="5" t="s">
        <v>2551</v>
      </c>
      <c r="L646" s="5" t="s">
        <v>2551</v>
      </c>
      <c r="M646" s="5" t="s">
        <v>2551</v>
      </c>
      <c r="N646" s="5" t="s">
        <v>2717</v>
      </c>
      <c r="O646" s="18" t="s">
        <v>56</v>
      </c>
      <c r="P646">
        <v>100</v>
      </c>
      <c r="R646" s="5"/>
      <c r="U646">
        <v>29</v>
      </c>
      <c r="V646">
        <v>86</v>
      </c>
      <c r="W646">
        <v>115</v>
      </c>
      <c r="AA646">
        <v>2</v>
      </c>
      <c r="AE646">
        <v>30</v>
      </c>
      <c r="AI646">
        <v>40</v>
      </c>
      <c r="AO646" s="5" t="s">
        <v>5880</v>
      </c>
      <c r="AP646" s="5" t="s">
        <v>5881</v>
      </c>
      <c r="AQ646" s="19"/>
      <c r="AR646" s="5"/>
    </row>
    <row r="647" spans="1:45" ht="16" x14ac:dyDescent="0.2">
      <c r="A647" s="18" t="s">
        <v>764</v>
      </c>
      <c r="B647" s="18" t="s">
        <v>476</v>
      </c>
      <c r="C647" s="18" t="s">
        <v>4505</v>
      </c>
      <c r="D647" s="18" t="s">
        <v>2867</v>
      </c>
      <c r="E647" s="5" t="s">
        <v>4505</v>
      </c>
      <c r="F647" s="5" t="s">
        <v>5882</v>
      </c>
      <c r="G647" s="5" t="s">
        <v>5883</v>
      </c>
      <c r="H647" s="5" t="s">
        <v>2551</v>
      </c>
      <c r="I647" s="5" t="s">
        <v>2551</v>
      </c>
      <c r="J647" s="5" t="s">
        <v>5884</v>
      </c>
      <c r="K647" s="5" t="s">
        <v>2551</v>
      </c>
      <c r="L647" s="5" t="s">
        <v>5885</v>
      </c>
      <c r="M647" s="5" t="s">
        <v>5886</v>
      </c>
      <c r="N647" s="5" t="s">
        <v>5887</v>
      </c>
      <c r="O647" s="18" t="s">
        <v>114</v>
      </c>
      <c r="P647">
        <v>100</v>
      </c>
      <c r="R647" s="5"/>
      <c r="AO647" s="5" t="s">
        <v>5888</v>
      </c>
      <c r="AP647" s="5" t="s">
        <v>2723</v>
      </c>
      <c r="AQ647" s="19"/>
      <c r="AR647" s="5"/>
    </row>
    <row r="648" spans="1:45" ht="16" x14ac:dyDescent="0.2">
      <c r="A648" s="18" t="s">
        <v>2441</v>
      </c>
      <c r="B648" s="18" t="s">
        <v>476</v>
      </c>
      <c r="C648" s="18" t="s">
        <v>4505</v>
      </c>
      <c r="D648" s="18" t="s">
        <v>2867</v>
      </c>
      <c r="E648" s="5" t="s">
        <v>5889</v>
      </c>
      <c r="F648" s="5" t="s">
        <v>5890</v>
      </c>
      <c r="G648" s="5" t="s">
        <v>5891</v>
      </c>
      <c r="H648" s="5"/>
      <c r="I648" s="5" t="s">
        <v>2551</v>
      </c>
      <c r="J648" s="5" t="s">
        <v>2442</v>
      </c>
      <c r="K648" s="5" t="s">
        <v>2551</v>
      </c>
      <c r="L648" s="5" t="s">
        <v>2551</v>
      </c>
      <c r="M648" s="5" t="s">
        <v>2551</v>
      </c>
      <c r="N648" s="5" t="s">
        <v>2717</v>
      </c>
      <c r="O648" s="18" t="s">
        <v>56</v>
      </c>
      <c r="P648">
        <v>100</v>
      </c>
      <c r="R648" s="5"/>
      <c r="U648">
        <v>25</v>
      </c>
      <c r="W648">
        <v>40</v>
      </c>
      <c r="AO648" s="5" t="s">
        <v>5892</v>
      </c>
      <c r="AP648" s="5" t="s">
        <v>5893</v>
      </c>
      <c r="AQ648" s="19"/>
      <c r="AR648" s="5"/>
    </row>
    <row r="649" spans="1:45" ht="16" x14ac:dyDescent="0.2">
      <c r="A649" s="18" t="s">
        <v>2156</v>
      </c>
      <c r="B649" s="18" t="s">
        <v>476</v>
      </c>
      <c r="C649" s="18" t="s">
        <v>4505</v>
      </c>
      <c r="D649" s="18" t="s">
        <v>2867</v>
      </c>
      <c r="E649" s="5" t="s">
        <v>5894</v>
      </c>
      <c r="F649" s="5" t="s">
        <v>5895</v>
      </c>
      <c r="G649" s="5" t="s">
        <v>5896</v>
      </c>
      <c r="H649" s="5"/>
      <c r="I649" s="5" t="s">
        <v>2551</v>
      </c>
      <c r="J649" s="5" t="s">
        <v>5897</v>
      </c>
      <c r="K649" s="5" t="s">
        <v>2731</v>
      </c>
      <c r="L649" s="5" t="s">
        <v>2738</v>
      </c>
      <c r="M649" s="5" t="s">
        <v>2551</v>
      </c>
      <c r="N649" s="5" t="s">
        <v>3144</v>
      </c>
      <c r="O649" s="18" t="s">
        <v>56</v>
      </c>
      <c r="P649">
        <v>100</v>
      </c>
      <c r="R649" s="5"/>
      <c r="U649">
        <v>100</v>
      </c>
      <c r="V649">
        <v>900</v>
      </c>
      <c r="W649">
        <v>320</v>
      </c>
      <c r="X649">
        <v>60</v>
      </c>
      <c r="AE649">
        <v>10</v>
      </c>
      <c r="AO649" s="5" t="s">
        <v>5898</v>
      </c>
      <c r="AP649" s="5" t="s">
        <v>2723</v>
      </c>
      <c r="AQ649" s="19"/>
      <c r="AR649" s="5"/>
    </row>
    <row r="650" spans="1:45" ht="32" x14ac:dyDescent="0.2">
      <c r="A650" s="18" t="s">
        <v>1627</v>
      </c>
      <c r="B650" s="18" t="s">
        <v>476</v>
      </c>
      <c r="C650" s="18" t="s">
        <v>4505</v>
      </c>
      <c r="D650" s="18" t="s">
        <v>2867</v>
      </c>
      <c r="E650" s="5" t="s">
        <v>5899</v>
      </c>
      <c r="F650" s="5" t="s">
        <v>5900</v>
      </c>
      <c r="G650" s="5" t="s">
        <v>5901</v>
      </c>
      <c r="H650" s="5"/>
      <c r="I650" s="5" t="s">
        <v>2551</v>
      </c>
      <c r="J650" s="5" t="s">
        <v>1628</v>
      </c>
      <c r="K650" s="5" t="s">
        <v>2753</v>
      </c>
      <c r="L650" s="5" t="s">
        <v>2551</v>
      </c>
      <c r="M650" s="5" t="s">
        <v>2551</v>
      </c>
      <c r="N650" s="5" t="s">
        <v>3281</v>
      </c>
      <c r="O650" s="18" t="s">
        <v>56</v>
      </c>
      <c r="P650">
        <v>100</v>
      </c>
      <c r="R650" s="5"/>
      <c r="S650">
        <v>10</v>
      </c>
      <c r="U650">
        <v>20</v>
      </c>
      <c r="V650">
        <v>50</v>
      </c>
      <c r="AO650" s="5" t="s">
        <v>5902</v>
      </c>
      <c r="AP650" s="5" t="s">
        <v>5903</v>
      </c>
      <c r="AQ650" s="19"/>
      <c r="AR650" s="5"/>
    </row>
    <row r="651" spans="1:45" ht="16" x14ac:dyDescent="0.2">
      <c r="A651" s="18" t="s">
        <v>1689</v>
      </c>
      <c r="B651" s="18" t="s">
        <v>1125</v>
      </c>
      <c r="C651" s="18" t="s">
        <v>48</v>
      </c>
      <c r="D651" s="18" t="s">
        <v>48</v>
      </c>
      <c r="E651" s="5" t="s">
        <v>5904</v>
      </c>
      <c r="F651" s="5" t="s">
        <v>5905</v>
      </c>
      <c r="G651" s="5" t="s">
        <v>5906</v>
      </c>
      <c r="H651" s="5" t="s">
        <v>2551</v>
      </c>
      <c r="I651" s="5" t="s">
        <v>57</v>
      </c>
      <c r="J651" s="5" t="s">
        <v>1690</v>
      </c>
      <c r="K651" s="5" t="s">
        <v>2551</v>
      </c>
      <c r="L651" s="5" t="s">
        <v>2717</v>
      </c>
      <c r="M651" s="5" t="s">
        <v>2551</v>
      </c>
      <c r="N651" s="5" t="s">
        <v>2551</v>
      </c>
      <c r="O651" s="18" t="s">
        <v>114</v>
      </c>
      <c r="R651" s="5" t="s">
        <v>5168</v>
      </c>
      <c r="Y651">
        <v>6</v>
      </c>
      <c r="AA651">
        <v>9</v>
      </c>
      <c r="AE651">
        <v>10</v>
      </c>
      <c r="AN651">
        <v>6</v>
      </c>
      <c r="AO651" s="5" t="s">
        <v>5907</v>
      </c>
      <c r="AP651" s="5" t="s">
        <v>5908</v>
      </c>
      <c r="AQ651" s="19"/>
      <c r="AR651" s="5"/>
    </row>
    <row r="652" spans="1:45" ht="16" x14ac:dyDescent="0.2">
      <c r="A652" s="18" t="s">
        <v>5909</v>
      </c>
      <c r="B652" s="18" t="s">
        <v>5910</v>
      </c>
      <c r="C652" s="18" t="s">
        <v>48</v>
      </c>
      <c r="D652" s="18" t="s">
        <v>48</v>
      </c>
      <c r="E652" s="5" t="s">
        <v>5911</v>
      </c>
      <c r="F652" s="5" t="s">
        <v>5912</v>
      </c>
      <c r="G652" s="5" t="s">
        <v>5913</v>
      </c>
      <c r="H652" s="5" t="s">
        <v>2871</v>
      </c>
      <c r="I652" s="5" t="s">
        <v>59</v>
      </c>
      <c r="J652" s="5" t="s">
        <v>5914</v>
      </c>
      <c r="K652" s="5" t="s">
        <v>2769</v>
      </c>
      <c r="L652" s="5" t="s">
        <v>2551</v>
      </c>
      <c r="M652" s="5" t="s">
        <v>3006</v>
      </c>
      <c r="N652" s="5" t="s">
        <v>2769</v>
      </c>
      <c r="O652" s="18" t="s">
        <v>67</v>
      </c>
      <c r="R652" s="5" t="s">
        <v>5168</v>
      </c>
      <c r="U652">
        <v>100</v>
      </c>
      <c r="W652">
        <v>100</v>
      </c>
      <c r="AH652">
        <v>4</v>
      </c>
      <c r="AJ652">
        <v>5662</v>
      </c>
      <c r="AK652">
        <v>1500</v>
      </c>
      <c r="AL652">
        <v>1500</v>
      </c>
      <c r="AM652">
        <v>3005</v>
      </c>
      <c r="AO652" s="5" t="s">
        <v>5915</v>
      </c>
      <c r="AP652" s="5" t="s">
        <v>5916</v>
      </c>
      <c r="AQ652" s="19" t="s">
        <v>5917</v>
      </c>
      <c r="AR652" s="5" t="s">
        <v>5918</v>
      </c>
    </row>
    <row r="653" spans="1:45" ht="16" x14ac:dyDescent="0.2">
      <c r="A653" s="18" t="s">
        <v>2524</v>
      </c>
      <c r="B653" s="18" t="s">
        <v>1584</v>
      </c>
      <c r="C653" s="18" t="s">
        <v>48</v>
      </c>
      <c r="D653" s="18" t="s">
        <v>48</v>
      </c>
      <c r="E653" s="5" t="s">
        <v>5235</v>
      </c>
      <c r="F653" s="5" t="s">
        <v>5919</v>
      </c>
      <c r="G653" s="5" t="s">
        <v>5920</v>
      </c>
      <c r="H653" s="5" t="s">
        <v>2551</v>
      </c>
      <c r="I653" s="5" t="s">
        <v>59</v>
      </c>
      <c r="J653" s="5" t="s">
        <v>2525</v>
      </c>
      <c r="K653" s="5" t="s">
        <v>2769</v>
      </c>
      <c r="L653" s="5" t="s">
        <v>2813</v>
      </c>
      <c r="M653" s="5" t="s">
        <v>2769</v>
      </c>
      <c r="N653" s="5" t="s">
        <v>2761</v>
      </c>
      <c r="O653" s="18" t="s">
        <v>56</v>
      </c>
      <c r="R653" s="5" t="s">
        <v>5168</v>
      </c>
      <c r="AO653" s="5" t="s">
        <v>5332</v>
      </c>
      <c r="AP653" s="5" t="s">
        <v>5921</v>
      </c>
      <c r="AQ653" s="19" t="s">
        <v>2578</v>
      </c>
      <c r="AR653" s="5" t="s">
        <v>3903</v>
      </c>
    </row>
    <row r="654" spans="1:45" ht="16" x14ac:dyDescent="0.2">
      <c r="A654" s="18" t="s">
        <v>2375</v>
      </c>
      <c r="B654" s="18" t="s">
        <v>1446</v>
      </c>
      <c r="C654" s="18" t="s">
        <v>48</v>
      </c>
      <c r="D654" s="18" t="s">
        <v>48</v>
      </c>
      <c r="E654" s="5" t="s">
        <v>5922</v>
      </c>
      <c r="F654" s="5" t="s">
        <v>5923</v>
      </c>
      <c r="G654" s="5" t="s">
        <v>5924</v>
      </c>
      <c r="H654" s="5"/>
      <c r="I654" s="5" t="s">
        <v>59</v>
      </c>
      <c r="J654" s="5" t="s">
        <v>2376</v>
      </c>
      <c r="K654" s="5" t="s">
        <v>2551</v>
      </c>
      <c r="L654" s="5" t="s">
        <v>2717</v>
      </c>
      <c r="M654" s="5" t="s">
        <v>2551</v>
      </c>
      <c r="N654" s="5" t="s">
        <v>2551</v>
      </c>
      <c r="O654" s="18" t="s">
        <v>114</v>
      </c>
      <c r="R654" s="5" t="s">
        <v>5168</v>
      </c>
      <c r="W654">
        <v>100</v>
      </c>
      <c r="Z654">
        <v>5</v>
      </c>
      <c r="AE654">
        <v>10</v>
      </c>
      <c r="AO654" s="5" t="s">
        <v>5557</v>
      </c>
      <c r="AP654" s="5" t="s">
        <v>5925</v>
      </c>
      <c r="AQ654" s="19"/>
      <c r="AR654" s="5"/>
    </row>
    <row r="655" spans="1:45" ht="16" x14ac:dyDescent="0.2">
      <c r="A655" s="18" t="s">
        <v>2325</v>
      </c>
      <c r="B655" s="18" t="s">
        <v>2324</v>
      </c>
      <c r="C655" s="18" t="s">
        <v>48</v>
      </c>
      <c r="D655" s="18" t="s">
        <v>48</v>
      </c>
      <c r="E655" s="5" t="s">
        <v>5926</v>
      </c>
      <c r="F655" s="5" t="s">
        <v>5927</v>
      </c>
      <c r="G655" s="5" t="s">
        <v>5928</v>
      </c>
      <c r="H655" s="5" t="s">
        <v>2551</v>
      </c>
      <c r="I655" s="5" t="s">
        <v>59</v>
      </c>
      <c r="J655" s="5" t="s">
        <v>5929</v>
      </c>
      <c r="K655" s="5" t="s">
        <v>2551</v>
      </c>
      <c r="L655" s="5" t="s">
        <v>2551</v>
      </c>
      <c r="M655" s="5" t="s">
        <v>2717</v>
      </c>
      <c r="N655" s="5" t="s">
        <v>2551</v>
      </c>
      <c r="O655" s="18" t="s">
        <v>67</v>
      </c>
      <c r="R655" s="5" t="s">
        <v>5168</v>
      </c>
      <c r="AO655" s="5" t="s">
        <v>5930</v>
      </c>
      <c r="AP655" s="5" t="s">
        <v>5930</v>
      </c>
      <c r="AQ655" s="19" t="s">
        <v>2576</v>
      </c>
      <c r="AR655" s="5"/>
      <c r="AS655" t="b">
        <v>0</v>
      </c>
    </row>
    <row r="656" spans="1:45" ht="16" x14ac:dyDescent="0.2">
      <c r="A656" s="18" t="s">
        <v>562</v>
      </c>
      <c r="B656" s="18" t="s">
        <v>561</v>
      </c>
      <c r="C656" s="18" t="s">
        <v>48</v>
      </c>
      <c r="D656" s="18" t="s">
        <v>48</v>
      </c>
      <c r="E656" s="5" t="s">
        <v>5931</v>
      </c>
      <c r="F656" s="5" t="s">
        <v>5932</v>
      </c>
      <c r="G656" s="5" t="s">
        <v>5933</v>
      </c>
      <c r="H656" s="5" t="s">
        <v>2551</v>
      </c>
      <c r="I656" s="5" t="s">
        <v>59</v>
      </c>
      <c r="J656" s="5" t="s">
        <v>563</v>
      </c>
      <c r="K656" s="5" t="s">
        <v>2769</v>
      </c>
      <c r="L656" s="5" t="s">
        <v>2951</v>
      </c>
      <c r="M656" s="5" t="s">
        <v>2769</v>
      </c>
      <c r="N656" s="5" t="s">
        <v>3281</v>
      </c>
      <c r="O656" s="18" t="s">
        <v>56</v>
      </c>
      <c r="R656" s="5" t="s">
        <v>5168</v>
      </c>
      <c r="S656">
        <v>34</v>
      </c>
      <c r="T656">
        <v>35</v>
      </c>
      <c r="U656">
        <v>272</v>
      </c>
      <c r="V656">
        <v>34</v>
      </c>
      <c r="W656">
        <v>112</v>
      </c>
      <c r="X656">
        <v>112</v>
      </c>
      <c r="AC656">
        <v>4</v>
      </c>
      <c r="AJ656">
        <v>8030</v>
      </c>
      <c r="AO656" s="5" t="s">
        <v>5934</v>
      </c>
      <c r="AP656" s="5" t="s">
        <v>5934</v>
      </c>
      <c r="AQ656" s="19" t="s">
        <v>2654</v>
      </c>
      <c r="AR656" s="5" t="s">
        <v>2938</v>
      </c>
    </row>
    <row r="657" spans="1:45" ht="16" x14ac:dyDescent="0.2">
      <c r="A657" s="18" t="s">
        <v>2204</v>
      </c>
      <c r="B657" s="18" t="s">
        <v>2203</v>
      </c>
      <c r="C657" s="18" t="s">
        <v>48</v>
      </c>
      <c r="D657" s="18" t="s">
        <v>48</v>
      </c>
      <c r="E657" s="5" t="s">
        <v>5935</v>
      </c>
      <c r="F657" s="5" t="s">
        <v>5936</v>
      </c>
      <c r="G657" s="5" t="s">
        <v>5937</v>
      </c>
      <c r="H657" s="5" t="s">
        <v>2863</v>
      </c>
      <c r="I657" s="5" t="s">
        <v>59</v>
      </c>
      <c r="J657" s="5" t="s">
        <v>2205</v>
      </c>
      <c r="K657" s="5" t="s">
        <v>2551</v>
      </c>
      <c r="L657" s="5" t="s">
        <v>2551</v>
      </c>
      <c r="M657" s="5" t="s">
        <v>2717</v>
      </c>
      <c r="N657" s="5" t="s">
        <v>2551</v>
      </c>
      <c r="O657" s="18" t="s">
        <v>67</v>
      </c>
      <c r="R657" s="5" t="s">
        <v>5168</v>
      </c>
      <c r="AH657">
        <v>25</v>
      </c>
      <c r="AO657" s="5" t="s">
        <v>5938</v>
      </c>
      <c r="AP657" s="5" t="s">
        <v>5938</v>
      </c>
      <c r="AQ657" s="19" t="s">
        <v>2586</v>
      </c>
      <c r="AR657" s="5" t="s">
        <v>3657</v>
      </c>
    </row>
    <row r="658" spans="1:45" ht="16" x14ac:dyDescent="0.2">
      <c r="A658" s="18" t="s">
        <v>2300</v>
      </c>
      <c r="B658" s="18" t="s">
        <v>2299</v>
      </c>
      <c r="C658" s="18" t="s">
        <v>48</v>
      </c>
      <c r="D658" s="18" t="s">
        <v>48</v>
      </c>
      <c r="E658" s="5" t="s">
        <v>5939</v>
      </c>
      <c r="F658" s="5" t="s">
        <v>5940</v>
      </c>
      <c r="G658" s="5" t="s">
        <v>5941</v>
      </c>
      <c r="H658" s="5" t="s">
        <v>2723</v>
      </c>
      <c r="I658" s="5" t="s">
        <v>2716</v>
      </c>
      <c r="J658" s="5" t="s">
        <v>2301</v>
      </c>
      <c r="K658" s="5" t="s">
        <v>2551</v>
      </c>
      <c r="L658" s="5" t="s">
        <v>2551</v>
      </c>
      <c r="M658" s="5" t="s">
        <v>2717</v>
      </c>
      <c r="N658" s="5" t="s">
        <v>2551</v>
      </c>
      <c r="O658" s="18" t="s">
        <v>67</v>
      </c>
      <c r="R658" s="5" t="s">
        <v>5168</v>
      </c>
      <c r="AG658">
        <v>30000000</v>
      </c>
      <c r="AH658">
        <v>10</v>
      </c>
      <c r="AO658" s="5" t="s">
        <v>4049</v>
      </c>
      <c r="AP658" s="5" t="s">
        <v>5942</v>
      </c>
      <c r="AQ658" s="19"/>
      <c r="AR658" s="5"/>
    </row>
    <row r="659" spans="1:45" ht="32" x14ac:dyDescent="0.2">
      <c r="A659" s="18" t="s">
        <v>2040</v>
      </c>
      <c r="B659" s="18" t="s">
        <v>2039</v>
      </c>
      <c r="C659" s="18" t="s">
        <v>48</v>
      </c>
      <c r="D659" s="18" t="s">
        <v>48</v>
      </c>
      <c r="E659" s="5" t="s">
        <v>5943</v>
      </c>
      <c r="F659" s="5" t="s">
        <v>5944</v>
      </c>
      <c r="G659" s="5" t="s">
        <v>5945</v>
      </c>
      <c r="H659" s="5" t="s">
        <v>2723</v>
      </c>
      <c r="I659" s="5" t="s">
        <v>59</v>
      </c>
      <c r="J659" s="5" t="s">
        <v>2041</v>
      </c>
      <c r="K659" s="5" t="s">
        <v>2551</v>
      </c>
      <c r="L659" s="5" t="s">
        <v>2761</v>
      </c>
      <c r="M659" s="5" t="s">
        <v>2761</v>
      </c>
      <c r="N659" s="5" t="s">
        <v>2551</v>
      </c>
      <c r="O659" s="18" t="s">
        <v>107</v>
      </c>
      <c r="R659" s="5" t="s">
        <v>5168</v>
      </c>
      <c r="AG659">
        <v>15000000</v>
      </c>
      <c r="AH659">
        <v>5</v>
      </c>
      <c r="AK659">
        <v>182000</v>
      </c>
      <c r="AL659">
        <v>50000</v>
      </c>
      <c r="AM659">
        <v>22500</v>
      </c>
      <c r="AN659">
        <v>1</v>
      </c>
      <c r="AO659" s="5" t="s">
        <v>2550</v>
      </c>
      <c r="AP659" s="5" t="s">
        <v>5946</v>
      </c>
      <c r="AQ659" s="19"/>
      <c r="AR659" s="5"/>
    </row>
    <row r="660" spans="1:45" ht="32" x14ac:dyDescent="0.2">
      <c r="A660" s="18" t="s">
        <v>2408</v>
      </c>
      <c r="B660" s="18" t="s">
        <v>2407</v>
      </c>
      <c r="C660" s="18" t="s">
        <v>48</v>
      </c>
      <c r="D660" s="18" t="s">
        <v>48</v>
      </c>
      <c r="E660" s="5" t="s">
        <v>5947</v>
      </c>
      <c r="F660" s="5" t="s">
        <v>5948</v>
      </c>
      <c r="G660" s="5" t="s">
        <v>5949</v>
      </c>
      <c r="H660" s="5"/>
      <c r="I660" s="5" t="s">
        <v>59</v>
      </c>
      <c r="J660" s="5" t="s">
        <v>2409</v>
      </c>
      <c r="K660" s="5" t="s">
        <v>2745</v>
      </c>
      <c r="L660" s="5" t="s">
        <v>2551</v>
      </c>
      <c r="M660" s="5" t="s">
        <v>2745</v>
      </c>
      <c r="N660" s="5" t="s">
        <v>2745</v>
      </c>
      <c r="O660" s="18" t="s">
        <v>107</v>
      </c>
      <c r="R660" s="5" t="s">
        <v>5168</v>
      </c>
      <c r="AO660" s="5" t="s">
        <v>5950</v>
      </c>
      <c r="AP660" s="5" t="s">
        <v>5951</v>
      </c>
      <c r="AQ660" s="19" t="s">
        <v>5952</v>
      </c>
      <c r="AR660" s="5" t="s">
        <v>5953</v>
      </c>
      <c r="AS660" t="b">
        <v>0</v>
      </c>
    </row>
    <row r="661" spans="1:45" ht="16" x14ac:dyDescent="0.2">
      <c r="A661" s="18" t="s">
        <v>2453</v>
      </c>
      <c r="B661" s="18" t="s">
        <v>2407</v>
      </c>
      <c r="C661" s="18" t="s">
        <v>48</v>
      </c>
      <c r="D661" s="18" t="s">
        <v>48</v>
      </c>
      <c r="E661" s="5" t="s">
        <v>5954</v>
      </c>
      <c r="F661" s="5" t="s">
        <v>5955</v>
      </c>
      <c r="G661" s="5" t="s">
        <v>5956</v>
      </c>
      <c r="H661" s="5"/>
      <c r="I661" s="5" t="s">
        <v>59</v>
      </c>
      <c r="J661" s="5" t="s">
        <v>5957</v>
      </c>
      <c r="K661" s="5" t="s">
        <v>2951</v>
      </c>
      <c r="L661" s="5" t="s">
        <v>2738</v>
      </c>
      <c r="M661" s="5" t="s">
        <v>3281</v>
      </c>
      <c r="N661" s="5" t="s">
        <v>2551</v>
      </c>
      <c r="O661" s="18" t="s">
        <v>67</v>
      </c>
      <c r="R661" s="5" t="s">
        <v>5168</v>
      </c>
      <c r="AO661" s="5" t="s">
        <v>5958</v>
      </c>
      <c r="AP661" s="5" t="s">
        <v>5958</v>
      </c>
      <c r="AQ661" s="19" t="s">
        <v>5959</v>
      </c>
      <c r="AR661" s="5" t="s">
        <v>5960</v>
      </c>
      <c r="AS661" t="b">
        <v>0</v>
      </c>
    </row>
    <row r="662" spans="1:45" ht="16" x14ac:dyDescent="0.2">
      <c r="A662" s="18" t="s">
        <v>1227</v>
      </c>
      <c r="B662" s="18" t="s">
        <v>1226</v>
      </c>
      <c r="C662" s="18" t="s">
        <v>48</v>
      </c>
      <c r="D662" s="18" t="s">
        <v>48</v>
      </c>
      <c r="E662" s="5" t="s">
        <v>5961</v>
      </c>
      <c r="F662" s="5" t="s">
        <v>5962</v>
      </c>
      <c r="G662" s="5" t="s">
        <v>5963</v>
      </c>
      <c r="H662" s="5"/>
      <c r="I662" s="5" t="s">
        <v>59</v>
      </c>
      <c r="J662" s="5" t="s">
        <v>1228</v>
      </c>
      <c r="K662" s="5" t="s">
        <v>2761</v>
      </c>
      <c r="L662" s="5" t="s">
        <v>2551</v>
      </c>
      <c r="M662" s="5" t="s">
        <v>2551</v>
      </c>
      <c r="N662" s="5" t="s">
        <v>2761</v>
      </c>
      <c r="O662" s="18" t="s">
        <v>107</v>
      </c>
      <c r="R662" s="5" t="s">
        <v>5168</v>
      </c>
      <c r="T662">
        <v>51</v>
      </c>
      <c r="W662">
        <v>112</v>
      </c>
      <c r="X662">
        <v>31</v>
      </c>
      <c r="AO662" s="5" t="s">
        <v>5964</v>
      </c>
      <c r="AP662" s="5" t="s">
        <v>5965</v>
      </c>
      <c r="AQ662" s="19" t="s">
        <v>2624</v>
      </c>
      <c r="AR662" s="5" t="s">
        <v>2946</v>
      </c>
    </row>
    <row r="663" spans="1:45" ht="16" x14ac:dyDescent="0.2">
      <c r="A663" s="18" t="s">
        <v>5966</v>
      </c>
      <c r="B663" s="18" t="s">
        <v>843</v>
      </c>
      <c r="C663" s="18" t="s">
        <v>48</v>
      </c>
      <c r="D663" s="18" t="s">
        <v>48</v>
      </c>
      <c r="E663" s="5" t="s">
        <v>5967</v>
      </c>
      <c r="F663" s="5" t="s">
        <v>5968</v>
      </c>
      <c r="G663" s="5" t="s">
        <v>5969</v>
      </c>
      <c r="H663" s="5" t="s">
        <v>2723</v>
      </c>
      <c r="I663" s="5"/>
      <c r="J663" s="5" t="s">
        <v>5970</v>
      </c>
      <c r="K663" s="5" t="s">
        <v>2551</v>
      </c>
      <c r="L663" s="5" t="s">
        <v>2551</v>
      </c>
      <c r="M663" s="5" t="s">
        <v>2551</v>
      </c>
      <c r="N663" s="5" t="s">
        <v>2551</v>
      </c>
      <c r="O663" s="18" t="s">
        <v>107</v>
      </c>
      <c r="R663" s="5" t="s">
        <v>5168</v>
      </c>
      <c r="AO663" s="5" t="s">
        <v>2563</v>
      </c>
      <c r="AP663" s="5" t="s">
        <v>2563</v>
      </c>
      <c r="AQ663" s="19" t="s">
        <v>2563</v>
      </c>
      <c r="AR663" s="5" t="s">
        <v>5148</v>
      </c>
    </row>
    <row r="664" spans="1:45" ht="16" x14ac:dyDescent="0.2">
      <c r="A664" s="18" t="s">
        <v>985</v>
      </c>
      <c r="B664" s="18" t="s">
        <v>984</v>
      </c>
      <c r="C664" s="18" t="s">
        <v>48</v>
      </c>
      <c r="D664" s="18" t="s">
        <v>48</v>
      </c>
      <c r="E664" s="5" t="s">
        <v>5971</v>
      </c>
      <c r="F664" s="5" t="s">
        <v>5972</v>
      </c>
      <c r="G664" s="5" t="s">
        <v>5973</v>
      </c>
      <c r="H664" s="5" t="s">
        <v>2551</v>
      </c>
      <c r="I664" s="5" t="s">
        <v>59</v>
      </c>
      <c r="J664" s="5" t="s">
        <v>986</v>
      </c>
      <c r="K664" s="5" t="s">
        <v>2551</v>
      </c>
      <c r="L664" s="5" t="s">
        <v>2717</v>
      </c>
      <c r="M664" s="5" t="s">
        <v>2551</v>
      </c>
      <c r="N664" s="5" t="s">
        <v>2551</v>
      </c>
      <c r="O664" s="18" t="s">
        <v>114</v>
      </c>
      <c r="R664" s="5" t="s">
        <v>5168</v>
      </c>
      <c r="S664">
        <v>60</v>
      </c>
      <c r="T664">
        <v>60</v>
      </c>
      <c r="U664">
        <v>60</v>
      </c>
      <c r="W664">
        <v>60</v>
      </c>
      <c r="AO664" s="5" t="s">
        <v>5974</v>
      </c>
      <c r="AP664" s="5" t="s">
        <v>5974</v>
      </c>
      <c r="AQ664" s="19"/>
      <c r="AR664" s="5"/>
    </row>
    <row r="665" spans="1:45" ht="16" x14ac:dyDescent="0.2">
      <c r="A665" s="18" t="s">
        <v>5975</v>
      </c>
      <c r="B665" s="18" t="s">
        <v>5976</v>
      </c>
      <c r="C665" s="18" t="s">
        <v>48</v>
      </c>
      <c r="D665" s="18" t="s">
        <v>48</v>
      </c>
      <c r="E665" s="5" t="s">
        <v>5977</v>
      </c>
      <c r="F665" s="5" t="s">
        <v>5978</v>
      </c>
      <c r="G665" s="5" t="s">
        <v>5979</v>
      </c>
      <c r="H665" s="5" t="s">
        <v>2551</v>
      </c>
      <c r="I665" s="5" t="s">
        <v>59</v>
      </c>
      <c r="J665" s="5" t="s">
        <v>5980</v>
      </c>
      <c r="K665" s="5" t="s">
        <v>2813</v>
      </c>
      <c r="L665" s="5" t="s">
        <v>2813</v>
      </c>
      <c r="M665" s="5" t="s">
        <v>2738</v>
      </c>
      <c r="N665" s="5" t="s">
        <v>2738</v>
      </c>
      <c r="O665" s="18" t="s">
        <v>107</v>
      </c>
      <c r="R665" s="5" t="s">
        <v>5168</v>
      </c>
      <c r="V665">
        <v>25</v>
      </c>
      <c r="Z665">
        <v>3</v>
      </c>
      <c r="AC665">
        <v>2</v>
      </c>
      <c r="AF665">
        <v>550</v>
      </c>
      <c r="AH665">
        <v>2</v>
      </c>
      <c r="AN665">
        <v>2</v>
      </c>
      <c r="AO665" s="5" t="s">
        <v>5981</v>
      </c>
      <c r="AP665" s="5" t="s">
        <v>5981</v>
      </c>
      <c r="AQ665" s="19" t="s">
        <v>5982</v>
      </c>
      <c r="AR665" s="5" t="s">
        <v>2938</v>
      </c>
    </row>
    <row r="666" spans="1:45" ht="16" x14ac:dyDescent="0.2">
      <c r="A666" s="18" t="s">
        <v>5983</v>
      </c>
      <c r="B666" s="18" t="s">
        <v>5984</v>
      </c>
      <c r="C666" s="18" t="s">
        <v>48</v>
      </c>
      <c r="D666" s="18" t="s">
        <v>48</v>
      </c>
      <c r="E666" s="5" t="s">
        <v>5985</v>
      </c>
      <c r="F666" s="5" t="s">
        <v>5986</v>
      </c>
      <c r="G666" s="5" t="s">
        <v>5987</v>
      </c>
      <c r="H666" s="5"/>
      <c r="I666" s="5" t="s">
        <v>2551</v>
      </c>
      <c r="J666" s="5" t="s">
        <v>5988</v>
      </c>
      <c r="K666" s="5" t="s">
        <v>2769</v>
      </c>
      <c r="L666" s="5" t="s">
        <v>2770</v>
      </c>
      <c r="M666" s="5" t="s">
        <v>2551</v>
      </c>
      <c r="N666" s="5" t="s">
        <v>2551</v>
      </c>
      <c r="O666" s="18" t="s">
        <v>114</v>
      </c>
      <c r="R666" s="5" t="s">
        <v>5168</v>
      </c>
      <c r="Y666">
        <v>10</v>
      </c>
      <c r="Z666">
        <v>12</v>
      </c>
      <c r="AH666">
        <v>12</v>
      </c>
      <c r="AO666" s="5" t="s">
        <v>3505</v>
      </c>
      <c r="AP666" s="5" t="s">
        <v>5989</v>
      </c>
      <c r="AQ666" s="19"/>
      <c r="AR666" s="5"/>
    </row>
    <row r="667" spans="1:45" ht="16" x14ac:dyDescent="0.2">
      <c r="A667" s="18" t="s">
        <v>5990</v>
      </c>
      <c r="B667" s="18" t="s">
        <v>5984</v>
      </c>
      <c r="C667" s="18" t="s">
        <v>48</v>
      </c>
      <c r="D667" s="18" t="s">
        <v>48</v>
      </c>
      <c r="E667" s="5" t="s">
        <v>5985</v>
      </c>
      <c r="F667" s="5" t="s">
        <v>5986</v>
      </c>
      <c r="G667" s="5" t="s">
        <v>5987</v>
      </c>
      <c r="H667" s="5"/>
      <c r="I667" s="5" t="s">
        <v>2551</v>
      </c>
      <c r="J667" s="5" t="s">
        <v>5991</v>
      </c>
      <c r="K667" s="5" t="s">
        <v>2769</v>
      </c>
      <c r="L667" s="5" t="s">
        <v>2770</v>
      </c>
      <c r="M667" s="5" t="s">
        <v>2551</v>
      </c>
      <c r="N667" s="5" t="s">
        <v>2551</v>
      </c>
      <c r="O667" s="18" t="s">
        <v>114</v>
      </c>
      <c r="R667" s="5" t="s">
        <v>5168</v>
      </c>
      <c r="Z667">
        <v>20</v>
      </c>
      <c r="AE667">
        <v>20</v>
      </c>
      <c r="AH667">
        <v>20</v>
      </c>
      <c r="AO667" s="5" t="s">
        <v>2724</v>
      </c>
      <c r="AP667" s="5" t="s">
        <v>3548</v>
      </c>
      <c r="AQ667" s="19"/>
      <c r="AR667" s="5"/>
    </row>
    <row r="668" spans="1:45" ht="16" x14ac:dyDescent="0.2">
      <c r="A668" s="18" t="s">
        <v>268</v>
      </c>
      <c r="B668" s="18" t="s">
        <v>267</v>
      </c>
      <c r="C668" s="18" t="s">
        <v>48</v>
      </c>
      <c r="D668" s="18" t="s">
        <v>48</v>
      </c>
      <c r="E668" s="5" t="s">
        <v>5992</v>
      </c>
      <c r="F668" s="5" t="s">
        <v>5993</v>
      </c>
      <c r="G668" s="5" t="s">
        <v>5994</v>
      </c>
      <c r="H668" s="5" t="s">
        <v>2760</v>
      </c>
      <c r="I668" s="5" t="s">
        <v>59</v>
      </c>
      <c r="J668" s="5" t="s">
        <v>269</v>
      </c>
      <c r="K668" s="5" t="s">
        <v>2551</v>
      </c>
      <c r="L668" s="5" t="s">
        <v>2551</v>
      </c>
      <c r="M668" s="5" t="s">
        <v>2551</v>
      </c>
      <c r="N668" s="5" t="s">
        <v>2717</v>
      </c>
      <c r="O668" s="18" t="s">
        <v>56</v>
      </c>
      <c r="R668" s="5" t="s">
        <v>5168</v>
      </c>
      <c r="T668">
        <v>47</v>
      </c>
      <c r="U668">
        <v>47</v>
      </c>
      <c r="W668">
        <v>50</v>
      </c>
      <c r="AO668" s="5" t="s">
        <v>5995</v>
      </c>
      <c r="AP668" s="5" t="s">
        <v>5995</v>
      </c>
      <c r="AQ668" s="19"/>
      <c r="AR668" s="5"/>
    </row>
    <row r="669" spans="1:45" ht="16" x14ac:dyDescent="0.2">
      <c r="A669" s="18" t="s">
        <v>1435</v>
      </c>
      <c r="B669" s="18" t="s">
        <v>1434</v>
      </c>
      <c r="C669" s="18" t="s">
        <v>48</v>
      </c>
      <c r="D669" s="18" t="s">
        <v>48</v>
      </c>
      <c r="E669" s="5" t="s">
        <v>5996</v>
      </c>
      <c r="F669" s="5" t="s">
        <v>5997</v>
      </c>
      <c r="G669" s="5" t="s">
        <v>5998</v>
      </c>
      <c r="H669" s="5"/>
      <c r="I669" s="5" t="s">
        <v>59</v>
      </c>
      <c r="J669" s="5" t="s">
        <v>1436</v>
      </c>
      <c r="K669" s="5" t="s">
        <v>4655</v>
      </c>
      <c r="L669" s="5" t="s">
        <v>5174</v>
      </c>
      <c r="M669" s="5" t="s">
        <v>3504</v>
      </c>
      <c r="N669" s="5" t="s">
        <v>2551</v>
      </c>
      <c r="O669" s="18" t="s">
        <v>120</v>
      </c>
      <c r="R669" s="5" t="s">
        <v>5168</v>
      </c>
      <c r="S669">
        <v>40</v>
      </c>
      <c r="Y669">
        <v>20</v>
      </c>
      <c r="AE669">
        <v>43</v>
      </c>
      <c r="AO669" s="5" t="s">
        <v>5999</v>
      </c>
      <c r="AP669" s="5" t="s">
        <v>6000</v>
      </c>
      <c r="AQ669" s="19"/>
      <c r="AR669" s="5"/>
    </row>
    <row r="670" spans="1:45" ht="16" x14ac:dyDescent="0.2">
      <c r="A670" s="18" t="s">
        <v>1528</v>
      </c>
      <c r="B670" s="18" t="s">
        <v>1526</v>
      </c>
      <c r="C670" s="18" t="s">
        <v>48</v>
      </c>
      <c r="D670" s="18" t="s">
        <v>48</v>
      </c>
      <c r="E670" s="5" t="s">
        <v>6001</v>
      </c>
      <c r="F670" s="5" t="s">
        <v>6002</v>
      </c>
      <c r="G670" s="5" t="s">
        <v>6003</v>
      </c>
      <c r="H670" s="5" t="s">
        <v>2551</v>
      </c>
      <c r="I670" s="5" t="s">
        <v>59</v>
      </c>
      <c r="J670" s="5" t="s">
        <v>1529</v>
      </c>
      <c r="K670" s="5" t="s">
        <v>2891</v>
      </c>
      <c r="L670" s="5" t="s">
        <v>2551</v>
      </c>
      <c r="M670" s="5" t="s">
        <v>4936</v>
      </c>
      <c r="N670" s="5" t="s">
        <v>2551</v>
      </c>
      <c r="O670" s="18" t="s">
        <v>67</v>
      </c>
      <c r="R670" s="5" t="s">
        <v>5168</v>
      </c>
      <c r="AE670">
        <v>68</v>
      </c>
      <c r="AH670">
        <v>2</v>
      </c>
      <c r="AN670">
        <v>1</v>
      </c>
      <c r="AO670" s="5" t="s">
        <v>6004</v>
      </c>
      <c r="AP670" s="5" t="s">
        <v>6004</v>
      </c>
      <c r="AQ670" s="19"/>
      <c r="AR670" s="5"/>
    </row>
    <row r="671" spans="1:45" ht="16" x14ac:dyDescent="0.2">
      <c r="A671" s="18" t="s">
        <v>2230</v>
      </c>
      <c r="B671" s="18" t="s">
        <v>1526</v>
      </c>
      <c r="C671" s="18" t="s">
        <v>48</v>
      </c>
      <c r="D671" s="18" t="s">
        <v>48</v>
      </c>
      <c r="E671" s="5" t="s">
        <v>6005</v>
      </c>
      <c r="F671" s="5" t="s">
        <v>6006</v>
      </c>
      <c r="G671" s="5" t="s">
        <v>6007</v>
      </c>
      <c r="H671" s="5" t="s">
        <v>2551</v>
      </c>
      <c r="I671" s="5" t="s">
        <v>59</v>
      </c>
      <c r="J671" s="5" t="s">
        <v>2231</v>
      </c>
      <c r="K671" s="5" t="s">
        <v>2551</v>
      </c>
      <c r="L671" s="5" t="s">
        <v>2551</v>
      </c>
      <c r="M671" s="5" t="s">
        <v>2717</v>
      </c>
      <c r="N671" s="5" t="s">
        <v>2551</v>
      </c>
      <c r="O671" s="18" t="s">
        <v>67</v>
      </c>
      <c r="R671" s="5" t="s">
        <v>5168</v>
      </c>
      <c r="AE671">
        <v>49</v>
      </c>
      <c r="AH671">
        <v>1</v>
      </c>
      <c r="AO671" s="5" t="s">
        <v>2645</v>
      </c>
      <c r="AP671" s="5" t="s">
        <v>2645</v>
      </c>
      <c r="AQ671" s="19"/>
      <c r="AR671" s="5"/>
    </row>
    <row r="672" spans="1:45" ht="16" x14ac:dyDescent="0.2">
      <c r="A672" s="18" t="s">
        <v>1928</v>
      </c>
      <c r="B672" s="18" t="s">
        <v>1526</v>
      </c>
      <c r="C672" s="18" t="s">
        <v>48</v>
      </c>
      <c r="D672" s="18" t="s">
        <v>48</v>
      </c>
      <c r="E672" s="5" t="s">
        <v>6008</v>
      </c>
      <c r="F672" s="5" t="s">
        <v>6009</v>
      </c>
      <c r="G672" s="5" t="s">
        <v>6010</v>
      </c>
      <c r="H672" s="5" t="s">
        <v>2863</v>
      </c>
      <c r="I672" s="5" t="s">
        <v>59</v>
      </c>
      <c r="J672" s="5" t="s">
        <v>1929</v>
      </c>
      <c r="K672" s="5" t="s">
        <v>2551</v>
      </c>
      <c r="L672" s="5" t="s">
        <v>2753</v>
      </c>
      <c r="M672" s="5" t="s">
        <v>3281</v>
      </c>
      <c r="N672" s="5" t="s">
        <v>2551</v>
      </c>
      <c r="O672" s="18" t="s">
        <v>67</v>
      </c>
      <c r="R672" s="5" t="s">
        <v>5168</v>
      </c>
      <c r="Y672">
        <v>5</v>
      </c>
      <c r="AC672">
        <v>2</v>
      </c>
      <c r="AD672">
        <v>6</v>
      </c>
      <c r="AI672">
        <v>3</v>
      </c>
      <c r="AN672">
        <v>2</v>
      </c>
      <c r="AO672" s="5" t="s">
        <v>6011</v>
      </c>
      <c r="AP672" s="5" t="s">
        <v>6012</v>
      </c>
      <c r="AQ672" s="19" t="s">
        <v>2578</v>
      </c>
      <c r="AR672" s="5" t="s">
        <v>5115</v>
      </c>
    </row>
    <row r="673" spans="1:45" ht="16" x14ac:dyDescent="0.2">
      <c r="A673" s="18" t="s">
        <v>72</v>
      </c>
      <c r="B673" s="18" t="s">
        <v>69</v>
      </c>
      <c r="C673" s="18" t="s">
        <v>48</v>
      </c>
      <c r="D673" s="18" t="s">
        <v>48</v>
      </c>
      <c r="E673" s="5" t="s">
        <v>6013</v>
      </c>
      <c r="F673" s="5" t="s">
        <v>6014</v>
      </c>
      <c r="G673" s="5" t="s">
        <v>6015</v>
      </c>
      <c r="H673" s="5"/>
      <c r="I673" s="5"/>
      <c r="J673" s="5" t="s">
        <v>73</v>
      </c>
      <c r="K673" s="5" t="s">
        <v>2551</v>
      </c>
      <c r="L673" s="5" t="s">
        <v>2551</v>
      </c>
      <c r="M673" s="5" t="s">
        <v>2551</v>
      </c>
      <c r="N673" s="5" t="s">
        <v>2717</v>
      </c>
      <c r="O673" s="18" t="s">
        <v>56</v>
      </c>
      <c r="R673" s="5" t="s">
        <v>5168</v>
      </c>
      <c r="S673">
        <v>16</v>
      </c>
      <c r="T673">
        <v>60</v>
      </c>
      <c r="U673">
        <v>11</v>
      </c>
      <c r="V673">
        <v>9</v>
      </c>
      <c r="W673">
        <v>60</v>
      </c>
      <c r="X673">
        <v>9</v>
      </c>
      <c r="AO673" s="5" t="s">
        <v>6016</v>
      </c>
      <c r="AP673" s="5" t="s">
        <v>6016</v>
      </c>
      <c r="AQ673" s="19" t="s">
        <v>2604</v>
      </c>
      <c r="AR673" s="5" t="s">
        <v>3476</v>
      </c>
    </row>
    <row r="674" spans="1:45" ht="16" x14ac:dyDescent="0.2">
      <c r="A674" s="18" t="s">
        <v>2334</v>
      </c>
      <c r="B674" s="18" t="s">
        <v>2333</v>
      </c>
      <c r="C674" s="18" t="s">
        <v>48</v>
      </c>
      <c r="D674" s="18" t="s">
        <v>48</v>
      </c>
      <c r="E674" s="5" t="s">
        <v>6017</v>
      </c>
      <c r="F674" s="5" t="s">
        <v>6018</v>
      </c>
      <c r="G674" s="5" t="s">
        <v>6019</v>
      </c>
      <c r="H674" s="5"/>
      <c r="I674" s="5" t="s">
        <v>59</v>
      </c>
      <c r="J674" s="5" t="s">
        <v>2335</v>
      </c>
      <c r="K674" s="5" t="s">
        <v>2717</v>
      </c>
      <c r="L674" s="5" t="s">
        <v>2551</v>
      </c>
      <c r="M674" s="5" t="s">
        <v>2551</v>
      </c>
      <c r="N674" s="5" t="s">
        <v>2551</v>
      </c>
      <c r="O674" s="18" t="s">
        <v>120</v>
      </c>
      <c r="R674" s="5" t="s">
        <v>5168</v>
      </c>
      <c r="S674">
        <v>160</v>
      </c>
      <c r="W674">
        <v>160</v>
      </c>
      <c r="AO674" s="5" t="s">
        <v>6020</v>
      </c>
      <c r="AP674" s="5" t="s">
        <v>6020</v>
      </c>
      <c r="AQ674" s="19"/>
      <c r="AR674" s="5"/>
    </row>
    <row r="675" spans="1:45" ht="16" x14ac:dyDescent="0.2">
      <c r="A675" s="18" t="s">
        <v>1930</v>
      </c>
      <c r="B675" s="18" t="s">
        <v>991</v>
      </c>
      <c r="C675" s="18" t="s">
        <v>48</v>
      </c>
      <c r="D675" s="18" t="s">
        <v>48</v>
      </c>
      <c r="E675" s="5" t="s">
        <v>6021</v>
      </c>
      <c r="F675" s="5" t="s">
        <v>6022</v>
      </c>
      <c r="G675" s="5" t="s">
        <v>6023</v>
      </c>
      <c r="H675" s="5" t="s">
        <v>2871</v>
      </c>
      <c r="I675" s="5" t="s">
        <v>59</v>
      </c>
      <c r="J675" s="5" t="s">
        <v>1931</v>
      </c>
      <c r="K675" s="5" t="s">
        <v>2731</v>
      </c>
      <c r="L675" s="5" t="s">
        <v>3076</v>
      </c>
      <c r="M675" s="5" t="s">
        <v>2769</v>
      </c>
      <c r="N675" s="5" t="s">
        <v>2951</v>
      </c>
      <c r="O675" s="18" t="s">
        <v>114</v>
      </c>
      <c r="R675" s="5" t="s">
        <v>5168</v>
      </c>
      <c r="U675">
        <v>20</v>
      </c>
      <c r="W675">
        <v>30</v>
      </c>
      <c r="Z675">
        <v>5</v>
      </c>
      <c r="AA675">
        <v>15</v>
      </c>
      <c r="AB675">
        <v>60</v>
      </c>
      <c r="AE675">
        <v>30</v>
      </c>
      <c r="AH675">
        <v>20</v>
      </c>
      <c r="AN675">
        <v>30</v>
      </c>
      <c r="AO675" s="5" t="s">
        <v>6024</v>
      </c>
      <c r="AP675" s="5" t="s">
        <v>6024</v>
      </c>
      <c r="AQ675" s="19"/>
      <c r="AR675" s="5"/>
    </row>
    <row r="676" spans="1:45" ht="16" x14ac:dyDescent="0.2">
      <c r="A676" s="18" t="s">
        <v>2045</v>
      </c>
      <c r="B676" s="18" t="s">
        <v>991</v>
      </c>
      <c r="C676" s="18" t="s">
        <v>48</v>
      </c>
      <c r="D676" s="18" t="s">
        <v>48</v>
      </c>
      <c r="E676" s="5" t="s">
        <v>6025</v>
      </c>
      <c r="F676" s="5" t="s">
        <v>6026</v>
      </c>
      <c r="G676" s="5" t="s">
        <v>6027</v>
      </c>
      <c r="H676" s="5" t="s">
        <v>2551</v>
      </c>
      <c r="I676" s="5" t="s">
        <v>59</v>
      </c>
      <c r="J676" s="5" t="s">
        <v>2046</v>
      </c>
      <c r="K676" s="5" t="s">
        <v>3006</v>
      </c>
      <c r="L676" s="5" t="s">
        <v>2551</v>
      </c>
      <c r="M676" s="5" t="s">
        <v>2551</v>
      </c>
      <c r="N676" s="5" t="s">
        <v>2738</v>
      </c>
      <c r="O676" s="18" t="s">
        <v>120</v>
      </c>
      <c r="R676" s="5" t="s">
        <v>5168</v>
      </c>
      <c r="AO676" s="5" t="s">
        <v>6028</v>
      </c>
      <c r="AP676" s="5" t="s">
        <v>6028</v>
      </c>
      <c r="AQ676" s="19"/>
      <c r="AR676" s="5"/>
    </row>
    <row r="677" spans="1:45" ht="16" x14ac:dyDescent="0.2">
      <c r="A677" s="18" t="s">
        <v>2037</v>
      </c>
      <c r="B677" s="18" t="s">
        <v>2036</v>
      </c>
      <c r="C677" s="18" t="s">
        <v>48</v>
      </c>
      <c r="D677" s="18" t="s">
        <v>48</v>
      </c>
      <c r="E677" s="5" t="s">
        <v>6029</v>
      </c>
      <c r="F677" s="5" t="s">
        <v>6030</v>
      </c>
      <c r="G677" s="5" t="s">
        <v>6031</v>
      </c>
      <c r="H677" s="5"/>
      <c r="I677" s="5" t="s">
        <v>59</v>
      </c>
      <c r="J677" s="5" t="s">
        <v>2038</v>
      </c>
      <c r="K677" s="5" t="s">
        <v>2551</v>
      </c>
      <c r="L677" s="5" t="s">
        <v>2551</v>
      </c>
      <c r="M677" s="5" t="s">
        <v>2717</v>
      </c>
      <c r="N677" s="5" t="s">
        <v>2551</v>
      </c>
      <c r="O677" s="18" t="s">
        <v>67</v>
      </c>
      <c r="R677" s="5" t="s">
        <v>5168</v>
      </c>
      <c r="AE677">
        <v>24</v>
      </c>
      <c r="AH677">
        <v>10</v>
      </c>
      <c r="AN677">
        <v>13</v>
      </c>
      <c r="AO677" s="5" t="s">
        <v>6032</v>
      </c>
      <c r="AP677" s="5" t="s">
        <v>6033</v>
      </c>
      <c r="AQ677" s="19" t="s">
        <v>6034</v>
      </c>
      <c r="AR677" s="5" t="s">
        <v>6035</v>
      </c>
      <c r="AS677" t="b">
        <v>0</v>
      </c>
    </row>
    <row r="678" spans="1:45" ht="16" x14ac:dyDescent="0.2">
      <c r="A678" s="18" t="s">
        <v>1502</v>
      </c>
      <c r="B678" s="18" t="s">
        <v>1501</v>
      </c>
      <c r="C678" s="18" t="s">
        <v>48</v>
      </c>
      <c r="D678" s="18" t="s">
        <v>48</v>
      </c>
      <c r="E678" s="5" t="s">
        <v>6036</v>
      </c>
      <c r="F678" s="5" t="s">
        <v>6037</v>
      </c>
      <c r="G678" s="5" t="s">
        <v>6038</v>
      </c>
      <c r="H678" s="5" t="s">
        <v>2551</v>
      </c>
      <c r="I678" s="5" t="s">
        <v>59</v>
      </c>
      <c r="J678" s="5" t="s">
        <v>1503</v>
      </c>
      <c r="K678" s="5" t="s">
        <v>2551</v>
      </c>
      <c r="L678" s="5" t="s">
        <v>2551</v>
      </c>
      <c r="M678" s="5" t="s">
        <v>2551</v>
      </c>
      <c r="N678" s="5" t="s">
        <v>2717</v>
      </c>
      <c r="O678" s="18" t="s">
        <v>56</v>
      </c>
      <c r="R678" s="5" t="s">
        <v>5168</v>
      </c>
      <c r="AE678">
        <v>30</v>
      </c>
      <c r="AH678">
        <v>2</v>
      </c>
      <c r="AN678">
        <v>1</v>
      </c>
      <c r="AO678" s="5" t="s">
        <v>6039</v>
      </c>
      <c r="AP678" s="5" t="s">
        <v>6040</v>
      </c>
      <c r="AQ678" s="19"/>
      <c r="AR678" s="5"/>
    </row>
    <row r="679" spans="1:45" ht="16" x14ac:dyDescent="0.2">
      <c r="A679" s="18" t="s">
        <v>2048</v>
      </c>
      <c r="B679" s="18" t="s">
        <v>2047</v>
      </c>
      <c r="C679" s="18" t="s">
        <v>48</v>
      </c>
      <c r="D679" s="18" t="s">
        <v>48</v>
      </c>
      <c r="E679" s="5" t="s">
        <v>6041</v>
      </c>
      <c r="F679" s="5" t="s">
        <v>6042</v>
      </c>
      <c r="G679" s="5" t="s">
        <v>6043</v>
      </c>
      <c r="H679" s="5" t="s">
        <v>2551</v>
      </c>
      <c r="I679" s="5" t="s">
        <v>59</v>
      </c>
      <c r="J679" s="5" t="s">
        <v>2049</v>
      </c>
      <c r="K679" s="5" t="s">
        <v>2753</v>
      </c>
      <c r="L679" s="5" t="s">
        <v>2753</v>
      </c>
      <c r="M679" s="5" t="s">
        <v>2753</v>
      </c>
      <c r="N679" s="5" t="s">
        <v>2753</v>
      </c>
      <c r="O679" s="18" t="s">
        <v>107</v>
      </c>
      <c r="R679" s="5" t="s">
        <v>5168</v>
      </c>
      <c r="AN679">
        <v>1</v>
      </c>
      <c r="AO679" s="5" t="s">
        <v>6044</v>
      </c>
      <c r="AP679" s="5" t="s">
        <v>6044</v>
      </c>
      <c r="AQ679" s="19"/>
      <c r="AR679" s="5"/>
    </row>
    <row r="680" spans="1:45" ht="16" x14ac:dyDescent="0.2">
      <c r="A680" s="18" t="s">
        <v>2410</v>
      </c>
      <c r="B680" s="18" t="s">
        <v>2042</v>
      </c>
      <c r="C680" s="18" t="s">
        <v>48</v>
      </c>
      <c r="D680" s="18" t="s">
        <v>48</v>
      </c>
      <c r="E680" s="5" t="s">
        <v>6045</v>
      </c>
      <c r="F680" s="5" t="s">
        <v>6046</v>
      </c>
      <c r="G680" s="5" t="s">
        <v>6047</v>
      </c>
      <c r="H680" s="5" t="s">
        <v>2551</v>
      </c>
      <c r="I680" s="5" t="s">
        <v>2551</v>
      </c>
      <c r="J680" s="5" t="s">
        <v>6048</v>
      </c>
      <c r="K680" s="5" t="s">
        <v>6049</v>
      </c>
      <c r="L680" s="5" t="s">
        <v>2551</v>
      </c>
      <c r="M680" s="5" t="s">
        <v>2551</v>
      </c>
      <c r="N680" s="5" t="s">
        <v>6050</v>
      </c>
      <c r="O680" s="18" t="s">
        <v>120</v>
      </c>
      <c r="R680" s="5" t="s">
        <v>5168</v>
      </c>
      <c r="S680">
        <v>180</v>
      </c>
      <c r="T680">
        <v>180</v>
      </c>
      <c r="U680">
        <v>80</v>
      </c>
      <c r="W680">
        <v>180</v>
      </c>
      <c r="X680">
        <v>40</v>
      </c>
      <c r="Y680">
        <v>10</v>
      </c>
      <c r="Z680">
        <v>20</v>
      </c>
      <c r="AA680">
        <v>10</v>
      </c>
      <c r="AC680">
        <v>5</v>
      </c>
      <c r="AO680" s="5" t="s">
        <v>6051</v>
      </c>
      <c r="AP680" s="5" t="s">
        <v>6051</v>
      </c>
      <c r="AQ680" s="19" t="s">
        <v>5161</v>
      </c>
      <c r="AR680" s="5" t="s">
        <v>6052</v>
      </c>
    </row>
    <row r="681" spans="1:45" ht="16" x14ac:dyDescent="0.2">
      <c r="A681" s="18" t="s">
        <v>2043</v>
      </c>
      <c r="B681" s="18" t="s">
        <v>2042</v>
      </c>
      <c r="C681" s="18" t="s">
        <v>48</v>
      </c>
      <c r="D681" s="18" t="s">
        <v>48</v>
      </c>
      <c r="E681" s="5" t="s">
        <v>6053</v>
      </c>
      <c r="F681" s="5" t="s">
        <v>6054</v>
      </c>
      <c r="G681" s="5" t="s">
        <v>6055</v>
      </c>
      <c r="H681" s="5" t="s">
        <v>2551</v>
      </c>
      <c r="I681" s="5" t="s">
        <v>2551</v>
      </c>
      <c r="J681" s="5" t="s">
        <v>2044</v>
      </c>
      <c r="K681" s="5" t="s">
        <v>2761</v>
      </c>
      <c r="L681" s="5" t="s">
        <v>2761</v>
      </c>
      <c r="M681" s="5" t="s">
        <v>2551</v>
      </c>
      <c r="N681" s="5" t="s">
        <v>2551</v>
      </c>
      <c r="O681" s="18" t="s">
        <v>107</v>
      </c>
      <c r="R681" s="5" t="s">
        <v>5168</v>
      </c>
      <c r="T681">
        <v>155</v>
      </c>
      <c r="Y681">
        <v>100</v>
      </c>
      <c r="Z681">
        <v>20</v>
      </c>
      <c r="AA681">
        <v>36</v>
      </c>
      <c r="AB681">
        <v>200</v>
      </c>
      <c r="AC681">
        <v>6</v>
      </c>
      <c r="AE681">
        <v>100</v>
      </c>
      <c r="AO681" s="5" t="s">
        <v>6056</v>
      </c>
      <c r="AP681" s="5" t="s">
        <v>6056</v>
      </c>
      <c r="AQ681" s="19"/>
      <c r="AR681" s="5"/>
    </row>
    <row r="682" spans="1:45" ht="16" x14ac:dyDescent="0.2">
      <c r="A682" s="18" t="s">
        <v>53</v>
      </c>
      <c r="B682" s="18" t="s">
        <v>49</v>
      </c>
      <c r="C682" s="18" t="s">
        <v>48</v>
      </c>
      <c r="D682" s="18" t="s">
        <v>48</v>
      </c>
      <c r="E682" s="5" t="s">
        <v>6057</v>
      </c>
      <c r="F682" s="5" t="s">
        <v>6058</v>
      </c>
      <c r="G682" s="5" t="s">
        <v>6059</v>
      </c>
      <c r="H682" s="5" t="s">
        <v>2863</v>
      </c>
      <c r="I682" s="5" t="s">
        <v>59</v>
      </c>
      <c r="J682" s="5" t="s">
        <v>55</v>
      </c>
      <c r="K682" s="5" t="s">
        <v>2551</v>
      </c>
      <c r="L682" s="5" t="s">
        <v>2551</v>
      </c>
      <c r="M682" s="5" t="s">
        <v>2551</v>
      </c>
      <c r="N682" s="5" t="s">
        <v>2717</v>
      </c>
      <c r="O682" s="18" t="s">
        <v>56</v>
      </c>
      <c r="R682" s="5" t="s">
        <v>5168</v>
      </c>
      <c r="S682">
        <v>5</v>
      </c>
      <c r="U682">
        <v>10</v>
      </c>
      <c r="V682">
        <v>5</v>
      </c>
      <c r="W682">
        <v>6</v>
      </c>
      <c r="AO682" s="5" t="s">
        <v>6060</v>
      </c>
      <c r="AP682" s="5" t="s">
        <v>6060</v>
      </c>
      <c r="AQ682" s="19" t="s">
        <v>2576</v>
      </c>
      <c r="AR682" s="5" t="s">
        <v>6061</v>
      </c>
    </row>
    <row r="683" spans="1:45" ht="16" x14ac:dyDescent="0.2">
      <c r="A683" s="18" t="s">
        <v>1343</v>
      </c>
      <c r="B683" s="18" t="s">
        <v>1342</v>
      </c>
      <c r="C683" s="18" t="s">
        <v>48</v>
      </c>
      <c r="D683" s="18" t="s">
        <v>48</v>
      </c>
      <c r="E683" s="5" t="s">
        <v>6062</v>
      </c>
      <c r="F683" s="5" t="s">
        <v>6063</v>
      </c>
      <c r="G683" s="5" t="s">
        <v>6064</v>
      </c>
      <c r="H683" s="5" t="s">
        <v>2551</v>
      </c>
      <c r="I683" s="5" t="s">
        <v>59</v>
      </c>
      <c r="J683" s="5" t="s">
        <v>990</v>
      </c>
      <c r="K683" s="5" t="s">
        <v>2551</v>
      </c>
      <c r="L683" s="5" t="s">
        <v>2551</v>
      </c>
      <c r="M683" s="5" t="s">
        <v>2551</v>
      </c>
      <c r="N683" s="5" t="s">
        <v>2717</v>
      </c>
      <c r="O683" s="18" t="s">
        <v>56</v>
      </c>
      <c r="R683" s="5" t="s">
        <v>5168</v>
      </c>
      <c r="S683">
        <v>20</v>
      </c>
      <c r="T683">
        <v>50</v>
      </c>
      <c r="U683">
        <v>30</v>
      </c>
      <c r="AO683" s="5" t="s">
        <v>6065</v>
      </c>
      <c r="AP683" s="5" t="s">
        <v>6065</v>
      </c>
      <c r="AQ683" s="19" t="s">
        <v>2670</v>
      </c>
      <c r="AR683" s="5" t="s">
        <v>2938</v>
      </c>
      <c r="AS683" t="b">
        <v>0</v>
      </c>
    </row>
    <row r="684" spans="1:45" ht="16" x14ac:dyDescent="0.2">
      <c r="A684" s="18" t="s">
        <v>1925</v>
      </c>
      <c r="B684" s="18" t="s">
        <v>1342</v>
      </c>
      <c r="C684" s="18" t="s">
        <v>48</v>
      </c>
      <c r="D684" s="18" t="s">
        <v>48</v>
      </c>
      <c r="E684" s="5" t="s">
        <v>6066</v>
      </c>
      <c r="F684" s="5" t="s">
        <v>6067</v>
      </c>
      <c r="G684" s="5" t="s">
        <v>6068</v>
      </c>
      <c r="H684" s="5" t="s">
        <v>2551</v>
      </c>
      <c r="I684" s="5" t="s">
        <v>59</v>
      </c>
      <c r="J684" s="5" t="s">
        <v>1926</v>
      </c>
      <c r="K684" s="5" t="s">
        <v>2551</v>
      </c>
      <c r="L684" s="5" t="s">
        <v>2551</v>
      </c>
      <c r="M684" s="5" t="s">
        <v>2551</v>
      </c>
      <c r="N684" s="5" t="s">
        <v>2717</v>
      </c>
      <c r="O684" s="18" t="s">
        <v>56</v>
      </c>
      <c r="R684" s="5" t="s">
        <v>5168</v>
      </c>
      <c r="T684">
        <v>50</v>
      </c>
      <c r="U684">
        <v>25</v>
      </c>
      <c r="V684">
        <v>15</v>
      </c>
      <c r="W684">
        <v>50</v>
      </c>
      <c r="AO684" s="5" t="s">
        <v>6069</v>
      </c>
      <c r="AP684" s="5" t="s">
        <v>6070</v>
      </c>
      <c r="AQ684" s="19" t="s">
        <v>2606</v>
      </c>
      <c r="AR684" s="5" t="s">
        <v>2938</v>
      </c>
    </row>
    <row r="685" spans="1:45" ht="16" x14ac:dyDescent="0.2">
      <c r="A685" s="18" t="s">
        <v>2032</v>
      </c>
      <c r="B685" s="18" t="s">
        <v>617</v>
      </c>
      <c r="C685" s="18" t="s">
        <v>5184</v>
      </c>
      <c r="D685" s="18" t="s">
        <v>2976</v>
      </c>
      <c r="E685" s="5" t="s">
        <v>6071</v>
      </c>
      <c r="F685" s="5" t="s">
        <v>6072</v>
      </c>
      <c r="G685" s="5" t="s">
        <v>6073</v>
      </c>
      <c r="H685" s="5" t="s">
        <v>2871</v>
      </c>
      <c r="I685" s="5" t="s">
        <v>2551</v>
      </c>
      <c r="J685" s="5" t="s">
        <v>2033</v>
      </c>
      <c r="K685" s="5" t="s">
        <v>2738</v>
      </c>
      <c r="L685" s="5" t="s">
        <v>2879</v>
      </c>
      <c r="M685" s="5" t="s">
        <v>2738</v>
      </c>
      <c r="N685" s="5" t="s">
        <v>2551</v>
      </c>
      <c r="O685" s="18" t="s">
        <v>114</v>
      </c>
      <c r="Q685">
        <v>100</v>
      </c>
      <c r="R685" s="5"/>
      <c r="Z685">
        <v>40</v>
      </c>
      <c r="AA685">
        <v>20</v>
      </c>
      <c r="AE685">
        <v>20</v>
      </c>
      <c r="AH685">
        <v>80</v>
      </c>
      <c r="AK685">
        <v>0</v>
      </c>
      <c r="AL685">
        <v>10000</v>
      </c>
      <c r="AO685" s="5" t="s">
        <v>6074</v>
      </c>
      <c r="AP685" s="5" t="s">
        <v>6075</v>
      </c>
      <c r="AQ685" s="19"/>
      <c r="AR685" s="5" t="s">
        <v>3347</v>
      </c>
    </row>
    <row r="686" spans="1:45" ht="16" x14ac:dyDescent="0.2">
      <c r="A686" s="18" t="s">
        <v>1338</v>
      </c>
      <c r="B686" s="18" t="s">
        <v>617</v>
      </c>
      <c r="C686" s="18" t="s">
        <v>5184</v>
      </c>
      <c r="D686" s="18" t="s">
        <v>2976</v>
      </c>
      <c r="E686" s="5" t="s">
        <v>5184</v>
      </c>
      <c r="F686" s="5" t="s">
        <v>6076</v>
      </c>
      <c r="G686" s="5" t="s">
        <v>6077</v>
      </c>
      <c r="H686" s="5" t="s">
        <v>2551</v>
      </c>
      <c r="I686" s="5" t="s">
        <v>2551</v>
      </c>
      <c r="J686" s="5" t="s">
        <v>1339</v>
      </c>
      <c r="K686" s="5" t="s">
        <v>2551</v>
      </c>
      <c r="L686" s="5" t="s">
        <v>2551</v>
      </c>
      <c r="M686" s="5" t="s">
        <v>2717</v>
      </c>
      <c r="N686" s="5" t="s">
        <v>2551</v>
      </c>
      <c r="O686" s="18" t="s">
        <v>67</v>
      </c>
      <c r="Q686">
        <v>100</v>
      </c>
      <c r="R686" s="5"/>
      <c r="AO686" s="5" t="s">
        <v>6078</v>
      </c>
      <c r="AP686" s="5" t="s">
        <v>2588</v>
      </c>
      <c r="AQ686" s="19"/>
      <c r="AR686" s="5" t="s">
        <v>3347</v>
      </c>
    </row>
    <row r="687" spans="1:45" ht="16" x14ac:dyDescent="0.2">
      <c r="A687" s="18" t="s">
        <v>1905</v>
      </c>
      <c r="B687" s="18" t="s">
        <v>617</v>
      </c>
      <c r="C687" s="18" t="s">
        <v>5184</v>
      </c>
      <c r="D687" s="18" t="s">
        <v>2976</v>
      </c>
      <c r="E687" s="5" t="s">
        <v>6079</v>
      </c>
      <c r="F687" s="5" t="s">
        <v>6080</v>
      </c>
      <c r="G687" s="5" t="s">
        <v>6081</v>
      </c>
      <c r="H687" s="5" t="s">
        <v>2551</v>
      </c>
      <c r="I687" s="5" t="s">
        <v>2551</v>
      </c>
      <c r="J687" s="5" t="s">
        <v>1906</v>
      </c>
      <c r="K687" s="5" t="s">
        <v>2761</v>
      </c>
      <c r="L687" s="5" t="s">
        <v>2551</v>
      </c>
      <c r="M687" s="5" t="s">
        <v>2551</v>
      </c>
      <c r="N687" s="5" t="s">
        <v>2761</v>
      </c>
      <c r="O687" s="18" t="s">
        <v>107</v>
      </c>
      <c r="Q687">
        <v>100</v>
      </c>
      <c r="R687" s="5"/>
      <c r="AO687" s="5" t="s">
        <v>3548</v>
      </c>
      <c r="AP687" s="5" t="s">
        <v>6082</v>
      </c>
      <c r="AQ687" s="19" t="s">
        <v>6083</v>
      </c>
      <c r="AR687" s="5" t="s">
        <v>6084</v>
      </c>
      <c r="AS687" t="b">
        <v>0</v>
      </c>
    </row>
    <row r="688" spans="1:45" ht="16" x14ac:dyDescent="0.2">
      <c r="A688" s="18" t="s">
        <v>1857</v>
      </c>
      <c r="B688" s="18" t="s">
        <v>617</v>
      </c>
      <c r="C688" s="18" t="s">
        <v>5184</v>
      </c>
      <c r="D688" s="18" t="s">
        <v>2976</v>
      </c>
      <c r="E688" s="5" t="s">
        <v>6085</v>
      </c>
      <c r="F688" s="5" t="s">
        <v>6086</v>
      </c>
      <c r="G688" s="5" t="s">
        <v>6087</v>
      </c>
      <c r="H688" s="5" t="s">
        <v>2551</v>
      </c>
      <c r="I688" s="5" t="s">
        <v>2551</v>
      </c>
      <c r="J688" s="5" t="s">
        <v>1858</v>
      </c>
      <c r="K688" s="5" t="s">
        <v>2551</v>
      </c>
      <c r="L688" s="5" t="s">
        <v>2551</v>
      </c>
      <c r="M688" s="5" t="s">
        <v>2551</v>
      </c>
      <c r="N688" s="5" t="s">
        <v>2717</v>
      </c>
      <c r="O688" s="18" t="s">
        <v>56</v>
      </c>
      <c r="Q688">
        <v>100</v>
      </c>
      <c r="R688" s="5"/>
      <c r="U688">
        <v>30</v>
      </c>
      <c r="W688">
        <v>60</v>
      </c>
      <c r="X688">
        <v>10</v>
      </c>
      <c r="AO688" s="5" t="s">
        <v>6088</v>
      </c>
      <c r="AP688" s="5" t="s">
        <v>6088</v>
      </c>
      <c r="AQ688" s="19"/>
      <c r="AR688" s="5" t="s">
        <v>3347</v>
      </c>
    </row>
    <row r="689" spans="1:44" ht="16" x14ac:dyDescent="0.2">
      <c r="A689" s="18" t="s">
        <v>622</v>
      </c>
      <c r="B689" s="18" t="s">
        <v>617</v>
      </c>
      <c r="C689" s="18" t="s">
        <v>5184</v>
      </c>
      <c r="D689" s="18" t="s">
        <v>2976</v>
      </c>
      <c r="E689" s="5" t="s">
        <v>6089</v>
      </c>
      <c r="F689" s="5" t="s">
        <v>6090</v>
      </c>
      <c r="G689" s="5" t="s">
        <v>6091</v>
      </c>
      <c r="H689" s="5" t="s">
        <v>2551</v>
      </c>
      <c r="I689" s="5" t="s">
        <v>2551</v>
      </c>
      <c r="J689" s="5" t="s">
        <v>623</v>
      </c>
      <c r="K689" s="5" t="s">
        <v>2739</v>
      </c>
      <c r="L689" s="5" t="s">
        <v>2738</v>
      </c>
      <c r="M689" s="5" t="s">
        <v>2551</v>
      </c>
      <c r="N689" s="5" t="s">
        <v>2739</v>
      </c>
      <c r="O689" s="18" t="s">
        <v>107</v>
      </c>
      <c r="Q689">
        <v>100</v>
      </c>
      <c r="R689" s="5"/>
      <c r="U689">
        <v>70</v>
      </c>
      <c r="AA689">
        <v>10</v>
      </c>
      <c r="AH689">
        <v>30</v>
      </c>
      <c r="AO689" s="5" t="s">
        <v>6092</v>
      </c>
      <c r="AP689" s="5" t="s">
        <v>6093</v>
      </c>
      <c r="AQ689" s="19" t="s">
        <v>2582</v>
      </c>
      <c r="AR689" s="5" t="s">
        <v>3206</v>
      </c>
    </row>
    <row r="690" spans="1:44" ht="16" x14ac:dyDescent="0.2">
      <c r="A690" s="18" t="s">
        <v>2451</v>
      </c>
      <c r="B690" s="18" t="s">
        <v>2450</v>
      </c>
      <c r="C690" s="18" t="s">
        <v>48</v>
      </c>
      <c r="D690" s="18" t="s">
        <v>48</v>
      </c>
      <c r="E690" s="5" t="s">
        <v>6094</v>
      </c>
      <c r="F690" s="5" t="s">
        <v>6095</v>
      </c>
      <c r="G690" s="5" t="s">
        <v>6096</v>
      </c>
      <c r="H690" s="5" t="s">
        <v>2871</v>
      </c>
      <c r="I690" s="5" t="s">
        <v>59</v>
      </c>
      <c r="J690" s="5" t="s">
        <v>2452</v>
      </c>
      <c r="K690" s="5" t="s">
        <v>2717</v>
      </c>
      <c r="L690" s="5" t="s">
        <v>2551</v>
      </c>
      <c r="M690" s="5" t="s">
        <v>2551</v>
      </c>
      <c r="N690" s="5" t="s">
        <v>2551</v>
      </c>
      <c r="O690" s="18" t="s">
        <v>120</v>
      </c>
      <c r="R690" s="5" t="s">
        <v>5168</v>
      </c>
      <c r="S690">
        <v>200</v>
      </c>
      <c r="T690">
        <v>700</v>
      </c>
      <c r="U690">
        <v>200</v>
      </c>
      <c r="V690">
        <v>40</v>
      </c>
      <c r="W690">
        <v>450</v>
      </c>
      <c r="AO690" s="5" t="s">
        <v>6097</v>
      </c>
      <c r="AP690" s="5" t="s">
        <v>6098</v>
      </c>
      <c r="AQ690" s="19" t="s">
        <v>6099</v>
      </c>
      <c r="AR690" s="5" t="s">
        <v>6100</v>
      </c>
    </row>
    <row r="691" spans="1:44" ht="16" x14ac:dyDescent="0.2">
      <c r="A691" s="18" t="s">
        <v>2522</v>
      </c>
      <c r="B691" s="18" t="s">
        <v>2521</v>
      </c>
      <c r="C691" s="18" t="s">
        <v>48</v>
      </c>
      <c r="D691" s="18" t="s">
        <v>48</v>
      </c>
      <c r="E691" s="5" t="s">
        <v>6101</v>
      </c>
      <c r="F691" s="5" t="s">
        <v>6102</v>
      </c>
      <c r="G691" s="5" t="s">
        <v>6103</v>
      </c>
      <c r="H691" s="5" t="s">
        <v>2871</v>
      </c>
      <c r="I691" s="5" t="s">
        <v>59</v>
      </c>
      <c r="J691" s="5" t="s">
        <v>2523</v>
      </c>
      <c r="K691" s="5" t="s">
        <v>4246</v>
      </c>
      <c r="L691" s="5" t="s">
        <v>2551</v>
      </c>
      <c r="M691" s="5" t="s">
        <v>5789</v>
      </c>
      <c r="N691" s="5" t="s">
        <v>2551</v>
      </c>
      <c r="O691" s="18" t="s">
        <v>67</v>
      </c>
      <c r="R691" s="5" t="s">
        <v>5168</v>
      </c>
      <c r="T691">
        <v>250</v>
      </c>
      <c r="AE691">
        <v>20</v>
      </c>
      <c r="AH691">
        <v>10</v>
      </c>
      <c r="AJ691">
        <v>8</v>
      </c>
      <c r="AK691">
        <v>126850</v>
      </c>
      <c r="AN691">
        <v>7</v>
      </c>
      <c r="AO691" s="5" t="s">
        <v>3654</v>
      </c>
      <c r="AP691" s="5" t="s">
        <v>3654</v>
      </c>
      <c r="AQ691" s="19" t="s">
        <v>2622</v>
      </c>
      <c r="AR691" s="5" t="s">
        <v>3215</v>
      </c>
    </row>
    <row r="692" spans="1:44" ht="16" x14ac:dyDescent="0.2">
      <c r="A692" s="18" t="s">
        <v>1909</v>
      </c>
      <c r="B692" s="18" t="s">
        <v>86</v>
      </c>
      <c r="C692" s="18" t="s">
        <v>4713</v>
      </c>
      <c r="D692" s="18" t="s">
        <v>2976</v>
      </c>
      <c r="E692" s="5" t="s">
        <v>6104</v>
      </c>
      <c r="F692" s="5" t="s">
        <v>6105</v>
      </c>
      <c r="G692" s="5" t="s">
        <v>6106</v>
      </c>
      <c r="H692" s="5" t="s">
        <v>2551</v>
      </c>
      <c r="I692" s="5" t="s">
        <v>2551</v>
      </c>
      <c r="J692" s="5" t="s">
        <v>1910</v>
      </c>
      <c r="K692" s="5" t="s">
        <v>2769</v>
      </c>
      <c r="L692" s="5" t="s">
        <v>3076</v>
      </c>
      <c r="M692" s="5" t="s">
        <v>2769</v>
      </c>
      <c r="N692" s="5" t="s">
        <v>2769</v>
      </c>
      <c r="O692" s="18" t="s">
        <v>114</v>
      </c>
      <c r="P692">
        <v>100</v>
      </c>
      <c r="R692" s="5"/>
      <c r="Y692">
        <v>20</v>
      </c>
      <c r="AG692">
        <v>142500</v>
      </c>
      <c r="AH692">
        <v>25</v>
      </c>
      <c r="AI692">
        <v>25</v>
      </c>
      <c r="AO692" s="5" t="s">
        <v>6107</v>
      </c>
      <c r="AP692" s="5" t="s">
        <v>6107</v>
      </c>
      <c r="AQ692" s="19" t="s">
        <v>6108</v>
      </c>
      <c r="AR692" s="5" t="s">
        <v>6109</v>
      </c>
    </row>
    <row r="693" spans="1:44" ht="32" x14ac:dyDescent="0.2">
      <c r="A693" s="18" t="s">
        <v>1290</v>
      </c>
      <c r="B693" s="18" t="s">
        <v>86</v>
      </c>
      <c r="C693" s="18" t="s">
        <v>4713</v>
      </c>
      <c r="D693" s="18" t="s">
        <v>2976</v>
      </c>
      <c r="E693" s="5" t="s">
        <v>6110</v>
      </c>
      <c r="F693" s="5" t="s">
        <v>6111</v>
      </c>
      <c r="G693" s="5" t="s">
        <v>6112</v>
      </c>
      <c r="H693" s="5" t="s">
        <v>2551</v>
      </c>
      <c r="I693" s="5" t="s">
        <v>2551</v>
      </c>
      <c r="J693" s="5" t="s">
        <v>6113</v>
      </c>
      <c r="K693" s="5" t="s">
        <v>2813</v>
      </c>
      <c r="L693" s="5" t="s">
        <v>2738</v>
      </c>
      <c r="M693" s="5" t="s">
        <v>2739</v>
      </c>
      <c r="N693" s="5" t="s">
        <v>2769</v>
      </c>
      <c r="O693" s="18" t="s">
        <v>67</v>
      </c>
      <c r="P693">
        <v>100</v>
      </c>
      <c r="R693" s="5"/>
      <c r="AO693" s="5" t="s">
        <v>6114</v>
      </c>
      <c r="AP693" s="5" t="s">
        <v>6115</v>
      </c>
      <c r="AQ693" s="19"/>
      <c r="AR693" s="5" t="s">
        <v>3347</v>
      </c>
    </row>
    <row r="694" spans="1:44" ht="16" x14ac:dyDescent="0.2">
      <c r="A694" s="18" t="s">
        <v>1911</v>
      </c>
      <c r="B694" s="18" t="s">
        <v>86</v>
      </c>
      <c r="C694" s="18" t="s">
        <v>4713</v>
      </c>
      <c r="D694" s="18" t="s">
        <v>2976</v>
      </c>
      <c r="E694" s="5" t="s">
        <v>6110</v>
      </c>
      <c r="F694" s="5" t="s">
        <v>6111</v>
      </c>
      <c r="G694" s="5" t="s">
        <v>6116</v>
      </c>
      <c r="H694" s="5" t="s">
        <v>2551</v>
      </c>
      <c r="I694" s="5" t="s">
        <v>2551</v>
      </c>
      <c r="J694" s="5" t="s">
        <v>6117</v>
      </c>
      <c r="K694" s="5" t="s">
        <v>2551</v>
      </c>
      <c r="L694" s="5" t="s">
        <v>2717</v>
      </c>
      <c r="M694" s="5" t="s">
        <v>2551</v>
      </c>
      <c r="N694" s="5" t="s">
        <v>2551</v>
      </c>
      <c r="O694" s="18" t="s">
        <v>114</v>
      </c>
      <c r="P694">
        <v>100</v>
      </c>
      <c r="R694" s="5"/>
      <c r="Z694">
        <v>5</v>
      </c>
      <c r="AE694">
        <v>30</v>
      </c>
      <c r="AH694">
        <v>5</v>
      </c>
      <c r="AO694" s="5" t="s">
        <v>6118</v>
      </c>
      <c r="AP694" s="5" t="s">
        <v>6118</v>
      </c>
      <c r="AQ694" s="19"/>
      <c r="AR694" s="5" t="s">
        <v>3347</v>
      </c>
    </row>
    <row r="695" spans="1:44" ht="16" x14ac:dyDescent="0.2">
      <c r="A695" s="18" t="s">
        <v>821</v>
      </c>
      <c r="B695" s="18" t="s">
        <v>86</v>
      </c>
      <c r="C695" s="18" t="s">
        <v>4713</v>
      </c>
      <c r="D695" s="18" t="s">
        <v>2976</v>
      </c>
      <c r="E695" s="5" t="s">
        <v>6119</v>
      </c>
      <c r="F695" s="5" t="s">
        <v>6120</v>
      </c>
      <c r="G695" s="5" t="s">
        <v>6121</v>
      </c>
      <c r="H695" s="5" t="s">
        <v>2551</v>
      </c>
      <c r="I695" s="5" t="s">
        <v>2551</v>
      </c>
      <c r="J695" s="5" t="s">
        <v>822</v>
      </c>
      <c r="K695" s="5" t="s">
        <v>2551</v>
      </c>
      <c r="L695" s="5" t="s">
        <v>2551</v>
      </c>
      <c r="M695" s="5" t="s">
        <v>2717</v>
      </c>
      <c r="N695" s="5" t="s">
        <v>2551</v>
      </c>
      <c r="O695" s="18" t="s">
        <v>67</v>
      </c>
      <c r="P695">
        <v>100</v>
      </c>
      <c r="R695" s="5"/>
      <c r="S695">
        <v>1080</v>
      </c>
      <c r="AH695">
        <v>14</v>
      </c>
      <c r="AO695" s="5" t="s">
        <v>6122</v>
      </c>
      <c r="AP695" s="5" t="s">
        <v>6122</v>
      </c>
      <c r="AQ695" s="19">
        <f>'CapRev-Output-All'!$AO695*'CapRev-Output-All'!$AR695/100</f>
        <v>15007.0272</v>
      </c>
      <c r="AR695" s="5">
        <v>2.56</v>
      </c>
    </row>
    <row r="696" spans="1:44" ht="16" x14ac:dyDescent="0.2">
      <c r="A696" s="18" t="s">
        <v>1159</v>
      </c>
      <c r="B696" s="18" t="s">
        <v>86</v>
      </c>
      <c r="C696" s="18" t="s">
        <v>4713</v>
      </c>
      <c r="D696" s="18" t="s">
        <v>2976</v>
      </c>
      <c r="E696" s="5" t="s">
        <v>6123</v>
      </c>
      <c r="F696" s="5" t="s">
        <v>6124</v>
      </c>
      <c r="G696" s="5" t="s">
        <v>6125</v>
      </c>
      <c r="H696" s="5" t="s">
        <v>2551</v>
      </c>
      <c r="I696" s="5" t="s">
        <v>2551</v>
      </c>
      <c r="J696" s="5" t="s">
        <v>6126</v>
      </c>
      <c r="K696" s="5" t="s">
        <v>2551</v>
      </c>
      <c r="L696" s="5" t="s">
        <v>2551</v>
      </c>
      <c r="M696" s="5" t="s">
        <v>2551</v>
      </c>
      <c r="N696" s="5" t="s">
        <v>2717</v>
      </c>
      <c r="O696" s="18" t="s">
        <v>56</v>
      </c>
      <c r="P696">
        <v>100</v>
      </c>
      <c r="R696" s="5"/>
      <c r="S696">
        <v>100</v>
      </c>
      <c r="U696">
        <v>80</v>
      </c>
      <c r="W696">
        <v>200</v>
      </c>
      <c r="AO696" s="5" t="s">
        <v>6127</v>
      </c>
      <c r="AP696" s="5" t="s">
        <v>6127</v>
      </c>
      <c r="AQ696" s="19"/>
      <c r="AR696" s="5" t="s">
        <v>3347</v>
      </c>
    </row>
    <row r="697" spans="1:44" ht="16" x14ac:dyDescent="0.2">
      <c r="A697" s="18" t="s">
        <v>1147</v>
      </c>
      <c r="B697" s="18" t="s">
        <v>337</v>
      </c>
      <c r="C697" s="18" t="s">
        <v>5564</v>
      </c>
      <c r="D697" s="18" t="s">
        <v>148</v>
      </c>
      <c r="E697" s="5" t="s">
        <v>6128</v>
      </c>
      <c r="F697" s="5" t="s">
        <v>6129</v>
      </c>
      <c r="G697" s="5" t="s">
        <v>2986</v>
      </c>
      <c r="H697" s="5" t="s">
        <v>2551</v>
      </c>
      <c r="I697" s="5" t="s">
        <v>2551</v>
      </c>
      <c r="J697" s="5" t="s">
        <v>1148</v>
      </c>
      <c r="K697" s="5" t="s">
        <v>2769</v>
      </c>
      <c r="L697" s="5" t="s">
        <v>3076</v>
      </c>
      <c r="M697" s="5" t="s">
        <v>2769</v>
      </c>
      <c r="N697" s="5" t="s">
        <v>2769</v>
      </c>
      <c r="O697" s="18" t="s">
        <v>114</v>
      </c>
      <c r="P697">
        <v>100</v>
      </c>
      <c r="R697" s="5"/>
      <c r="AI697">
        <v>6</v>
      </c>
      <c r="AN697">
        <v>7</v>
      </c>
      <c r="AO697" s="5" t="s">
        <v>6130</v>
      </c>
      <c r="AP697" s="5" t="s">
        <v>6131</v>
      </c>
      <c r="AQ697" s="19" t="s">
        <v>2551</v>
      </c>
      <c r="AR697" s="5" t="s">
        <v>3347</v>
      </c>
    </row>
    <row r="698" spans="1:44" ht="16" x14ac:dyDescent="0.2">
      <c r="A698" s="18" t="s">
        <v>1377</v>
      </c>
      <c r="B698" s="18" t="s">
        <v>337</v>
      </c>
      <c r="C698" s="18" t="s">
        <v>5564</v>
      </c>
      <c r="D698" s="18" t="s">
        <v>148</v>
      </c>
      <c r="E698" s="5" t="s">
        <v>6132</v>
      </c>
      <c r="F698" s="5" t="s">
        <v>6133</v>
      </c>
      <c r="G698" s="5" t="s">
        <v>6134</v>
      </c>
      <c r="H698" s="5" t="s">
        <v>2551</v>
      </c>
      <c r="I698" s="5" t="s">
        <v>2551</v>
      </c>
      <c r="J698" s="5" t="s">
        <v>1378</v>
      </c>
      <c r="K698" s="5" t="s">
        <v>2551</v>
      </c>
      <c r="L698" s="5" t="s">
        <v>2551</v>
      </c>
      <c r="M698" s="5" t="s">
        <v>2551</v>
      </c>
      <c r="N698" s="5" t="s">
        <v>2717</v>
      </c>
      <c r="O698" s="18" t="s">
        <v>56</v>
      </c>
      <c r="P698">
        <v>100</v>
      </c>
      <c r="R698" s="5"/>
      <c r="S698">
        <v>28</v>
      </c>
      <c r="T698">
        <v>10</v>
      </c>
      <c r="U698">
        <v>40</v>
      </c>
      <c r="AO698" s="5" t="s">
        <v>6135</v>
      </c>
      <c r="AP698" s="5" t="s">
        <v>6135</v>
      </c>
      <c r="AQ698" s="19"/>
      <c r="AR698" s="5" t="s">
        <v>3347</v>
      </c>
    </row>
    <row r="699" spans="1:44" ht="16" x14ac:dyDescent="0.2">
      <c r="A699" s="18" t="s">
        <v>885</v>
      </c>
      <c r="B699" s="18" t="s">
        <v>337</v>
      </c>
      <c r="C699" s="18" t="s">
        <v>5564</v>
      </c>
      <c r="D699" s="18" t="s">
        <v>148</v>
      </c>
      <c r="E699" s="5" t="s">
        <v>3189</v>
      </c>
      <c r="F699" s="5" t="s">
        <v>3190</v>
      </c>
      <c r="G699" s="5" t="s">
        <v>3191</v>
      </c>
      <c r="H699" s="5" t="s">
        <v>2551</v>
      </c>
      <c r="I699" s="5" t="s">
        <v>2551</v>
      </c>
      <c r="J699" s="5" t="s">
        <v>886</v>
      </c>
      <c r="K699" s="5" t="s">
        <v>2951</v>
      </c>
      <c r="L699" s="5" t="s">
        <v>3211</v>
      </c>
      <c r="M699" s="5" t="s">
        <v>2942</v>
      </c>
      <c r="N699" s="5" t="s">
        <v>3144</v>
      </c>
      <c r="O699" s="18" t="s">
        <v>56</v>
      </c>
      <c r="P699">
        <v>100</v>
      </c>
      <c r="R699" s="5"/>
      <c r="U699">
        <v>30</v>
      </c>
      <c r="W699">
        <v>50</v>
      </c>
      <c r="X699">
        <v>10</v>
      </c>
      <c r="AO699" s="5" t="s">
        <v>3192</v>
      </c>
      <c r="AP699" s="5" t="s">
        <v>3192</v>
      </c>
      <c r="AQ699" s="19">
        <f>'CapRev-Output-All'!$AO699*'CapRev-Output-All'!$AR699/100</f>
        <v>9143.1054000000004</v>
      </c>
      <c r="AR699" s="5" t="s">
        <v>6136</v>
      </c>
    </row>
    <row r="700" spans="1:44" ht="16" x14ac:dyDescent="0.2">
      <c r="A700" s="18" t="s">
        <v>1616</v>
      </c>
      <c r="B700" s="18" t="s">
        <v>337</v>
      </c>
      <c r="C700" s="18" t="s">
        <v>5564</v>
      </c>
      <c r="D700" s="18" t="s">
        <v>148</v>
      </c>
      <c r="E700" s="5" t="s">
        <v>5564</v>
      </c>
      <c r="F700" s="5" t="s">
        <v>6137</v>
      </c>
      <c r="G700" s="5" t="s">
        <v>6138</v>
      </c>
      <c r="H700" s="5" t="s">
        <v>2551</v>
      </c>
      <c r="I700" s="5" t="s">
        <v>2551</v>
      </c>
      <c r="J700" s="5" t="s">
        <v>6139</v>
      </c>
      <c r="K700" s="5" t="s">
        <v>2813</v>
      </c>
      <c r="L700" s="5" t="s">
        <v>2731</v>
      </c>
      <c r="M700" s="5" t="s">
        <v>2753</v>
      </c>
      <c r="N700" s="5" t="s">
        <v>2813</v>
      </c>
      <c r="O700" s="18" t="s">
        <v>107</v>
      </c>
      <c r="P700">
        <v>100</v>
      </c>
      <c r="R700" s="5"/>
      <c r="AO700" s="5" t="s">
        <v>2549</v>
      </c>
      <c r="AP700" s="5" t="s">
        <v>2549</v>
      </c>
      <c r="AQ700" s="19" t="s">
        <v>2551</v>
      </c>
      <c r="AR700" s="5" t="s">
        <v>2551</v>
      </c>
    </row>
    <row r="701" spans="1:44" ht="16" x14ac:dyDescent="0.2">
      <c r="A701" s="18" t="s">
        <v>1286</v>
      </c>
      <c r="B701" s="18" t="s">
        <v>286</v>
      </c>
      <c r="C701" s="18" t="s">
        <v>2799</v>
      </c>
      <c r="D701" s="18" t="s">
        <v>148</v>
      </c>
      <c r="E701" s="5" t="s">
        <v>2799</v>
      </c>
      <c r="F701" s="5" t="s">
        <v>6140</v>
      </c>
      <c r="G701" s="5" t="s">
        <v>6141</v>
      </c>
      <c r="H701" s="5" t="s">
        <v>2551</v>
      </c>
      <c r="I701" s="5" t="s">
        <v>2551</v>
      </c>
      <c r="J701" s="5" t="s">
        <v>1287</v>
      </c>
      <c r="K701" s="5" t="s">
        <v>2731</v>
      </c>
      <c r="L701" s="5" t="s">
        <v>2731</v>
      </c>
      <c r="M701" s="5" t="s">
        <v>2551</v>
      </c>
      <c r="N701" s="5" t="s">
        <v>3076</v>
      </c>
      <c r="O701" s="18" t="s">
        <v>56</v>
      </c>
      <c r="P701">
        <v>100</v>
      </c>
      <c r="R701" s="5"/>
      <c r="U701">
        <v>35</v>
      </c>
      <c r="V701">
        <v>25</v>
      </c>
      <c r="AC701">
        <v>4</v>
      </c>
      <c r="AE701">
        <v>15</v>
      </c>
      <c r="AO701" s="5" t="s">
        <v>6142</v>
      </c>
      <c r="AP701" s="5" t="s">
        <v>2723</v>
      </c>
      <c r="AQ701" s="19" t="s">
        <v>2551</v>
      </c>
      <c r="AR701" s="5" t="s">
        <v>2551</v>
      </c>
    </row>
    <row r="702" spans="1:44" ht="32" x14ac:dyDescent="0.2">
      <c r="A702" s="18" t="s">
        <v>2309</v>
      </c>
      <c r="B702" s="18" t="s">
        <v>76</v>
      </c>
      <c r="C702" s="18" t="s">
        <v>5642</v>
      </c>
      <c r="D702" s="18" t="s">
        <v>2874</v>
      </c>
      <c r="E702" s="5" t="s">
        <v>6143</v>
      </c>
      <c r="F702" s="5" t="s">
        <v>6144</v>
      </c>
      <c r="G702" s="5" t="s">
        <v>6145</v>
      </c>
      <c r="H702" s="5" t="s">
        <v>2551</v>
      </c>
      <c r="I702" s="5" t="s">
        <v>2551</v>
      </c>
      <c r="J702" s="5" t="s">
        <v>6146</v>
      </c>
      <c r="K702" s="5" t="s">
        <v>2551</v>
      </c>
      <c r="L702" s="5" t="s">
        <v>2717</v>
      </c>
      <c r="M702" s="5" t="s">
        <v>2551</v>
      </c>
      <c r="N702" s="5" t="s">
        <v>2551</v>
      </c>
      <c r="O702" s="18" t="s">
        <v>114</v>
      </c>
      <c r="Q702">
        <v>100</v>
      </c>
      <c r="R702" s="5"/>
      <c r="Y702">
        <v>3</v>
      </c>
      <c r="AC702">
        <v>3</v>
      </c>
      <c r="AG702">
        <v>100000</v>
      </c>
      <c r="AO702" s="5" t="s">
        <v>6147</v>
      </c>
      <c r="AP702" s="5" t="s">
        <v>6148</v>
      </c>
      <c r="AQ702" s="19" t="s">
        <v>2551</v>
      </c>
      <c r="AR702" s="5" t="s">
        <v>2551</v>
      </c>
    </row>
    <row r="703" spans="1:44" ht="16" x14ac:dyDescent="0.2">
      <c r="A703" s="18" t="s">
        <v>1558</v>
      </c>
      <c r="B703" s="18" t="s">
        <v>76</v>
      </c>
      <c r="C703" s="18" t="s">
        <v>5642</v>
      </c>
      <c r="D703" s="18" t="s">
        <v>2874</v>
      </c>
      <c r="E703" s="5" t="s">
        <v>6149</v>
      </c>
      <c r="F703" s="5" t="s">
        <v>6150</v>
      </c>
      <c r="G703" s="5" t="s">
        <v>6151</v>
      </c>
      <c r="H703" s="5" t="s">
        <v>2551</v>
      </c>
      <c r="I703" s="5" t="s">
        <v>2551</v>
      </c>
      <c r="J703" s="5" t="s">
        <v>1559</v>
      </c>
      <c r="K703" s="5" t="s">
        <v>2551</v>
      </c>
      <c r="L703" s="5" t="s">
        <v>2551</v>
      </c>
      <c r="M703" s="5" t="s">
        <v>2717</v>
      </c>
      <c r="N703" s="5" t="s">
        <v>2551</v>
      </c>
      <c r="O703" s="18" t="s">
        <v>67</v>
      </c>
      <c r="Q703">
        <v>100</v>
      </c>
      <c r="R703" s="5"/>
      <c r="AM703">
        <v>455</v>
      </c>
      <c r="AN703">
        <v>1</v>
      </c>
      <c r="AO703" s="5" t="s">
        <v>6152</v>
      </c>
      <c r="AP703" s="5" t="s">
        <v>2723</v>
      </c>
      <c r="AQ703" s="19" t="s">
        <v>2552</v>
      </c>
      <c r="AR703" s="5" t="s">
        <v>5835</v>
      </c>
    </row>
    <row r="704" spans="1:44" ht="16" x14ac:dyDescent="0.2">
      <c r="A704" s="18" t="s">
        <v>78</v>
      </c>
      <c r="B704" s="18" t="s">
        <v>76</v>
      </c>
      <c r="C704" s="18" t="s">
        <v>5642</v>
      </c>
      <c r="D704" s="18" t="s">
        <v>2874</v>
      </c>
      <c r="E704" s="5" t="s">
        <v>5642</v>
      </c>
      <c r="F704" s="5" t="s">
        <v>6153</v>
      </c>
      <c r="G704" s="5" t="s">
        <v>6154</v>
      </c>
      <c r="H704" s="5" t="s">
        <v>2551</v>
      </c>
      <c r="I704" s="5" t="s">
        <v>2551</v>
      </c>
      <c r="J704" s="5" t="s">
        <v>79</v>
      </c>
      <c r="K704" s="5" t="s">
        <v>2753</v>
      </c>
      <c r="L704" s="5" t="s">
        <v>6155</v>
      </c>
      <c r="M704" s="5" t="s">
        <v>6156</v>
      </c>
      <c r="N704" s="5" t="s">
        <v>2551</v>
      </c>
      <c r="O704" s="18" t="s">
        <v>67</v>
      </c>
      <c r="Q704">
        <v>100</v>
      </c>
      <c r="R704" s="5"/>
      <c r="AJ704">
        <v>12140</v>
      </c>
      <c r="AO704" s="5" t="s">
        <v>6157</v>
      </c>
      <c r="AP704" s="5" t="s">
        <v>6158</v>
      </c>
      <c r="AQ704" s="19" t="s">
        <v>2551</v>
      </c>
      <c r="AR704" s="5" t="s">
        <v>2551</v>
      </c>
    </row>
    <row r="705" spans="1:45" ht="16" x14ac:dyDescent="0.2">
      <c r="A705" s="18" t="s">
        <v>1310</v>
      </c>
      <c r="B705" s="18" t="s">
        <v>76</v>
      </c>
      <c r="C705" s="18" t="s">
        <v>5642</v>
      </c>
      <c r="D705" s="18" t="s">
        <v>2874</v>
      </c>
      <c r="E705" s="5" t="s">
        <v>6159</v>
      </c>
      <c r="F705" s="5" t="s">
        <v>6160</v>
      </c>
      <c r="G705" s="5" t="s">
        <v>6161</v>
      </c>
      <c r="H705" s="5" t="s">
        <v>2551</v>
      </c>
      <c r="I705" s="5" t="s">
        <v>2551</v>
      </c>
      <c r="J705" s="5" t="s">
        <v>1311</v>
      </c>
      <c r="K705" s="5" t="s">
        <v>2738</v>
      </c>
      <c r="L705" s="5" t="s">
        <v>2551</v>
      </c>
      <c r="M705" s="5" t="s">
        <v>3006</v>
      </c>
      <c r="N705" s="5" t="s">
        <v>2551</v>
      </c>
      <c r="O705" s="18" t="s">
        <v>67</v>
      </c>
      <c r="Q705">
        <v>100</v>
      </c>
      <c r="R705" s="5"/>
      <c r="W705">
        <v>200</v>
      </c>
      <c r="AI705">
        <v>5</v>
      </c>
      <c r="AL705">
        <v>1900</v>
      </c>
      <c r="AO705" s="5" t="s">
        <v>6162</v>
      </c>
      <c r="AP705" s="5" t="s">
        <v>6163</v>
      </c>
      <c r="AQ705" s="19" t="s">
        <v>2551</v>
      </c>
      <c r="AR705" s="5" t="s">
        <v>2551</v>
      </c>
    </row>
    <row r="706" spans="1:45" ht="16" x14ac:dyDescent="0.2">
      <c r="A706" s="18" t="s">
        <v>1312</v>
      </c>
      <c r="B706" s="18" t="s">
        <v>76</v>
      </c>
      <c r="C706" s="18" t="s">
        <v>5642</v>
      </c>
      <c r="D706" s="18" t="s">
        <v>2874</v>
      </c>
      <c r="E706" s="5" t="s">
        <v>6164</v>
      </c>
      <c r="F706" s="5" t="s">
        <v>6165</v>
      </c>
      <c r="G706" s="5" t="s">
        <v>6166</v>
      </c>
      <c r="H706" s="5" t="s">
        <v>2551</v>
      </c>
      <c r="I706" s="5" t="s">
        <v>59</v>
      </c>
      <c r="J706" s="5" t="s">
        <v>6167</v>
      </c>
      <c r="K706" s="5" t="s">
        <v>2739</v>
      </c>
      <c r="L706" s="5" t="s">
        <v>2739</v>
      </c>
      <c r="M706" s="5" t="s">
        <v>2551</v>
      </c>
      <c r="N706" s="5" t="s">
        <v>2738</v>
      </c>
      <c r="O706" s="18" t="s">
        <v>107</v>
      </c>
      <c r="Q706">
        <v>100</v>
      </c>
      <c r="R706" s="5"/>
      <c r="U706">
        <v>500</v>
      </c>
      <c r="V706">
        <v>600</v>
      </c>
      <c r="AA706">
        <v>40</v>
      </c>
      <c r="AO706" s="5" t="s">
        <v>6168</v>
      </c>
      <c r="AP706" s="5" t="s">
        <v>6168</v>
      </c>
      <c r="AQ706" s="19">
        <f>'CapRev-Output-All'!$AO706*'CapRev-Output-All'!$AR706/100</f>
        <v>11832.763400000002</v>
      </c>
      <c r="AR706" s="5" t="s">
        <v>2942</v>
      </c>
    </row>
    <row r="707" spans="1:45" ht="16" x14ac:dyDescent="0.2">
      <c r="A707" s="18" t="s">
        <v>739</v>
      </c>
      <c r="B707" s="18" t="s">
        <v>263</v>
      </c>
      <c r="C707" s="18" t="s">
        <v>5358</v>
      </c>
      <c r="D707" s="18" t="s">
        <v>2976</v>
      </c>
      <c r="E707" s="5" t="s">
        <v>6169</v>
      </c>
      <c r="F707" s="5" t="s">
        <v>6170</v>
      </c>
      <c r="G707" s="5" t="s">
        <v>6171</v>
      </c>
      <c r="H707" s="5" t="s">
        <v>2551</v>
      </c>
      <c r="I707" s="5" t="s">
        <v>2551</v>
      </c>
      <c r="J707" s="5" t="s">
        <v>740</v>
      </c>
      <c r="K707" s="5" t="s">
        <v>2551</v>
      </c>
      <c r="L707" s="5" t="s">
        <v>2551</v>
      </c>
      <c r="M707" s="5" t="s">
        <v>2738</v>
      </c>
      <c r="N707" s="5" t="s">
        <v>3006</v>
      </c>
      <c r="O707" s="18" t="s">
        <v>56</v>
      </c>
      <c r="P707">
        <v>100</v>
      </c>
      <c r="R707" s="5"/>
      <c r="S707">
        <v>50</v>
      </c>
      <c r="T707">
        <v>30</v>
      </c>
      <c r="U707">
        <v>400</v>
      </c>
      <c r="V707">
        <v>20</v>
      </c>
      <c r="W707">
        <v>350</v>
      </c>
      <c r="X707">
        <v>25</v>
      </c>
      <c r="AO707" s="5" t="s">
        <v>6172</v>
      </c>
      <c r="AP707" s="5" t="s">
        <v>2723</v>
      </c>
      <c r="AQ707" s="19" t="s">
        <v>2551</v>
      </c>
      <c r="AR707" s="5" t="s">
        <v>2551</v>
      </c>
    </row>
    <row r="708" spans="1:45" ht="16" x14ac:dyDescent="0.2">
      <c r="A708" s="18" t="s">
        <v>2494</v>
      </c>
      <c r="B708" s="18" t="s">
        <v>263</v>
      </c>
      <c r="C708" s="18" t="s">
        <v>5358</v>
      </c>
      <c r="D708" s="18" t="s">
        <v>2976</v>
      </c>
      <c r="E708" s="5" t="s">
        <v>6173</v>
      </c>
      <c r="F708" s="5" t="s">
        <v>6174</v>
      </c>
      <c r="G708" s="5" t="s">
        <v>6175</v>
      </c>
      <c r="H708" s="5" t="s">
        <v>2551</v>
      </c>
      <c r="I708" s="5" t="s">
        <v>2551</v>
      </c>
      <c r="J708" s="5" t="s">
        <v>2495</v>
      </c>
      <c r="K708" s="5" t="s">
        <v>2770</v>
      </c>
      <c r="L708" s="5" t="s">
        <v>2551</v>
      </c>
      <c r="M708" s="5" t="s">
        <v>2769</v>
      </c>
      <c r="N708" s="5" t="s">
        <v>2551</v>
      </c>
      <c r="O708" s="18" t="s">
        <v>120</v>
      </c>
      <c r="P708">
        <v>100</v>
      </c>
      <c r="R708" s="5"/>
      <c r="S708">
        <v>200</v>
      </c>
      <c r="T708">
        <v>500</v>
      </c>
      <c r="U708">
        <v>200</v>
      </c>
      <c r="V708">
        <v>20</v>
      </c>
      <c r="AE708">
        <v>25</v>
      </c>
      <c r="AO708" s="5" t="s">
        <v>6176</v>
      </c>
      <c r="AP708" s="5" t="s">
        <v>2723</v>
      </c>
      <c r="AQ708" s="19" t="s">
        <v>2573</v>
      </c>
      <c r="AR708" s="5" t="s">
        <v>6177</v>
      </c>
    </row>
    <row r="709" spans="1:45" ht="16" x14ac:dyDescent="0.2">
      <c r="A709" s="18" t="s">
        <v>1155</v>
      </c>
      <c r="B709" s="18" t="s">
        <v>263</v>
      </c>
      <c r="C709" s="18" t="s">
        <v>5358</v>
      </c>
      <c r="D709" s="18" t="s">
        <v>2976</v>
      </c>
      <c r="E709" s="5" t="s">
        <v>6178</v>
      </c>
      <c r="F709" s="5" t="s">
        <v>6179</v>
      </c>
      <c r="G709" s="5" t="s">
        <v>6180</v>
      </c>
      <c r="H709" s="5" t="s">
        <v>2551</v>
      </c>
      <c r="I709" s="5" t="s">
        <v>2551</v>
      </c>
      <c r="J709" s="5" t="s">
        <v>1156</v>
      </c>
      <c r="K709" s="5" t="s">
        <v>2551</v>
      </c>
      <c r="L709" s="5" t="s">
        <v>2551</v>
      </c>
      <c r="M709" s="5" t="s">
        <v>2717</v>
      </c>
      <c r="N709" s="5" t="s">
        <v>2551</v>
      </c>
      <c r="O709" s="18" t="s">
        <v>67</v>
      </c>
      <c r="P709">
        <v>100</v>
      </c>
      <c r="R709" s="5"/>
      <c r="AO709" s="5" t="s">
        <v>6181</v>
      </c>
      <c r="AP709" s="5" t="s">
        <v>6182</v>
      </c>
      <c r="AQ709" s="19" t="s">
        <v>2551</v>
      </c>
      <c r="AR709" s="5" t="s">
        <v>2551</v>
      </c>
    </row>
    <row r="710" spans="1:45" ht="16" x14ac:dyDescent="0.2">
      <c r="A710" s="18" t="s">
        <v>182</v>
      </c>
      <c r="B710" s="18" t="s">
        <v>180</v>
      </c>
      <c r="C710" s="18" t="s">
        <v>5659</v>
      </c>
      <c r="D710" s="18" t="s">
        <v>60</v>
      </c>
      <c r="E710" s="5" t="s">
        <v>4314</v>
      </c>
      <c r="F710" s="5" t="s">
        <v>4315</v>
      </c>
      <c r="G710" s="5" t="s">
        <v>4316</v>
      </c>
      <c r="H710" s="5" t="s">
        <v>2551</v>
      </c>
      <c r="I710" s="5" t="s">
        <v>2551</v>
      </c>
      <c r="J710" s="5" t="s">
        <v>183</v>
      </c>
      <c r="K710" s="5" t="s">
        <v>2551</v>
      </c>
      <c r="L710" s="5" t="s">
        <v>2551</v>
      </c>
      <c r="M710" s="5" t="s">
        <v>2551</v>
      </c>
      <c r="N710" s="5" t="s">
        <v>2717</v>
      </c>
      <c r="O710" s="18" t="s">
        <v>56</v>
      </c>
      <c r="Q710">
        <v>100</v>
      </c>
      <c r="R710" s="5"/>
      <c r="S710">
        <v>10</v>
      </c>
      <c r="U710">
        <v>10</v>
      </c>
      <c r="AA710">
        <v>10</v>
      </c>
      <c r="AO710" s="5" t="s">
        <v>6183</v>
      </c>
      <c r="AP710" s="5" t="s">
        <v>6183</v>
      </c>
      <c r="AQ710" s="19" t="s">
        <v>2551</v>
      </c>
      <c r="AR710" s="5" t="s">
        <v>2551</v>
      </c>
    </row>
    <row r="711" spans="1:45" ht="16" x14ac:dyDescent="0.2">
      <c r="A711" s="18" t="s">
        <v>1949</v>
      </c>
      <c r="B711" s="18" t="s">
        <v>180</v>
      </c>
      <c r="C711" s="18" t="s">
        <v>5659</v>
      </c>
      <c r="D711" s="18" t="s">
        <v>60</v>
      </c>
      <c r="E711" s="5" t="s">
        <v>5664</v>
      </c>
      <c r="F711" s="5" t="s">
        <v>6184</v>
      </c>
      <c r="G711" s="5" t="s">
        <v>6185</v>
      </c>
      <c r="H711" s="5" t="s">
        <v>2551</v>
      </c>
      <c r="I711" s="5" t="s">
        <v>2551</v>
      </c>
      <c r="J711" s="5" t="s">
        <v>1950</v>
      </c>
      <c r="K711" s="5" t="s">
        <v>2551</v>
      </c>
      <c r="L711" s="5" t="s">
        <v>2738</v>
      </c>
      <c r="M711" s="5" t="s">
        <v>3006</v>
      </c>
      <c r="N711" s="5" t="s">
        <v>2551</v>
      </c>
      <c r="O711" s="18" t="s">
        <v>67</v>
      </c>
      <c r="Q711">
        <v>100</v>
      </c>
      <c r="R711" s="5"/>
      <c r="AH711">
        <v>1</v>
      </c>
      <c r="AO711" s="5" t="s">
        <v>2549</v>
      </c>
      <c r="AP711" s="5" t="s">
        <v>2549</v>
      </c>
      <c r="AQ711" s="19" t="s">
        <v>2551</v>
      </c>
      <c r="AR711" s="5" t="s">
        <v>2551</v>
      </c>
    </row>
    <row r="712" spans="1:45" ht="16" x14ac:dyDescent="0.2">
      <c r="A712" s="18" t="s">
        <v>2132</v>
      </c>
      <c r="B712" s="18" t="s">
        <v>180</v>
      </c>
      <c r="C712" s="18" t="s">
        <v>5659</v>
      </c>
      <c r="D712" s="18" t="s">
        <v>60</v>
      </c>
      <c r="E712" s="5" t="s">
        <v>3663</v>
      </c>
      <c r="F712" s="5" t="s">
        <v>3664</v>
      </c>
      <c r="G712" s="5" t="s">
        <v>3665</v>
      </c>
      <c r="H712" s="5" t="s">
        <v>2551</v>
      </c>
      <c r="I712" s="5" t="s">
        <v>2551</v>
      </c>
      <c r="J712" s="5" t="s">
        <v>6186</v>
      </c>
      <c r="K712" s="5" t="s">
        <v>2551</v>
      </c>
      <c r="L712" s="5" t="s">
        <v>2717</v>
      </c>
      <c r="M712" s="5" t="s">
        <v>2551</v>
      </c>
      <c r="N712" s="5" t="s">
        <v>2551</v>
      </c>
      <c r="O712" s="18" t="s">
        <v>114</v>
      </c>
      <c r="Q712">
        <v>100</v>
      </c>
      <c r="R712" s="5"/>
      <c r="AG712">
        <v>600000</v>
      </c>
      <c r="AH712">
        <v>40</v>
      </c>
      <c r="AO712" s="5" t="s">
        <v>3667</v>
      </c>
      <c r="AP712" s="5" t="s">
        <v>3668</v>
      </c>
      <c r="AQ712" s="19" t="s">
        <v>2551</v>
      </c>
      <c r="AR712" s="5" t="s">
        <v>2551</v>
      </c>
    </row>
    <row r="713" spans="1:45" ht="16" x14ac:dyDescent="0.2">
      <c r="A713" s="18" t="s">
        <v>2136</v>
      </c>
      <c r="B713" s="18" t="s">
        <v>1461</v>
      </c>
      <c r="C713" s="18" t="s">
        <v>6187</v>
      </c>
      <c r="D713" s="18" t="s">
        <v>60</v>
      </c>
      <c r="E713" s="5" t="s">
        <v>6188</v>
      </c>
      <c r="F713" s="5" t="s">
        <v>6189</v>
      </c>
      <c r="G713" s="5" t="s">
        <v>6190</v>
      </c>
      <c r="H713" s="5" t="s">
        <v>2551</v>
      </c>
      <c r="I713" s="5" t="s">
        <v>2551</v>
      </c>
      <c r="J713" s="5" t="s">
        <v>2137</v>
      </c>
      <c r="K713" s="5" t="s">
        <v>2551</v>
      </c>
      <c r="L713" s="5" t="s">
        <v>2551</v>
      </c>
      <c r="M713" s="5" t="s">
        <v>2717</v>
      </c>
      <c r="N713" s="5" t="s">
        <v>2551</v>
      </c>
      <c r="O713" s="18" t="s">
        <v>67</v>
      </c>
      <c r="Q713">
        <v>100</v>
      </c>
      <c r="R713" s="5"/>
      <c r="AC713">
        <v>3</v>
      </c>
      <c r="AH713">
        <v>2</v>
      </c>
      <c r="AI713">
        <v>4</v>
      </c>
      <c r="AN713">
        <v>10</v>
      </c>
      <c r="AO713" s="5" t="s">
        <v>6191</v>
      </c>
      <c r="AP713" s="5" t="s">
        <v>6192</v>
      </c>
      <c r="AQ713" s="19" t="s">
        <v>2551</v>
      </c>
      <c r="AR713" s="5" t="s">
        <v>2551</v>
      </c>
    </row>
    <row r="714" spans="1:45" ht="16" x14ac:dyDescent="0.2">
      <c r="A714" s="18" t="s">
        <v>1464</v>
      </c>
      <c r="B714" s="18" t="s">
        <v>1461</v>
      </c>
      <c r="C714" s="18" t="s">
        <v>6187</v>
      </c>
      <c r="D714" s="18" t="s">
        <v>60</v>
      </c>
      <c r="E714" s="5" t="s">
        <v>6193</v>
      </c>
      <c r="F714" s="5" t="s">
        <v>6194</v>
      </c>
      <c r="G714" s="5" t="s">
        <v>6195</v>
      </c>
      <c r="H714" s="5" t="s">
        <v>2551</v>
      </c>
      <c r="I714" s="5" t="s">
        <v>2551</v>
      </c>
      <c r="J714" s="5" t="s">
        <v>1465</v>
      </c>
      <c r="K714" s="5" t="s">
        <v>2551</v>
      </c>
      <c r="L714" s="5" t="s">
        <v>2551</v>
      </c>
      <c r="M714" s="5" t="s">
        <v>2717</v>
      </c>
      <c r="N714" s="5" t="s">
        <v>2551</v>
      </c>
      <c r="O714" s="18" t="s">
        <v>67</v>
      </c>
      <c r="Q714">
        <v>100</v>
      </c>
      <c r="R714" s="5"/>
      <c r="AF714">
        <v>4.2</v>
      </c>
      <c r="AG714">
        <v>25000</v>
      </c>
      <c r="AN714">
        <v>2</v>
      </c>
      <c r="AO714" s="5" t="s">
        <v>6196</v>
      </c>
      <c r="AP714" s="5" t="s">
        <v>6197</v>
      </c>
      <c r="AQ714" s="19" t="s">
        <v>2578</v>
      </c>
      <c r="AR714" s="5" t="s">
        <v>4143</v>
      </c>
    </row>
    <row r="715" spans="1:45" ht="16" x14ac:dyDescent="0.2">
      <c r="A715" s="18" t="s">
        <v>2188</v>
      </c>
      <c r="B715" s="18" t="s">
        <v>244</v>
      </c>
      <c r="C715" s="18" t="s">
        <v>2925</v>
      </c>
      <c r="D715" s="18" t="s">
        <v>2867</v>
      </c>
      <c r="E715" s="5" t="s">
        <v>6198</v>
      </c>
      <c r="F715" s="5" t="s">
        <v>6199</v>
      </c>
      <c r="G715" s="5" t="s">
        <v>6200</v>
      </c>
      <c r="H715" s="5" t="s">
        <v>2551</v>
      </c>
      <c r="I715" s="5" t="s">
        <v>2551</v>
      </c>
      <c r="J715" s="5" t="s">
        <v>2189</v>
      </c>
      <c r="K715" s="5" t="s">
        <v>2753</v>
      </c>
      <c r="L715" s="5" t="s">
        <v>2753</v>
      </c>
      <c r="M715" s="5" t="s">
        <v>2769</v>
      </c>
      <c r="N715" s="5" t="s">
        <v>2739</v>
      </c>
      <c r="O715" s="18" t="s">
        <v>56</v>
      </c>
      <c r="P715">
        <v>60</v>
      </c>
      <c r="Q715">
        <v>40</v>
      </c>
      <c r="R715" s="5"/>
      <c r="Z715">
        <v>200</v>
      </c>
      <c r="AE715">
        <v>500</v>
      </c>
      <c r="AL715">
        <v>4000</v>
      </c>
      <c r="AO715" s="5" t="s">
        <v>2567</v>
      </c>
      <c r="AP715" s="5" t="s">
        <v>6201</v>
      </c>
      <c r="AQ715" s="19">
        <f>'CapRev-Output-All'!$AO715*'CapRev-Output-All'!$AR715/100</f>
        <v>500000</v>
      </c>
      <c r="AR715" s="5" t="s">
        <v>2717</v>
      </c>
      <c r="AS715" t="b">
        <v>1</v>
      </c>
    </row>
    <row r="716" spans="1:45" ht="32" x14ac:dyDescent="0.2">
      <c r="A716" s="18" t="s">
        <v>1243</v>
      </c>
      <c r="B716" s="18" t="s">
        <v>1238</v>
      </c>
      <c r="C716" s="18" t="s">
        <v>6202</v>
      </c>
      <c r="D716" s="18" t="s">
        <v>60</v>
      </c>
      <c r="E716" s="5" t="s">
        <v>2995</v>
      </c>
      <c r="F716" s="5" t="s">
        <v>2996</v>
      </c>
      <c r="G716" s="5" t="s">
        <v>2997</v>
      </c>
      <c r="H716" s="5" t="s">
        <v>2871</v>
      </c>
      <c r="I716" s="5" t="s">
        <v>2551</v>
      </c>
      <c r="J716" s="5" t="s">
        <v>1244</v>
      </c>
      <c r="K716" s="5" t="s">
        <v>2739</v>
      </c>
      <c r="L716" s="5" t="s">
        <v>2840</v>
      </c>
      <c r="M716" s="5" t="s">
        <v>2951</v>
      </c>
      <c r="N716" s="5" t="s">
        <v>2769</v>
      </c>
      <c r="O716" s="18" t="s">
        <v>114</v>
      </c>
      <c r="Q716">
        <v>100</v>
      </c>
      <c r="R716" s="5"/>
      <c r="S716">
        <v>160</v>
      </c>
      <c r="T716">
        <v>160</v>
      </c>
      <c r="U716">
        <v>100</v>
      </c>
      <c r="AA716">
        <v>28</v>
      </c>
      <c r="AB716">
        <v>28</v>
      </c>
      <c r="AE716">
        <v>28</v>
      </c>
      <c r="AF716">
        <v>280</v>
      </c>
      <c r="AI716">
        <v>28</v>
      </c>
      <c r="AO716" s="5" t="s">
        <v>6203</v>
      </c>
      <c r="AP716" s="5" t="s">
        <v>6203</v>
      </c>
      <c r="AQ716" s="19" t="s">
        <v>2551</v>
      </c>
      <c r="AR716" s="5" t="s">
        <v>2551</v>
      </c>
    </row>
    <row r="717" spans="1:45" ht="16" x14ac:dyDescent="0.2">
      <c r="A717" s="18" t="s">
        <v>1164</v>
      </c>
      <c r="B717" s="18" t="s">
        <v>642</v>
      </c>
      <c r="C717" s="18" t="s">
        <v>6204</v>
      </c>
      <c r="D717" s="18" t="s">
        <v>60</v>
      </c>
      <c r="E717" s="5" t="s">
        <v>6205</v>
      </c>
      <c r="F717" s="5" t="s">
        <v>6206</v>
      </c>
      <c r="G717" s="5" t="s">
        <v>6207</v>
      </c>
      <c r="H717" s="5" t="s">
        <v>2551</v>
      </c>
      <c r="I717" s="5" t="s">
        <v>2551</v>
      </c>
      <c r="J717" s="5" t="s">
        <v>1165</v>
      </c>
      <c r="K717" s="5" t="s">
        <v>2551</v>
      </c>
      <c r="L717" s="5" t="s">
        <v>2551</v>
      </c>
      <c r="M717" s="5" t="s">
        <v>2717</v>
      </c>
      <c r="N717" s="5" t="s">
        <v>2551</v>
      </c>
      <c r="O717" s="18" t="s">
        <v>67</v>
      </c>
      <c r="P717">
        <v>100</v>
      </c>
      <c r="R717" s="5"/>
      <c r="Z717">
        <v>4</v>
      </c>
      <c r="AE717">
        <v>7</v>
      </c>
      <c r="AG717">
        <v>1000000</v>
      </c>
      <c r="AO717" s="5" t="s">
        <v>6208</v>
      </c>
      <c r="AP717" s="5" t="s">
        <v>6209</v>
      </c>
      <c r="AQ717" s="19"/>
      <c r="AR717" s="5"/>
    </row>
    <row r="718" spans="1:45" ht="16" x14ac:dyDescent="0.2">
      <c r="A718" s="18" t="s">
        <v>1269</v>
      </c>
      <c r="B718" s="18" t="s">
        <v>642</v>
      </c>
      <c r="C718" s="18" t="s">
        <v>6204</v>
      </c>
      <c r="D718" s="18" t="s">
        <v>60</v>
      </c>
      <c r="E718" s="5" t="s">
        <v>6210</v>
      </c>
      <c r="F718" s="5" t="s">
        <v>6211</v>
      </c>
      <c r="G718" s="5" t="s">
        <v>6212</v>
      </c>
      <c r="H718" s="5" t="s">
        <v>2551</v>
      </c>
      <c r="I718" s="5" t="s">
        <v>2551</v>
      </c>
      <c r="J718" s="5" t="s">
        <v>1270</v>
      </c>
      <c r="K718" s="5" t="s">
        <v>2922</v>
      </c>
      <c r="L718" s="5" t="s">
        <v>2922</v>
      </c>
      <c r="M718" s="5" t="s">
        <v>2551</v>
      </c>
      <c r="N718" s="5" t="s">
        <v>5174</v>
      </c>
      <c r="O718" s="18" t="s">
        <v>56</v>
      </c>
      <c r="P718">
        <v>100</v>
      </c>
      <c r="R718" s="5"/>
      <c r="S718">
        <v>1</v>
      </c>
      <c r="T718">
        <v>1</v>
      </c>
      <c r="AB718">
        <v>1</v>
      </c>
      <c r="AI718">
        <v>1</v>
      </c>
      <c r="AN718">
        <v>1</v>
      </c>
      <c r="AO718" s="5" t="s">
        <v>6213</v>
      </c>
      <c r="AP718" s="5" t="s">
        <v>6213</v>
      </c>
      <c r="AQ718" s="19" t="s">
        <v>2589</v>
      </c>
      <c r="AR718" s="5" t="s">
        <v>2938</v>
      </c>
    </row>
    <row r="719" spans="1:45" ht="16" x14ac:dyDescent="0.2">
      <c r="A719" s="18" t="s">
        <v>1245</v>
      </c>
      <c r="B719" s="18" t="s">
        <v>642</v>
      </c>
      <c r="C719" s="18" t="s">
        <v>6204</v>
      </c>
      <c r="D719" s="18" t="s">
        <v>60</v>
      </c>
      <c r="E719" s="5" t="s">
        <v>6214</v>
      </c>
      <c r="F719" s="5" t="s">
        <v>6215</v>
      </c>
      <c r="G719" s="5" t="s">
        <v>6216</v>
      </c>
      <c r="H719" s="5" t="s">
        <v>2551</v>
      </c>
      <c r="I719" s="5" t="s">
        <v>2551</v>
      </c>
      <c r="J719" s="5" t="s">
        <v>1246</v>
      </c>
      <c r="K719" s="5" t="s">
        <v>3728</v>
      </c>
      <c r="L719" s="5" t="s">
        <v>4143</v>
      </c>
      <c r="M719" s="5" t="s">
        <v>2731</v>
      </c>
      <c r="N719" s="5" t="s">
        <v>2813</v>
      </c>
      <c r="O719" s="18" t="s">
        <v>120</v>
      </c>
      <c r="P719">
        <v>100</v>
      </c>
      <c r="R719" s="5"/>
      <c r="S719">
        <v>30</v>
      </c>
      <c r="T719">
        <v>10</v>
      </c>
      <c r="U719">
        <v>10</v>
      </c>
      <c r="V719">
        <v>5</v>
      </c>
      <c r="W719">
        <v>30</v>
      </c>
      <c r="X719">
        <v>10</v>
      </c>
      <c r="Y719">
        <v>1</v>
      </c>
      <c r="Z719">
        <v>2</v>
      </c>
      <c r="AA719">
        <v>1</v>
      </c>
      <c r="AB719">
        <v>3</v>
      </c>
      <c r="AO719" s="5" t="s">
        <v>6217</v>
      </c>
      <c r="AP719" s="5" t="s">
        <v>6217</v>
      </c>
      <c r="AQ719" s="19"/>
      <c r="AR719" s="5"/>
    </row>
    <row r="720" spans="1:45" ht="16" x14ac:dyDescent="0.2">
      <c r="A720" s="18" t="s">
        <v>1679</v>
      </c>
      <c r="B720" s="18" t="s">
        <v>1070</v>
      </c>
      <c r="C720" s="18" t="s">
        <v>5450</v>
      </c>
      <c r="D720" s="18" t="s">
        <v>2874</v>
      </c>
      <c r="E720" s="5" t="s">
        <v>6218</v>
      </c>
      <c r="F720" s="5" t="s">
        <v>6219</v>
      </c>
      <c r="G720" s="5" t="s">
        <v>6220</v>
      </c>
      <c r="H720" s="5" t="s">
        <v>2551</v>
      </c>
      <c r="I720" s="5" t="s">
        <v>2551</v>
      </c>
      <c r="J720" s="5" t="s">
        <v>1680</v>
      </c>
      <c r="K720" s="5" t="s">
        <v>2745</v>
      </c>
      <c r="L720" s="5" t="s">
        <v>2551</v>
      </c>
      <c r="M720" s="5" t="s">
        <v>2745</v>
      </c>
      <c r="N720" s="5" t="s">
        <v>2745</v>
      </c>
      <c r="O720" s="18" t="s">
        <v>107</v>
      </c>
      <c r="Q720">
        <v>100</v>
      </c>
      <c r="R720" s="5"/>
      <c r="V720">
        <v>50</v>
      </c>
      <c r="AO720" s="5" t="s">
        <v>2567</v>
      </c>
      <c r="AP720" s="5" t="s">
        <v>2567</v>
      </c>
      <c r="AQ720" s="19"/>
      <c r="AR720" s="5"/>
    </row>
    <row r="721" spans="1:44" ht="16" x14ac:dyDescent="0.2">
      <c r="A721" s="18" t="s">
        <v>1073</v>
      </c>
      <c r="B721" s="18" t="s">
        <v>1070</v>
      </c>
      <c r="C721" s="18" t="s">
        <v>5450</v>
      </c>
      <c r="D721" s="18" t="s">
        <v>2874</v>
      </c>
      <c r="E721" s="5" t="s">
        <v>6221</v>
      </c>
      <c r="F721" s="5" t="s">
        <v>6222</v>
      </c>
      <c r="G721" s="5" t="s">
        <v>6223</v>
      </c>
      <c r="H721" s="5" t="s">
        <v>2551</v>
      </c>
      <c r="I721" s="5" t="s">
        <v>2551</v>
      </c>
      <c r="J721" s="5" t="s">
        <v>1074</v>
      </c>
      <c r="K721" s="5" t="s">
        <v>2769</v>
      </c>
      <c r="L721" s="5" t="s">
        <v>2731</v>
      </c>
      <c r="M721" s="5" t="s">
        <v>2551</v>
      </c>
      <c r="N721" s="5" t="s">
        <v>3281</v>
      </c>
      <c r="O721" s="18" t="s">
        <v>56</v>
      </c>
      <c r="Q721">
        <v>100</v>
      </c>
      <c r="R721" s="5"/>
      <c r="AE721">
        <v>50</v>
      </c>
      <c r="AH721">
        <v>1</v>
      </c>
      <c r="AN721">
        <v>2</v>
      </c>
      <c r="AO721" s="5" t="s">
        <v>2567</v>
      </c>
      <c r="AP721" s="5" t="s">
        <v>2567</v>
      </c>
      <c r="AQ721" s="19"/>
      <c r="AR721" s="5"/>
    </row>
    <row r="722" spans="1:44" ht="16" x14ac:dyDescent="0.2">
      <c r="A722" s="18" t="s">
        <v>1216</v>
      </c>
      <c r="B722" s="18" t="s">
        <v>1070</v>
      </c>
      <c r="C722" s="18" t="s">
        <v>5450</v>
      </c>
      <c r="D722" s="18" t="s">
        <v>2874</v>
      </c>
      <c r="E722" s="5" t="s">
        <v>5450</v>
      </c>
      <c r="F722" s="5" t="s">
        <v>6224</v>
      </c>
      <c r="G722" s="5" t="s">
        <v>6225</v>
      </c>
      <c r="H722" s="5" t="s">
        <v>2551</v>
      </c>
      <c r="I722" s="5" t="s">
        <v>2551</v>
      </c>
      <c r="J722" s="5" t="s">
        <v>1217</v>
      </c>
      <c r="K722" s="5" t="s">
        <v>2738</v>
      </c>
      <c r="L722" s="5" t="s">
        <v>2551</v>
      </c>
      <c r="M722" s="5" t="s">
        <v>3006</v>
      </c>
      <c r="N722" s="5" t="s">
        <v>2551</v>
      </c>
      <c r="O722" s="18" t="s">
        <v>67</v>
      </c>
      <c r="Q722">
        <v>100</v>
      </c>
      <c r="R722" s="5"/>
      <c r="AE722">
        <v>11</v>
      </c>
      <c r="AN722">
        <v>1</v>
      </c>
      <c r="AO722" s="5" t="s">
        <v>6226</v>
      </c>
      <c r="AP722" s="5" t="s">
        <v>3096</v>
      </c>
      <c r="AQ722" s="19" t="s">
        <v>6227</v>
      </c>
      <c r="AR722" s="5" t="s">
        <v>6228</v>
      </c>
    </row>
    <row r="723" spans="1:44" ht="16" x14ac:dyDescent="0.2">
      <c r="A723" s="18" t="s">
        <v>6229</v>
      </c>
      <c r="B723" s="18" t="s">
        <v>1070</v>
      </c>
      <c r="C723" s="18" t="s">
        <v>5450</v>
      </c>
      <c r="D723" s="18" t="s">
        <v>2874</v>
      </c>
      <c r="E723" s="5" t="s">
        <v>6230</v>
      </c>
      <c r="F723" s="5" t="s">
        <v>6231</v>
      </c>
      <c r="G723" s="5" t="s">
        <v>6232</v>
      </c>
      <c r="H723" s="5" t="s">
        <v>2551</v>
      </c>
      <c r="I723" s="5" t="s">
        <v>2551</v>
      </c>
      <c r="J723" s="5" t="s">
        <v>6233</v>
      </c>
      <c r="K723" s="5" t="s">
        <v>2551</v>
      </c>
      <c r="L723" s="5" t="s">
        <v>2738</v>
      </c>
      <c r="M723" s="5" t="s">
        <v>2879</v>
      </c>
      <c r="N723" s="5" t="s">
        <v>2738</v>
      </c>
      <c r="O723" s="18" t="s">
        <v>67</v>
      </c>
      <c r="Q723">
        <v>100</v>
      </c>
      <c r="R723" s="5"/>
      <c r="Y723">
        <v>3</v>
      </c>
      <c r="AA723">
        <v>6</v>
      </c>
      <c r="AB723">
        <v>4</v>
      </c>
      <c r="AC723">
        <v>1</v>
      </c>
      <c r="AE723">
        <v>10</v>
      </c>
      <c r="AG723">
        <v>350000</v>
      </c>
      <c r="AH723">
        <v>1</v>
      </c>
      <c r="AI723">
        <v>1</v>
      </c>
      <c r="AJ723">
        <v>40500</v>
      </c>
      <c r="AO723" s="5" t="s">
        <v>4216</v>
      </c>
      <c r="AP723" s="5" t="s">
        <v>6203</v>
      </c>
      <c r="AQ723" s="19" t="s">
        <v>6234</v>
      </c>
      <c r="AR723" s="5" t="s">
        <v>6235</v>
      </c>
    </row>
    <row r="724" spans="1:44" ht="16" x14ac:dyDescent="0.2">
      <c r="A724" s="18" t="s">
        <v>1580</v>
      </c>
      <c r="B724" s="18" t="s">
        <v>617</v>
      </c>
      <c r="C724" s="18" t="s">
        <v>5184</v>
      </c>
      <c r="D724" s="18" t="s">
        <v>2976</v>
      </c>
      <c r="E724" s="5" t="s">
        <v>6236</v>
      </c>
      <c r="F724" s="5" t="s">
        <v>6237</v>
      </c>
      <c r="G724" s="5" t="s">
        <v>6238</v>
      </c>
      <c r="H724" s="5" t="s">
        <v>2551</v>
      </c>
      <c r="I724" s="5" t="s">
        <v>2551</v>
      </c>
      <c r="J724" s="5" t="s">
        <v>1581</v>
      </c>
      <c r="K724" s="5" t="s">
        <v>2813</v>
      </c>
      <c r="L724" s="5" t="s">
        <v>2769</v>
      </c>
      <c r="M724" s="5" t="s">
        <v>2739</v>
      </c>
      <c r="N724" s="5" t="s">
        <v>2738</v>
      </c>
      <c r="O724" s="18" t="s">
        <v>67</v>
      </c>
      <c r="Q724">
        <v>100</v>
      </c>
      <c r="R724" s="5"/>
      <c r="T724">
        <v>50</v>
      </c>
      <c r="W724">
        <v>50</v>
      </c>
      <c r="AK724">
        <v>180</v>
      </c>
      <c r="AO724" s="5" t="s">
        <v>6239</v>
      </c>
      <c r="AP724" s="5" t="s">
        <v>6240</v>
      </c>
      <c r="AQ724" s="19" t="s">
        <v>6241</v>
      </c>
      <c r="AR724" s="5" t="s">
        <v>6242</v>
      </c>
    </row>
    <row r="725" spans="1:44" ht="16" x14ac:dyDescent="0.2">
      <c r="A725" s="18" t="s">
        <v>378</v>
      </c>
      <c r="B725" s="18" t="s">
        <v>224</v>
      </c>
      <c r="C725" s="18" t="s">
        <v>5774</v>
      </c>
      <c r="D725" s="18" t="s">
        <v>2976</v>
      </c>
      <c r="E725" s="5" t="s">
        <v>6243</v>
      </c>
      <c r="F725" s="5" t="s">
        <v>6244</v>
      </c>
      <c r="G725" s="5" t="s">
        <v>6245</v>
      </c>
      <c r="H725" s="5" t="s">
        <v>2551</v>
      </c>
      <c r="I725" s="5" t="s">
        <v>2551</v>
      </c>
      <c r="J725" s="5" t="s">
        <v>379</v>
      </c>
      <c r="K725" s="5" t="s">
        <v>2551</v>
      </c>
      <c r="L725" s="5" t="s">
        <v>2551</v>
      </c>
      <c r="M725" s="5" t="s">
        <v>2551</v>
      </c>
      <c r="N725" s="5" t="s">
        <v>2717</v>
      </c>
      <c r="O725" s="18" t="s">
        <v>56</v>
      </c>
      <c r="Q725">
        <v>100</v>
      </c>
      <c r="R725" s="5"/>
      <c r="S725">
        <v>175</v>
      </c>
      <c r="T725">
        <v>155</v>
      </c>
      <c r="AC725">
        <v>27</v>
      </c>
      <c r="AO725" s="5" t="s">
        <v>2567</v>
      </c>
      <c r="AP725" s="5" t="s">
        <v>3654</v>
      </c>
      <c r="AQ725" s="19"/>
      <c r="AR725" s="5"/>
    </row>
    <row r="726" spans="1:44" ht="16" x14ac:dyDescent="0.2">
      <c r="A726" s="18" t="s">
        <v>1907</v>
      </c>
      <c r="B726" s="18" t="s">
        <v>224</v>
      </c>
      <c r="C726" s="18" t="s">
        <v>5774</v>
      </c>
      <c r="D726" s="18" t="s">
        <v>2976</v>
      </c>
      <c r="E726" s="5" t="s">
        <v>6246</v>
      </c>
      <c r="F726" s="5" t="s">
        <v>6247</v>
      </c>
      <c r="G726" s="5" t="s">
        <v>6248</v>
      </c>
      <c r="H726" s="5" t="s">
        <v>2551</v>
      </c>
      <c r="I726" s="5" t="s">
        <v>2551</v>
      </c>
      <c r="J726" s="5" t="s">
        <v>1908</v>
      </c>
      <c r="K726" s="5" t="s">
        <v>2551</v>
      </c>
      <c r="L726" s="5" t="s">
        <v>2717</v>
      </c>
      <c r="M726" s="5" t="s">
        <v>2551</v>
      </c>
      <c r="N726" s="5" t="s">
        <v>2551</v>
      </c>
      <c r="O726" s="18" t="s">
        <v>114</v>
      </c>
      <c r="Q726">
        <v>100</v>
      </c>
      <c r="R726" s="5"/>
      <c r="Y726">
        <v>4</v>
      </c>
      <c r="AA726">
        <v>12</v>
      </c>
      <c r="AB726">
        <v>48</v>
      </c>
      <c r="AO726" s="5" t="s">
        <v>6249</v>
      </c>
      <c r="AP726" s="5" t="s">
        <v>6250</v>
      </c>
      <c r="AQ726" s="19"/>
      <c r="AR726" s="5"/>
    </row>
    <row r="727" spans="1:44" ht="16" x14ac:dyDescent="0.2">
      <c r="A727" s="18" t="s">
        <v>559</v>
      </c>
      <c r="B727" s="18" t="s">
        <v>224</v>
      </c>
      <c r="C727" s="18" t="s">
        <v>5774</v>
      </c>
      <c r="D727" s="18" t="s">
        <v>2976</v>
      </c>
      <c r="E727" s="5" t="s">
        <v>5774</v>
      </c>
      <c r="F727" s="5" t="s">
        <v>6251</v>
      </c>
      <c r="G727" s="5" t="s">
        <v>6252</v>
      </c>
      <c r="H727" s="5" t="s">
        <v>2871</v>
      </c>
      <c r="I727" s="5" t="s">
        <v>2551</v>
      </c>
      <c r="J727" s="5" t="s">
        <v>560</v>
      </c>
      <c r="K727" s="5" t="s">
        <v>2551</v>
      </c>
      <c r="L727" s="5" t="s">
        <v>2551</v>
      </c>
      <c r="M727" s="5" t="s">
        <v>2551</v>
      </c>
      <c r="N727" s="5" t="s">
        <v>2717</v>
      </c>
      <c r="O727" s="18" t="s">
        <v>56</v>
      </c>
      <c r="Q727">
        <v>100</v>
      </c>
      <c r="R727" s="5"/>
      <c r="U727">
        <v>688</v>
      </c>
      <c r="V727">
        <v>535</v>
      </c>
      <c r="AO727" s="5" t="s">
        <v>6253</v>
      </c>
      <c r="AP727" s="5" t="s">
        <v>6254</v>
      </c>
      <c r="AQ727" s="19"/>
      <c r="AR727" s="5"/>
    </row>
    <row r="728" spans="1:44" ht="16" x14ac:dyDescent="0.2">
      <c r="A728" s="18" t="s">
        <v>1535</v>
      </c>
      <c r="B728" s="18" t="s">
        <v>1532</v>
      </c>
      <c r="C728" s="18" t="s">
        <v>6255</v>
      </c>
      <c r="D728" s="18" t="s">
        <v>60</v>
      </c>
      <c r="E728" s="5" t="s">
        <v>6256</v>
      </c>
      <c r="F728" s="5" t="s">
        <v>6257</v>
      </c>
      <c r="G728" s="5" t="s">
        <v>6258</v>
      </c>
      <c r="H728" s="5" t="s">
        <v>2551</v>
      </c>
      <c r="I728" s="5" t="s">
        <v>2551</v>
      </c>
      <c r="J728" s="5" t="s">
        <v>1536</v>
      </c>
      <c r="K728" s="5" t="s">
        <v>2738</v>
      </c>
      <c r="L728" s="5" t="s">
        <v>2813</v>
      </c>
      <c r="M728" s="5" t="s">
        <v>2891</v>
      </c>
      <c r="N728" s="5" t="s">
        <v>5174</v>
      </c>
      <c r="O728" s="18" t="s">
        <v>56</v>
      </c>
      <c r="Q728">
        <v>100</v>
      </c>
      <c r="R728" s="5"/>
      <c r="S728">
        <v>150</v>
      </c>
      <c r="T728">
        <v>35</v>
      </c>
      <c r="Z728">
        <v>15</v>
      </c>
      <c r="AA728">
        <v>80</v>
      </c>
      <c r="AI728">
        <v>15</v>
      </c>
      <c r="AO728" s="5" t="s">
        <v>6259</v>
      </c>
      <c r="AP728" s="5" t="s">
        <v>6260</v>
      </c>
      <c r="AQ728" s="19" t="s">
        <v>6261</v>
      </c>
      <c r="AR728" s="5" t="s">
        <v>2938</v>
      </c>
    </row>
    <row r="729" spans="1:44" ht="16" x14ac:dyDescent="0.2">
      <c r="A729" s="18" t="s">
        <v>2509</v>
      </c>
      <c r="B729" s="18" t="s">
        <v>2168</v>
      </c>
      <c r="C729" s="18" t="s">
        <v>6262</v>
      </c>
      <c r="D729" s="18" t="s">
        <v>148</v>
      </c>
      <c r="E729" s="5" t="s">
        <v>6263</v>
      </c>
      <c r="F729" s="5" t="s">
        <v>6264</v>
      </c>
      <c r="G729" s="5" t="s">
        <v>6265</v>
      </c>
      <c r="H729" s="5" t="s">
        <v>2551</v>
      </c>
      <c r="I729" s="5" t="s">
        <v>2551</v>
      </c>
      <c r="J729" s="5" t="s">
        <v>2510</v>
      </c>
      <c r="K729" s="5" t="s">
        <v>3338</v>
      </c>
      <c r="L729" s="5" t="s">
        <v>4628</v>
      </c>
      <c r="M729" s="5" t="s">
        <v>6266</v>
      </c>
      <c r="N729" s="5" t="s">
        <v>6267</v>
      </c>
      <c r="O729" s="18" t="s">
        <v>67</v>
      </c>
      <c r="Q729">
        <v>100</v>
      </c>
      <c r="R729" s="5"/>
      <c r="AA729">
        <v>12.5</v>
      </c>
      <c r="AB729">
        <v>5</v>
      </c>
      <c r="AE729">
        <v>6</v>
      </c>
      <c r="AF729">
        <v>2.79</v>
      </c>
      <c r="AH729">
        <v>3</v>
      </c>
      <c r="AL729">
        <v>750</v>
      </c>
      <c r="AO729" s="5" t="s">
        <v>4216</v>
      </c>
      <c r="AP729" s="5" t="s">
        <v>4216</v>
      </c>
      <c r="AQ729" s="19" t="s">
        <v>6268</v>
      </c>
      <c r="AR729" s="5" t="s">
        <v>6269</v>
      </c>
    </row>
    <row r="730" spans="1:44" ht="16" x14ac:dyDescent="0.2">
      <c r="A730" s="18" t="s">
        <v>2291</v>
      </c>
      <c r="B730" s="18" t="s">
        <v>2168</v>
      </c>
      <c r="C730" s="18" t="s">
        <v>6262</v>
      </c>
      <c r="D730" s="18" t="s">
        <v>148</v>
      </c>
      <c r="E730" s="5" t="s">
        <v>6270</v>
      </c>
      <c r="F730" s="5" t="s">
        <v>6271</v>
      </c>
      <c r="G730" s="5" t="s">
        <v>6272</v>
      </c>
      <c r="H730" s="5" t="s">
        <v>2551</v>
      </c>
      <c r="I730" s="5" t="s">
        <v>2551</v>
      </c>
      <c r="J730" s="5" t="s">
        <v>2292</v>
      </c>
      <c r="K730" s="5" t="s">
        <v>2551</v>
      </c>
      <c r="L730" s="5" t="s">
        <v>2551</v>
      </c>
      <c r="M730" s="5" t="s">
        <v>2717</v>
      </c>
      <c r="N730" s="5" t="s">
        <v>2551</v>
      </c>
      <c r="O730" s="18" t="s">
        <v>67</v>
      </c>
      <c r="Q730">
        <v>100</v>
      </c>
      <c r="R730" s="5"/>
      <c r="AE730">
        <v>4</v>
      </c>
      <c r="AG730">
        <v>1000000</v>
      </c>
      <c r="AK730">
        <v>20000</v>
      </c>
      <c r="AL730">
        <v>20000</v>
      </c>
      <c r="AM730">
        <v>20000</v>
      </c>
      <c r="AO730" s="5" t="s">
        <v>2762</v>
      </c>
      <c r="AP730" s="5" t="s">
        <v>2762</v>
      </c>
      <c r="AQ730" s="19"/>
      <c r="AR730" s="5"/>
    </row>
    <row r="731" spans="1:44" ht="16" x14ac:dyDescent="0.2">
      <c r="A731" s="18" t="s">
        <v>2171</v>
      </c>
      <c r="B731" s="18" t="s">
        <v>2168</v>
      </c>
      <c r="C731" s="18" t="s">
        <v>6262</v>
      </c>
      <c r="D731" s="18" t="s">
        <v>148</v>
      </c>
      <c r="E731" s="5" t="s">
        <v>3348</v>
      </c>
      <c r="F731" s="5" t="s">
        <v>3349</v>
      </c>
      <c r="G731" s="5" t="s">
        <v>3350</v>
      </c>
      <c r="H731" s="5" t="s">
        <v>2551</v>
      </c>
      <c r="I731" s="5" t="s">
        <v>2551</v>
      </c>
      <c r="J731" s="5" t="s">
        <v>2172</v>
      </c>
      <c r="K731" s="5" t="s">
        <v>2551</v>
      </c>
      <c r="L731" s="5" t="s">
        <v>2551</v>
      </c>
      <c r="M731" s="5" t="s">
        <v>2717</v>
      </c>
      <c r="N731" s="5" t="s">
        <v>2551</v>
      </c>
      <c r="O731" s="18" t="s">
        <v>67</v>
      </c>
      <c r="Q731">
        <v>100</v>
      </c>
      <c r="R731" s="5"/>
      <c r="AN731">
        <v>1</v>
      </c>
      <c r="AO731" s="5" t="s">
        <v>3351</v>
      </c>
      <c r="AP731" s="5" t="s">
        <v>3351</v>
      </c>
      <c r="AQ731" s="19"/>
      <c r="AR731" s="5"/>
    </row>
    <row r="732" spans="1:44" ht="16" x14ac:dyDescent="0.2">
      <c r="A732" s="18" t="s">
        <v>2519</v>
      </c>
      <c r="B732" s="18" t="s">
        <v>2168</v>
      </c>
      <c r="C732" s="18" t="s">
        <v>6262</v>
      </c>
      <c r="D732" s="18" t="s">
        <v>148</v>
      </c>
      <c r="E732" s="5" t="s">
        <v>6273</v>
      </c>
      <c r="F732" s="5" t="s">
        <v>6274</v>
      </c>
      <c r="G732" s="5" t="s">
        <v>6275</v>
      </c>
      <c r="H732" s="5" t="s">
        <v>2551</v>
      </c>
      <c r="I732" s="5" t="s">
        <v>2551</v>
      </c>
      <c r="J732" s="5" t="s">
        <v>6276</v>
      </c>
      <c r="K732" s="5" t="s">
        <v>2761</v>
      </c>
      <c r="L732" s="5" t="s">
        <v>2551</v>
      </c>
      <c r="M732" s="5" t="s">
        <v>2551</v>
      </c>
      <c r="N732" s="5" t="s">
        <v>2761</v>
      </c>
      <c r="O732" s="18" t="s">
        <v>107</v>
      </c>
      <c r="Q732">
        <v>100</v>
      </c>
      <c r="R732" s="5"/>
      <c r="AO732" s="5" t="s">
        <v>2595</v>
      </c>
      <c r="AP732" s="5" t="s">
        <v>2595</v>
      </c>
      <c r="AQ732" s="19"/>
      <c r="AR732" s="5"/>
    </row>
    <row r="733" spans="1:44" ht="16" x14ac:dyDescent="0.2">
      <c r="A733" s="18" t="s">
        <v>1294</v>
      </c>
      <c r="B733" s="18" t="s">
        <v>355</v>
      </c>
      <c r="C733" s="18" t="s">
        <v>6277</v>
      </c>
      <c r="D733" s="18" t="s">
        <v>2844</v>
      </c>
      <c r="E733" s="5" t="s">
        <v>6278</v>
      </c>
      <c r="F733" s="5" t="s">
        <v>6279</v>
      </c>
      <c r="G733" s="5" t="s">
        <v>6280</v>
      </c>
      <c r="H733" s="5" t="s">
        <v>2551</v>
      </c>
      <c r="I733" s="5" t="s">
        <v>2551</v>
      </c>
      <c r="J733" s="5" t="s">
        <v>1295</v>
      </c>
      <c r="K733" s="5" t="s">
        <v>2551</v>
      </c>
      <c r="L733" s="5" t="s">
        <v>2717</v>
      </c>
      <c r="M733" s="5" t="s">
        <v>2551</v>
      </c>
      <c r="N733" s="5" t="s">
        <v>2551</v>
      </c>
      <c r="O733" s="18" t="s">
        <v>114</v>
      </c>
      <c r="Q733">
        <v>100</v>
      </c>
      <c r="R733" s="5"/>
      <c r="Z733">
        <v>2</v>
      </c>
      <c r="AA733">
        <v>45</v>
      </c>
      <c r="AB733">
        <v>20</v>
      </c>
      <c r="AE733">
        <v>8</v>
      </c>
      <c r="AH733">
        <v>8</v>
      </c>
      <c r="AN733">
        <v>5</v>
      </c>
      <c r="AO733" s="5" t="s">
        <v>6281</v>
      </c>
      <c r="AP733" s="5" t="s">
        <v>6282</v>
      </c>
      <c r="AQ733" s="19" t="s">
        <v>2551</v>
      </c>
      <c r="AR733" s="5" t="s">
        <v>2551</v>
      </c>
    </row>
    <row r="734" spans="1:44" ht="16" x14ac:dyDescent="0.2">
      <c r="A734" s="18" t="s">
        <v>358</v>
      </c>
      <c r="B734" s="18" t="s">
        <v>355</v>
      </c>
      <c r="C734" s="18" t="s">
        <v>6277</v>
      </c>
      <c r="D734" s="18" t="s">
        <v>2844</v>
      </c>
      <c r="E734" s="5" t="s">
        <v>6283</v>
      </c>
      <c r="F734" s="5" t="s">
        <v>6284</v>
      </c>
      <c r="G734" s="5" t="s">
        <v>6285</v>
      </c>
      <c r="H734" s="5" t="s">
        <v>2551</v>
      </c>
      <c r="I734" s="5" t="s">
        <v>2551</v>
      </c>
      <c r="J734" s="5" t="s">
        <v>359</v>
      </c>
      <c r="K734" s="5" t="s">
        <v>2922</v>
      </c>
      <c r="L734" s="5" t="s">
        <v>2551</v>
      </c>
      <c r="M734" s="5" t="s">
        <v>2922</v>
      </c>
      <c r="N734" s="5" t="s">
        <v>5174</v>
      </c>
      <c r="O734" s="18" t="s">
        <v>56</v>
      </c>
      <c r="Q734">
        <v>100</v>
      </c>
      <c r="R734" s="5"/>
      <c r="AO734" s="5" t="s">
        <v>6286</v>
      </c>
      <c r="AP734" s="5" t="s">
        <v>6287</v>
      </c>
      <c r="AQ734" s="19">
        <f>'CapRev-Output-All'!$AO734*'CapRev-Output-All'!$AR734/100</f>
        <v>4789.12</v>
      </c>
      <c r="AR734" s="5" t="s">
        <v>3455</v>
      </c>
    </row>
    <row r="735" spans="1:44" ht="16" x14ac:dyDescent="0.2">
      <c r="A735" s="18" t="s">
        <v>2244</v>
      </c>
      <c r="B735" s="18" t="s">
        <v>355</v>
      </c>
      <c r="C735" s="18" t="s">
        <v>6277</v>
      </c>
      <c r="D735" s="18" t="s">
        <v>2844</v>
      </c>
      <c r="E735" s="5" t="s">
        <v>6288</v>
      </c>
      <c r="F735" s="5" t="s">
        <v>6289</v>
      </c>
      <c r="G735" s="5" t="s">
        <v>6290</v>
      </c>
      <c r="H735" s="5" t="s">
        <v>2551</v>
      </c>
      <c r="I735" s="5" t="s">
        <v>2551</v>
      </c>
      <c r="J735" s="5" t="s">
        <v>2245</v>
      </c>
      <c r="K735" s="5" t="s">
        <v>2551</v>
      </c>
      <c r="L735" s="5" t="s">
        <v>2813</v>
      </c>
      <c r="M735" s="5" t="s">
        <v>2761</v>
      </c>
      <c r="N735" s="5" t="s">
        <v>2738</v>
      </c>
      <c r="O735" s="18" t="s">
        <v>67</v>
      </c>
      <c r="Q735">
        <v>100</v>
      </c>
      <c r="R735" s="5"/>
      <c r="AO735" s="5" t="s">
        <v>6291</v>
      </c>
      <c r="AP735" s="5" t="s">
        <v>6291</v>
      </c>
      <c r="AQ735" s="19" t="s">
        <v>2551</v>
      </c>
      <c r="AR735" s="5" t="s">
        <v>2551</v>
      </c>
    </row>
    <row r="736" spans="1:44" ht="16" x14ac:dyDescent="0.2">
      <c r="A736" s="18" t="s">
        <v>1457</v>
      </c>
      <c r="B736" s="18" t="s">
        <v>693</v>
      </c>
      <c r="C736" s="18" t="s">
        <v>5830</v>
      </c>
      <c r="D736" s="18" t="s">
        <v>60</v>
      </c>
      <c r="E736" s="5" t="s">
        <v>5830</v>
      </c>
      <c r="F736" s="5" t="s">
        <v>6292</v>
      </c>
      <c r="G736" s="5" t="s">
        <v>6293</v>
      </c>
      <c r="H736" s="5" t="s">
        <v>2551</v>
      </c>
      <c r="I736" s="5" t="s">
        <v>2551</v>
      </c>
      <c r="J736" s="5" t="s">
        <v>1458</v>
      </c>
      <c r="K736" s="5" t="s">
        <v>2761</v>
      </c>
      <c r="L736" s="5" t="s">
        <v>2551</v>
      </c>
      <c r="M736" s="5" t="s">
        <v>2551</v>
      </c>
      <c r="N736" s="5" t="s">
        <v>2761</v>
      </c>
      <c r="O736" s="18" t="s">
        <v>107</v>
      </c>
      <c r="P736">
        <v>100</v>
      </c>
      <c r="R736" s="5"/>
      <c r="S736">
        <v>3</v>
      </c>
      <c r="T736">
        <v>20</v>
      </c>
      <c r="V736">
        <v>12</v>
      </c>
      <c r="AO736" s="5" t="s">
        <v>6294</v>
      </c>
      <c r="AP736" s="5" t="s">
        <v>2723</v>
      </c>
      <c r="AQ736" s="19" t="s">
        <v>6295</v>
      </c>
      <c r="AR736" s="5" t="s">
        <v>6296</v>
      </c>
    </row>
    <row r="737" spans="1:45" ht="16" x14ac:dyDescent="0.2">
      <c r="A737" s="18" t="s">
        <v>745</v>
      </c>
      <c r="B737" s="18" t="s">
        <v>109</v>
      </c>
      <c r="C737" s="18" t="s">
        <v>4794</v>
      </c>
      <c r="D737" s="18" t="s">
        <v>2874</v>
      </c>
      <c r="E737" s="5" t="s">
        <v>6297</v>
      </c>
      <c r="F737" s="5" t="s">
        <v>6298</v>
      </c>
      <c r="G737" s="5" t="s">
        <v>6299</v>
      </c>
      <c r="H737" s="5" t="s">
        <v>2551</v>
      </c>
      <c r="I737" s="5" t="s">
        <v>2551</v>
      </c>
      <c r="J737" s="5" t="s">
        <v>746</v>
      </c>
      <c r="K737" s="5" t="s">
        <v>2551</v>
      </c>
      <c r="L737" s="5" t="s">
        <v>2717</v>
      </c>
      <c r="M737" s="5" t="s">
        <v>2551</v>
      </c>
      <c r="N737" s="5" t="s">
        <v>2551</v>
      </c>
      <c r="O737" s="18" t="s">
        <v>114</v>
      </c>
      <c r="Q737">
        <v>100</v>
      </c>
      <c r="R737" s="5"/>
      <c r="Z737">
        <v>5</v>
      </c>
      <c r="AA737">
        <v>25</v>
      </c>
      <c r="AB737">
        <v>25</v>
      </c>
      <c r="AE737">
        <v>95</v>
      </c>
      <c r="AO737" s="5" t="s">
        <v>6300</v>
      </c>
      <c r="AP737" s="5" t="s">
        <v>2723</v>
      </c>
      <c r="AQ737" s="19" t="s">
        <v>2586</v>
      </c>
      <c r="AR737" s="5" t="s">
        <v>6301</v>
      </c>
    </row>
    <row r="738" spans="1:45" ht="16" x14ac:dyDescent="0.2">
      <c r="A738" s="18" t="s">
        <v>1412</v>
      </c>
      <c r="B738" s="18" t="s">
        <v>460</v>
      </c>
      <c r="C738" s="18" t="s">
        <v>6302</v>
      </c>
      <c r="D738" s="18" t="s">
        <v>2844</v>
      </c>
      <c r="E738" s="5" t="s">
        <v>6303</v>
      </c>
      <c r="F738" s="5" t="s">
        <v>6304</v>
      </c>
      <c r="G738" s="5" t="s">
        <v>6305</v>
      </c>
      <c r="H738" s="5" t="s">
        <v>2551</v>
      </c>
      <c r="I738" s="5" t="s">
        <v>2551</v>
      </c>
      <c r="J738" s="5" t="s">
        <v>1413</v>
      </c>
      <c r="K738" s="5" t="s">
        <v>2761</v>
      </c>
      <c r="L738" s="5" t="s">
        <v>2551</v>
      </c>
      <c r="M738" s="5" t="s">
        <v>2769</v>
      </c>
      <c r="N738" s="5" t="s">
        <v>2739</v>
      </c>
      <c r="O738" s="18" t="s">
        <v>120</v>
      </c>
      <c r="Q738">
        <v>100</v>
      </c>
      <c r="R738" s="5"/>
      <c r="S738">
        <v>14</v>
      </c>
      <c r="U738">
        <v>7</v>
      </c>
      <c r="AO738" s="5" t="s">
        <v>6306</v>
      </c>
      <c r="AP738" s="5" t="s">
        <v>2723</v>
      </c>
      <c r="AQ738" s="19" t="s">
        <v>2551</v>
      </c>
      <c r="AR738" s="5" t="s">
        <v>2551</v>
      </c>
    </row>
    <row r="739" spans="1:45" ht="16" x14ac:dyDescent="0.2">
      <c r="A739" s="18" t="s">
        <v>857</v>
      </c>
      <c r="B739" s="18" t="s">
        <v>854</v>
      </c>
      <c r="C739" s="18" t="s">
        <v>6307</v>
      </c>
      <c r="D739" s="18" t="s">
        <v>60</v>
      </c>
      <c r="E739" s="5" t="s">
        <v>6307</v>
      </c>
      <c r="F739" s="5" t="s">
        <v>6308</v>
      </c>
      <c r="G739" s="5" t="s">
        <v>6309</v>
      </c>
      <c r="H739" s="5" t="s">
        <v>2551</v>
      </c>
      <c r="I739" s="5" t="s">
        <v>2551</v>
      </c>
      <c r="J739" s="5" t="s">
        <v>858</v>
      </c>
      <c r="K739" s="5" t="s">
        <v>2551</v>
      </c>
      <c r="L739" s="5" t="s">
        <v>2551</v>
      </c>
      <c r="M739" s="5" t="s">
        <v>2551</v>
      </c>
      <c r="N739" s="5" t="s">
        <v>2717</v>
      </c>
      <c r="O739" s="18" t="s">
        <v>56</v>
      </c>
      <c r="P739">
        <v>100</v>
      </c>
      <c r="R739" s="5"/>
      <c r="AO739" s="5" t="s">
        <v>3467</v>
      </c>
      <c r="AP739" s="5" t="s">
        <v>2723</v>
      </c>
      <c r="AQ739" s="19" t="s">
        <v>2551</v>
      </c>
      <c r="AR739" s="5" t="s">
        <v>2551</v>
      </c>
    </row>
    <row r="740" spans="1:45" ht="16" x14ac:dyDescent="0.2">
      <c r="A740" s="18" t="s">
        <v>1652</v>
      </c>
      <c r="B740" s="18" t="s">
        <v>395</v>
      </c>
      <c r="C740" s="18" t="s">
        <v>5683</v>
      </c>
      <c r="D740" s="18" t="s">
        <v>2867</v>
      </c>
      <c r="E740" s="5" t="s">
        <v>5683</v>
      </c>
      <c r="F740" s="5" t="s">
        <v>6310</v>
      </c>
      <c r="G740" s="5" t="s">
        <v>6311</v>
      </c>
      <c r="H740" s="5" t="s">
        <v>2551</v>
      </c>
      <c r="I740" s="5"/>
      <c r="J740" s="5" t="s">
        <v>1653</v>
      </c>
      <c r="K740" s="5" t="s">
        <v>2813</v>
      </c>
      <c r="L740" s="5" t="s">
        <v>2753</v>
      </c>
      <c r="M740" s="5" t="s">
        <v>2813</v>
      </c>
      <c r="N740" s="5" t="s">
        <v>2731</v>
      </c>
      <c r="O740" s="18" t="s">
        <v>107</v>
      </c>
      <c r="P740">
        <v>90</v>
      </c>
      <c r="Q740">
        <v>10</v>
      </c>
      <c r="R740" s="5"/>
      <c r="S740">
        <v>33</v>
      </c>
      <c r="U740">
        <v>32</v>
      </c>
      <c r="X740">
        <v>32</v>
      </c>
      <c r="Z740">
        <v>40</v>
      </c>
      <c r="AD740">
        <v>62</v>
      </c>
      <c r="AO740" s="5" t="s">
        <v>6312</v>
      </c>
      <c r="AP740" s="5" t="s">
        <v>6313</v>
      </c>
      <c r="AQ740" s="19" t="s">
        <v>3283</v>
      </c>
      <c r="AR740" s="5" t="s">
        <v>6314</v>
      </c>
    </row>
    <row r="741" spans="1:45" ht="16" x14ac:dyDescent="0.2">
      <c r="A741" s="18" t="s">
        <v>1560</v>
      </c>
      <c r="B741" s="18" t="s">
        <v>395</v>
      </c>
      <c r="C741" s="18" t="s">
        <v>5683</v>
      </c>
      <c r="D741" s="18" t="s">
        <v>2867</v>
      </c>
      <c r="E741" s="5" t="s">
        <v>5683</v>
      </c>
      <c r="F741" s="5" t="s">
        <v>6315</v>
      </c>
      <c r="G741" s="5" t="s">
        <v>6316</v>
      </c>
      <c r="H741" s="5" t="s">
        <v>2551</v>
      </c>
      <c r="I741" s="5"/>
      <c r="J741" s="5" t="s">
        <v>1561</v>
      </c>
      <c r="K741" s="5" t="s">
        <v>2813</v>
      </c>
      <c r="L741" s="5" t="s">
        <v>2739</v>
      </c>
      <c r="M741" s="5" t="s">
        <v>2731</v>
      </c>
      <c r="N741" s="5" t="s">
        <v>2731</v>
      </c>
      <c r="O741" s="18" t="s">
        <v>114</v>
      </c>
      <c r="P741">
        <v>60</v>
      </c>
      <c r="Q741">
        <v>40</v>
      </c>
      <c r="R741" s="5"/>
      <c r="AF741">
        <v>1350</v>
      </c>
      <c r="AI741">
        <v>85</v>
      </c>
      <c r="AJ741">
        <v>750</v>
      </c>
      <c r="AO741" s="5" t="s">
        <v>6317</v>
      </c>
      <c r="AP741" s="5" t="s">
        <v>6318</v>
      </c>
      <c r="AQ741" s="19" t="s">
        <v>2828</v>
      </c>
      <c r="AR741" s="5" t="s">
        <v>6319</v>
      </c>
      <c r="AS741" t="b">
        <v>1</v>
      </c>
    </row>
    <row r="742" spans="1:45" ht="16" x14ac:dyDescent="0.2">
      <c r="A742" s="18" t="s">
        <v>1782</v>
      </c>
      <c r="B742" s="18" t="s">
        <v>395</v>
      </c>
      <c r="C742" s="18" t="s">
        <v>5683</v>
      </c>
      <c r="D742" s="18" t="s">
        <v>2867</v>
      </c>
      <c r="E742" s="5" t="s">
        <v>6320</v>
      </c>
      <c r="F742" s="5" t="s">
        <v>6321</v>
      </c>
      <c r="G742" s="5" t="s">
        <v>6322</v>
      </c>
      <c r="H742" s="5" t="s">
        <v>2551</v>
      </c>
      <c r="I742" s="5"/>
      <c r="J742" s="5" t="s">
        <v>1783</v>
      </c>
      <c r="K742" s="5" t="s">
        <v>2551</v>
      </c>
      <c r="L742" s="5" t="s">
        <v>2761</v>
      </c>
      <c r="M742" s="5" t="s">
        <v>2761</v>
      </c>
      <c r="N742" s="5" t="s">
        <v>2551</v>
      </c>
      <c r="O742" s="18" t="s">
        <v>107</v>
      </c>
      <c r="P742">
        <v>100</v>
      </c>
      <c r="R742" s="5"/>
      <c r="U742">
        <v>10</v>
      </c>
      <c r="W742">
        <v>10</v>
      </c>
      <c r="Z742">
        <v>12</v>
      </c>
      <c r="AA742">
        <v>8</v>
      </c>
      <c r="AB742">
        <v>14</v>
      </c>
      <c r="AE742">
        <v>8</v>
      </c>
      <c r="AK742">
        <v>2.5000000000000001E-2</v>
      </c>
      <c r="AL742">
        <v>2.5000000000000001E-2</v>
      </c>
      <c r="AO742" s="5" t="s">
        <v>6323</v>
      </c>
      <c r="AP742" s="5" t="s">
        <v>6324</v>
      </c>
      <c r="AQ742" s="19" t="s">
        <v>2596</v>
      </c>
      <c r="AR742" s="5" t="s">
        <v>3490</v>
      </c>
    </row>
    <row r="743" spans="1:45" ht="16" x14ac:dyDescent="0.2">
      <c r="A743" s="18" t="s">
        <v>2093</v>
      </c>
      <c r="B743" s="18" t="s">
        <v>395</v>
      </c>
      <c r="C743" s="18" t="s">
        <v>5683</v>
      </c>
      <c r="D743" s="18" t="s">
        <v>2867</v>
      </c>
      <c r="E743" s="5" t="s">
        <v>6325</v>
      </c>
      <c r="F743" s="5" t="s">
        <v>6326</v>
      </c>
      <c r="G743" s="5" t="s">
        <v>6327</v>
      </c>
      <c r="H743" s="5" t="s">
        <v>2551</v>
      </c>
      <c r="I743" s="5"/>
      <c r="J743" s="5" t="s">
        <v>2094</v>
      </c>
      <c r="K743" s="5" t="s">
        <v>3059</v>
      </c>
      <c r="L743" s="5" t="s">
        <v>2551</v>
      </c>
      <c r="M743" s="5" t="s">
        <v>2884</v>
      </c>
      <c r="N743" s="5" t="s">
        <v>2551</v>
      </c>
      <c r="O743" s="18" t="s">
        <v>67</v>
      </c>
      <c r="P743">
        <v>100</v>
      </c>
      <c r="R743" s="5"/>
      <c r="W743">
        <v>500</v>
      </c>
      <c r="AA743">
        <v>1.8</v>
      </c>
      <c r="AB743">
        <v>1.6</v>
      </c>
      <c r="AD743">
        <v>1</v>
      </c>
      <c r="AE743">
        <v>1</v>
      </c>
      <c r="AG743">
        <v>200000</v>
      </c>
      <c r="AK743">
        <v>30</v>
      </c>
      <c r="AO743" s="5" t="s">
        <v>6328</v>
      </c>
      <c r="AP743" s="5" t="s">
        <v>6328</v>
      </c>
      <c r="AQ743" s="19" t="s">
        <v>2551</v>
      </c>
      <c r="AR743" s="5" t="s">
        <v>3347</v>
      </c>
    </row>
    <row r="744" spans="1:45" ht="16" x14ac:dyDescent="0.2">
      <c r="A744" s="18" t="s">
        <v>2008</v>
      </c>
      <c r="B744" s="18" t="s">
        <v>395</v>
      </c>
      <c r="C744" s="18" t="s">
        <v>5683</v>
      </c>
      <c r="D744" s="18" t="s">
        <v>2867</v>
      </c>
      <c r="E744" s="5" t="s">
        <v>6329</v>
      </c>
      <c r="F744" s="5" t="s">
        <v>6330</v>
      </c>
      <c r="G744" s="5" t="s">
        <v>6331</v>
      </c>
      <c r="H744" s="5" t="s">
        <v>2551</v>
      </c>
      <c r="I744" s="5"/>
      <c r="J744" s="5" t="s">
        <v>2009</v>
      </c>
      <c r="K744" s="5" t="s">
        <v>2753</v>
      </c>
      <c r="L744" s="5" t="s">
        <v>3047</v>
      </c>
      <c r="M744" s="5" t="s">
        <v>3425</v>
      </c>
      <c r="N744" s="5" t="s">
        <v>3683</v>
      </c>
      <c r="O744" s="18" t="s">
        <v>114</v>
      </c>
      <c r="P744">
        <v>80</v>
      </c>
      <c r="Q744">
        <v>20</v>
      </c>
      <c r="R744" s="5"/>
      <c r="U744">
        <v>45</v>
      </c>
      <c r="AB744">
        <v>5</v>
      </c>
      <c r="AC744">
        <v>10</v>
      </c>
      <c r="AO744" s="5" t="s">
        <v>6332</v>
      </c>
      <c r="AP744" s="5" t="s">
        <v>6333</v>
      </c>
      <c r="AQ744" s="19">
        <f>'CapRev-Output-All'!$AO744*'CapRev-Output-All'!$AR744/100</f>
        <v>45446.18</v>
      </c>
      <c r="AR744" s="5" t="s">
        <v>6334</v>
      </c>
    </row>
    <row r="745" spans="1:45" ht="16" x14ac:dyDescent="0.2">
      <c r="A745" s="18" t="s">
        <v>2385</v>
      </c>
      <c r="B745" s="18" t="s">
        <v>395</v>
      </c>
      <c r="C745" s="18" t="s">
        <v>5683</v>
      </c>
      <c r="D745" s="18" t="s">
        <v>2867</v>
      </c>
      <c r="E745" s="5" t="s">
        <v>6335</v>
      </c>
      <c r="F745" s="5" t="s">
        <v>6336</v>
      </c>
      <c r="G745" s="5" t="s">
        <v>6337</v>
      </c>
      <c r="H745" s="5" t="s">
        <v>2551</v>
      </c>
      <c r="I745" s="5"/>
      <c r="J745" s="5" t="s">
        <v>2386</v>
      </c>
      <c r="K745" s="5" t="s">
        <v>2551</v>
      </c>
      <c r="L745" s="5" t="s">
        <v>2551</v>
      </c>
      <c r="M745" s="5" t="s">
        <v>2551</v>
      </c>
      <c r="N745" s="5" t="s">
        <v>2717</v>
      </c>
      <c r="O745" s="18" t="s">
        <v>56</v>
      </c>
      <c r="P745">
        <v>100</v>
      </c>
      <c r="R745" s="5"/>
      <c r="S745">
        <v>10</v>
      </c>
      <c r="T745">
        <v>40</v>
      </c>
      <c r="U745">
        <v>20</v>
      </c>
      <c r="W745">
        <v>20</v>
      </c>
      <c r="AC745">
        <v>15</v>
      </c>
      <c r="AO745" s="5" t="s">
        <v>6338</v>
      </c>
      <c r="AP745" s="5" t="s">
        <v>6339</v>
      </c>
      <c r="AQ745" s="19" t="s">
        <v>2551</v>
      </c>
      <c r="AR745" s="5" t="s">
        <v>2551</v>
      </c>
    </row>
    <row r="746" spans="1:45" ht="16" x14ac:dyDescent="0.2">
      <c r="A746" s="18" t="s">
        <v>586</v>
      </c>
      <c r="B746" s="18" t="s">
        <v>295</v>
      </c>
      <c r="C746" s="18" t="s">
        <v>6340</v>
      </c>
      <c r="D746" s="18" t="s">
        <v>139</v>
      </c>
      <c r="E746" s="5" t="s">
        <v>6341</v>
      </c>
      <c r="F746" s="5" t="s">
        <v>6342</v>
      </c>
      <c r="G746" s="5" t="s">
        <v>6343</v>
      </c>
      <c r="H746" s="5" t="s">
        <v>2551</v>
      </c>
      <c r="I746" s="5"/>
      <c r="J746" s="5" t="s">
        <v>587</v>
      </c>
      <c r="K746" s="5" t="s">
        <v>2717</v>
      </c>
      <c r="L746" s="5" t="s">
        <v>2551</v>
      </c>
      <c r="M746" s="5" t="s">
        <v>2551</v>
      </c>
      <c r="N746" s="5" t="s">
        <v>2551</v>
      </c>
      <c r="O746" s="18" t="s">
        <v>120</v>
      </c>
      <c r="P746">
        <v>100</v>
      </c>
      <c r="R746" s="5"/>
      <c r="S746">
        <v>100</v>
      </c>
      <c r="T746">
        <v>30</v>
      </c>
      <c r="Z746">
        <v>16</v>
      </c>
      <c r="AH746">
        <v>16</v>
      </c>
      <c r="AI746">
        <v>10</v>
      </c>
      <c r="AO746" s="5" t="s">
        <v>6344</v>
      </c>
      <c r="AP746" s="5" t="s">
        <v>6345</v>
      </c>
      <c r="AQ746" s="19" t="s">
        <v>2669</v>
      </c>
      <c r="AR746" s="5" t="s">
        <v>6346</v>
      </c>
    </row>
    <row r="747" spans="1:45" ht="16" x14ac:dyDescent="0.2">
      <c r="A747" s="18" t="s">
        <v>1656</v>
      </c>
      <c r="B747" s="18" t="s">
        <v>295</v>
      </c>
      <c r="C747" s="18" t="s">
        <v>6340</v>
      </c>
      <c r="D747" s="18" t="s">
        <v>139</v>
      </c>
      <c r="E747" s="5" t="s">
        <v>6347</v>
      </c>
      <c r="F747" s="5" t="s">
        <v>6348</v>
      </c>
      <c r="G747" s="5" t="s">
        <v>6349</v>
      </c>
      <c r="H747" s="5" t="s">
        <v>2551</v>
      </c>
      <c r="I747" s="5"/>
      <c r="J747" s="5" t="s">
        <v>1657</v>
      </c>
      <c r="K747" s="5" t="s">
        <v>2738</v>
      </c>
      <c r="L747" s="5" t="s">
        <v>2738</v>
      </c>
      <c r="M747" s="5" t="s">
        <v>2879</v>
      </c>
      <c r="N747" s="5" t="s">
        <v>2551</v>
      </c>
      <c r="O747" s="18" t="s">
        <v>67</v>
      </c>
      <c r="P747">
        <v>30.6</v>
      </c>
      <c r="Q747">
        <v>69.400000000000006</v>
      </c>
      <c r="R747" s="5"/>
      <c r="AO747" s="5" t="s">
        <v>6350</v>
      </c>
      <c r="AP747" s="5"/>
      <c r="AQ747" s="19"/>
      <c r="AR747" s="5"/>
    </row>
    <row r="748" spans="1:45" ht="16" x14ac:dyDescent="0.2">
      <c r="A748" s="18" t="s">
        <v>297</v>
      </c>
      <c r="B748" s="18" t="s">
        <v>295</v>
      </c>
      <c r="C748" s="18" t="s">
        <v>6340</v>
      </c>
      <c r="D748" s="18" t="s">
        <v>139</v>
      </c>
      <c r="E748" s="5" t="s">
        <v>6351</v>
      </c>
      <c r="F748" s="5" t="s">
        <v>6352</v>
      </c>
      <c r="G748" s="5" t="s">
        <v>6353</v>
      </c>
      <c r="H748" s="5" t="s">
        <v>2551</v>
      </c>
      <c r="I748" s="5"/>
      <c r="J748" s="5" t="s">
        <v>298</v>
      </c>
      <c r="K748" s="5" t="s">
        <v>2551</v>
      </c>
      <c r="L748" s="5" t="s">
        <v>2551</v>
      </c>
      <c r="M748" s="5" t="s">
        <v>2551</v>
      </c>
      <c r="N748" s="5" t="s">
        <v>2717</v>
      </c>
      <c r="O748" s="18" t="s">
        <v>56</v>
      </c>
      <c r="P748">
        <v>100</v>
      </c>
      <c r="R748" s="5"/>
      <c r="S748">
        <v>157</v>
      </c>
      <c r="T748">
        <v>48</v>
      </c>
      <c r="U748">
        <v>340</v>
      </c>
      <c r="W748">
        <v>400</v>
      </c>
      <c r="X748">
        <v>97</v>
      </c>
      <c r="AA748">
        <v>174</v>
      </c>
      <c r="AO748" s="5" t="s">
        <v>6354</v>
      </c>
      <c r="AP748" s="5" t="s">
        <v>6355</v>
      </c>
      <c r="AQ748" s="19"/>
      <c r="AR748" s="5"/>
    </row>
    <row r="749" spans="1:45" ht="16" x14ac:dyDescent="0.2">
      <c r="A749" s="18" t="s">
        <v>1166</v>
      </c>
      <c r="B749" s="18" t="s">
        <v>295</v>
      </c>
      <c r="C749" s="18" t="s">
        <v>6340</v>
      </c>
      <c r="D749" s="18" t="s">
        <v>139</v>
      </c>
      <c r="E749" s="5" t="s">
        <v>6356</v>
      </c>
      <c r="F749" s="5" t="s">
        <v>6357</v>
      </c>
      <c r="G749" s="5" t="s">
        <v>6358</v>
      </c>
      <c r="H749" s="5" t="s">
        <v>2551</v>
      </c>
      <c r="I749" s="5"/>
      <c r="J749" s="5" t="s">
        <v>1167</v>
      </c>
      <c r="K749" s="5" t="s">
        <v>2738</v>
      </c>
      <c r="L749" s="5" t="s">
        <v>2551</v>
      </c>
      <c r="M749" s="5" t="s">
        <v>2551</v>
      </c>
      <c r="N749" s="5" t="s">
        <v>3006</v>
      </c>
      <c r="O749" s="18" t="s">
        <v>56</v>
      </c>
      <c r="Q749">
        <v>100</v>
      </c>
      <c r="R749" s="5"/>
      <c r="T749">
        <v>100</v>
      </c>
      <c r="U749">
        <v>80</v>
      </c>
      <c r="W749">
        <v>100</v>
      </c>
      <c r="AO749" s="5" t="s">
        <v>6359</v>
      </c>
      <c r="AP749" s="5" t="s">
        <v>6360</v>
      </c>
      <c r="AQ749" s="19" t="s">
        <v>2551</v>
      </c>
      <c r="AR749" s="5" t="s">
        <v>2551</v>
      </c>
    </row>
    <row r="750" spans="1:45" ht="16" x14ac:dyDescent="0.2">
      <c r="A750" s="18" t="s">
        <v>474</v>
      </c>
      <c r="B750" s="18" t="s">
        <v>295</v>
      </c>
      <c r="C750" s="18" t="s">
        <v>6340</v>
      </c>
      <c r="D750" s="18" t="s">
        <v>139</v>
      </c>
      <c r="E750" s="5" t="s">
        <v>6361</v>
      </c>
      <c r="F750" s="5" t="s">
        <v>6362</v>
      </c>
      <c r="G750" s="5" t="s">
        <v>6363</v>
      </c>
      <c r="H750" s="5" t="s">
        <v>2551</v>
      </c>
      <c r="I750" s="5"/>
      <c r="J750" s="5" t="s">
        <v>475</v>
      </c>
      <c r="K750" s="5" t="s">
        <v>2879</v>
      </c>
      <c r="L750" s="5" t="s">
        <v>2551</v>
      </c>
      <c r="M750" s="5" t="s">
        <v>2551</v>
      </c>
      <c r="N750" s="5" t="s">
        <v>2739</v>
      </c>
      <c r="O750" s="18" t="s">
        <v>120</v>
      </c>
      <c r="P750">
        <v>25</v>
      </c>
      <c r="Q750">
        <v>75</v>
      </c>
      <c r="R750" s="5"/>
      <c r="S750">
        <v>1510</v>
      </c>
      <c r="T750">
        <v>891</v>
      </c>
      <c r="U750">
        <v>842</v>
      </c>
      <c r="AO750" s="5" t="s">
        <v>4518</v>
      </c>
      <c r="AP750" s="5" t="s">
        <v>6364</v>
      </c>
      <c r="AQ750" s="19" t="s">
        <v>2551</v>
      </c>
      <c r="AR750" s="5" t="s">
        <v>2551</v>
      </c>
    </row>
    <row r="751" spans="1:45" ht="16" x14ac:dyDescent="0.2">
      <c r="A751" s="18" t="s">
        <v>956</v>
      </c>
      <c r="B751" s="18" t="s">
        <v>295</v>
      </c>
      <c r="C751" s="18" t="s">
        <v>6340</v>
      </c>
      <c r="D751" s="18" t="s">
        <v>139</v>
      </c>
      <c r="E751" s="5" t="s">
        <v>6365</v>
      </c>
      <c r="F751" s="5" t="s">
        <v>6366</v>
      </c>
      <c r="G751" s="5" t="s">
        <v>6367</v>
      </c>
      <c r="H751" s="5" t="s">
        <v>2551</v>
      </c>
      <c r="I751" s="5"/>
      <c r="J751" s="5" t="s">
        <v>957</v>
      </c>
      <c r="K751" s="5" t="s">
        <v>2769</v>
      </c>
      <c r="L751" s="5" t="s">
        <v>2551</v>
      </c>
      <c r="M751" s="5" t="s">
        <v>3006</v>
      </c>
      <c r="N751" s="5" t="s">
        <v>2769</v>
      </c>
      <c r="O751" s="18" t="s">
        <v>67</v>
      </c>
      <c r="Q751">
        <v>100</v>
      </c>
      <c r="R751" s="5"/>
      <c r="S751">
        <v>100</v>
      </c>
      <c r="V751">
        <v>100</v>
      </c>
      <c r="AA751">
        <v>3</v>
      </c>
      <c r="AG751">
        <v>30000</v>
      </c>
      <c r="AK751">
        <v>700</v>
      </c>
      <c r="AM751">
        <v>88.7</v>
      </c>
      <c r="AO751" s="5" t="s">
        <v>6368</v>
      </c>
      <c r="AP751" s="5" t="s">
        <v>6368</v>
      </c>
      <c r="AQ751" s="19" t="s">
        <v>6369</v>
      </c>
      <c r="AR751" s="5" t="s">
        <v>2942</v>
      </c>
    </row>
    <row r="752" spans="1:45" ht="32" x14ac:dyDescent="0.2">
      <c r="A752" s="18" t="s">
        <v>751</v>
      </c>
      <c r="B752" s="18" t="s">
        <v>295</v>
      </c>
      <c r="C752" s="18" t="s">
        <v>6340</v>
      </c>
      <c r="D752" s="18" t="s">
        <v>139</v>
      </c>
      <c r="E752" s="5" t="s">
        <v>6370</v>
      </c>
      <c r="F752" s="5" t="s">
        <v>6371</v>
      </c>
      <c r="G752" s="5" t="s">
        <v>6372</v>
      </c>
      <c r="H752" s="5" t="s">
        <v>2551</v>
      </c>
      <c r="I752" s="5"/>
      <c r="J752" s="5" t="s">
        <v>752</v>
      </c>
      <c r="K752" s="5" t="s">
        <v>3006</v>
      </c>
      <c r="L752" s="5" t="s">
        <v>2551</v>
      </c>
      <c r="M752" s="5" t="s">
        <v>2551</v>
      </c>
      <c r="N752" s="5" t="s">
        <v>2738</v>
      </c>
      <c r="O752" s="18" t="s">
        <v>120</v>
      </c>
      <c r="P752">
        <v>100</v>
      </c>
      <c r="R752" s="5"/>
      <c r="T752">
        <v>280</v>
      </c>
      <c r="U752">
        <v>56</v>
      </c>
      <c r="V752">
        <v>224</v>
      </c>
      <c r="AO752" s="5" t="s">
        <v>6373</v>
      </c>
      <c r="AP752" s="5" t="s">
        <v>6374</v>
      </c>
      <c r="AQ752" s="19"/>
      <c r="AR752" s="5"/>
    </row>
    <row r="753" spans="1:45" ht="16" x14ac:dyDescent="0.2">
      <c r="A753" s="18" t="s">
        <v>1101</v>
      </c>
      <c r="B753" s="18" t="s">
        <v>295</v>
      </c>
      <c r="C753" s="18" t="s">
        <v>6340</v>
      </c>
      <c r="D753" s="18" t="s">
        <v>139</v>
      </c>
      <c r="E753" s="5" t="s">
        <v>6375</v>
      </c>
      <c r="F753" s="5" t="s">
        <v>6376</v>
      </c>
      <c r="G753" s="5" t="s">
        <v>6377</v>
      </c>
      <c r="H753" s="5" t="s">
        <v>2551</v>
      </c>
      <c r="I753" s="5"/>
      <c r="J753" s="5" t="s">
        <v>1102</v>
      </c>
      <c r="K753" s="5" t="s">
        <v>2731</v>
      </c>
      <c r="L753" s="5" t="s">
        <v>4942</v>
      </c>
      <c r="M753" s="5" t="s">
        <v>4246</v>
      </c>
      <c r="N753" s="5" t="s">
        <v>2551</v>
      </c>
      <c r="O753" s="18" t="s">
        <v>114</v>
      </c>
      <c r="P753">
        <v>50</v>
      </c>
      <c r="Q753">
        <v>50</v>
      </c>
      <c r="R753" s="5"/>
      <c r="Y753">
        <v>20</v>
      </c>
      <c r="AG753">
        <v>142500</v>
      </c>
      <c r="AH753">
        <v>25</v>
      </c>
      <c r="AI753">
        <v>25</v>
      </c>
      <c r="AO753" s="5" t="s">
        <v>6378</v>
      </c>
      <c r="AP753" s="5" t="s">
        <v>6378</v>
      </c>
      <c r="AQ753" s="19"/>
      <c r="AR753" s="5"/>
    </row>
    <row r="754" spans="1:45" ht="16" x14ac:dyDescent="0.2">
      <c r="A754" s="18" t="s">
        <v>1784</v>
      </c>
      <c r="B754" s="18" t="s">
        <v>295</v>
      </c>
      <c r="C754" s="18" t="s">
        <v>6340</v>
      </c>
      <c r="D754" s="18" t="s">
        <v>139</v>
      </c>
      <c r="E754" s="5" t="s">
        <v>6379</v>
      </c>
      <c r="F754" s="5" t="s">
        <v>6380</v>
      </c>
      <c r="G754" s="5" t="s">
        <v>6381</v>
      </c>
      <c r="H754" s="5" t="s">
        <v>2551</v>
      </c>
      <c r="I754" s="5"/>
      <c r="J754" s="5" t="s">
        <v>1785</v>
      </c>
      <c r="K754" s="5" t="s">
        <v>2738</v>
      </c>
      <c r="L754" s="5" t="s">
        <v>2551</v>
      </c>
      <c r="M754" s="5" t="s">
        <v>2879</v>
      </c>
      <c r="N754" s="5" t="s">
        <v>2738</v>
      </c>
      <c r="O754" s="18" t="s">
        <v>67</v>
      </c>
      <c r="P754">
        <v>100</v>
      </c>
      <c r="R754" s="5"/>
      <c r="S754">
        <v>50</v>
      </c>
      <c r="U754">
        <v>20</v>
      </c>
      <c r="V754">
        <v>10</v>
      </c>
      <c r="W754">
        <v>30</v>
      </c>
      <c r="AA754">
        <v>5</v>
      </c>
      <c r="AE754">
        <v>6</v>
      </c>
      <c r="AG754">
        <v>6000000</v>
      </c>
      <c r="AH754">
        <v>3</v>
      </c>
      <c r="AJ754">
        <v>312000</v>
      </c>
      <c r="AN754">
        <v>1</v>
      </c>
      <c r="AO754" s="5" t="s">
        <v>6382</v>
      </c>
      <c r="AP754" s="5" t="s">
        <v>6383</v>
      </c>
      <c r="AQ754" s="19" t="s">
        <v>2577</v>
      </c>
      <c r="AR754" s="5" t="s">
        <v>2946</v>
      </c>
    </row>
    <row r="755" spans="1:45" ht="16" x14ac:dyDescent="0.2">
      <c r="A755" s="18" t="s">
        <v>1564</v>
      </c>
      <c r="B755" s="18" t="s">
        <v>295</v>
      </c>
      <c r="C755" s="18" t="s">
        <v>6340</v>
      </c>
      <c r="D755" s="18" t="s">
        <v>139</v>
      </c>
      <c r="E755" s="5" t="s">
        <v>6341</v>
      </c>
      <c r="F755" s="5" t="s">
        <v>6342</v>
      </c>
      <c r="G755" s="5" t="s">
        <v>6343</v>
      </c>
      <c r="H755" s="5" t="s">
        <v>2551</v>
      </c>
      <c r="I755" s="5"/>
      <c r="J755" s="5" t="s">
        <v>1565</v>
      </c>
      <c r="K755" s="5" t="s">
        <v>2769</v>
      </c>
      <c r="L755" s="5" t="s">
        <v>3006</v>
      </c>
      <c r="M755" s="5" t="s">
        <v>2951</v>
      </c>
      <c r="N755" s="5" t="s">
        <v>2951</v>
      </c>
      <c r="O755" s="18" t="s">
        <v>114</v>
      </c>
      <c r="P755">
        <v>100</v>
      </c>
      <c r="R755" s="5"/>
      <c r="S755">
        <v>120</v>
      </c>
      <c r="V755">
        <v>8</v>
      </c>
      <c r="Y755">
        <v>6</v>
      </c>
      <c r="Z755">
        <v>6</v>
      </c>
      <c r="AA755">
        <v>8</v>
      </c>
      <c r="AE755">
        <v>24</v>
      </c>
      <c r="AG755">
        <v>200000</v>
      </c>
      <c r="AH755">
        <v>6</v>
      </c>
      <c r="AI755">
        <v>24</v>
      </c>
      <c r="AO755" s="5" t="s">
        <v>6384</v>
      </c>
      <c r="AP755" s="5" t="s">
        <v>6385</v>
      </c>
      <c r="AQ755" s="19" t="s">
        <v>2596</v>
      </c>
      <c r="AR755" s="5" t="s">
        <v>2756</v>
      </c>
    </row>
    <row r="756" spans="1:45" ht="16" x14ac:dyDescent="0.2">
      <c r="A756" s="18" t="s">
        <v>749</v>
      </c>
      <c r="B756" s="18" t="s">
        <v>295</v>
      </c>
      <c r="C756" s="18" t="s">
        <v>6340</v>
      </c>
      <c r="D756" s="18" t="s">
        <v>139</v>
      </c>
      <c r="E756" s="5" t="s">
        <v>6386</v>
      </c>
      <c r="F756" s="5" t="s">
        <v>6387</v>
      </c>
      <c r="G756" s="5" t="s">
        <v>6388</v>
      </c>
      <c r="H756" s="5" t="s">
        <v>2551</v>
      </c>
      <c r="I756" s="5"/>
      <c r="J756" s="5" t="s">
        <v>750</v>
      </c>
      <c r="K756" s="5" t="s">
        <v>2551</v>
      </c>
      <c r="L756" s="5" t="s">
        <v>2551</v>
      </c>
      <c r="M756" s="5" t="s">
        <v>2761</v>
      </c>
      <c r="N756" s="5" t="s">
        <v>2761</v>
      </c>
      <c r="O756" s="18" t="s">
        <v>107</v>
      </c>
      <c r="Q756">
        <v>100</v>
      </c>
      <c r="R756" s="5"/>
      <c r="S756">
        <v>50</v>
      </c>
      <c r="U756">
        <v>1100</v>
      </c>
      <c r="W756">
        <v>500</v>
      </c>
      <c r="X756">
        <v>100</v>
      </c>
      <c r="AK756">
        <v>875</v>
      </c>
      <c r="AL756">
        <v>875</v>
      </c>
      <c r="AN756">
        <v>10</v>
      </c>
      <c r="AO756" s="5" t="s">
        <v>6389</v>
      </c>
      <c r="AP756" s="5" t="s">
        <v>6390</v>
      </c>
      <c r="AQ756" s="19" t="s">
        <v>2557</v>
      </c>
      <c r="AR756" s="5" t="s">
        <v>3050</v>
      </c>
    </row>
    <row r="757" spans="1:45" ht="16" x14ac:dyDescent="0.2">
      <c r="A757" s="18" t="s">
        <v>2010</v>
      </c>
      <c r="B757" s="18" t="s">
        <v>295</v>
      </c>
      <c r="C757" s="18" t="s">
        <v>6340</v>
      </c>
      <c r="D757" s="18" t="s">
        <v>139</v>
      </c>
      <c r="E757" s="5" t="s">
        <v>6391</v>
      </c>
      <c r="F757" s="5" t="s">
        <v>6392</v>
      </c>
      <c r="G757" s="5" t="s">
        <v>6393</v>
      </c>
      <c r="H757" s="5" t="s">
        <v>2551</v>
      </c>
      <c r="I757" s="5"/>
      <c r="J757" s="5" t="s">
        <v>2011</v>
      </c>
      <c r="K757" s="5" t="s">
        <v>2745</v>
      </c>
      <c r="L757" s="5" t="s">
        <v>2551</v>
      </c>
      <c r="M757" s="5" t="s">
        <v>6394</v>
      </c>
      <c r="N757" s="5" t="s">
        <v>2745</v>
      </c>
      <c r="O757" s="18" t="s">
        <v>67</v>
      </c>
      <c r="P757">
        <v>0</v>
      </c>
      <c r="Q757">
        <v>100</v>
      </c>
      <c r="R757" s="5"/>
      <c r="AO757" s="5" t="s">
        <v>6395</v>
      </c>
      <c r="AP757" s="5" t="s">
        <v>6395</v>
      </c>
      <c r="AQ757" s="19"/>
      <c r="AR757" s="5"/>
    </row>
    <row r="758" spans="1:45" ht="16" x14ac:dyDescent="0.2">
      <c r="A758" s="18" t="s">
        <v>568</v>
      </c>
      <c r="B758" s="18" t="s">
        <v>232</v>
      </c>
      <c r="C758" s="18" t="s">
        <v>5739</v>
      </c>
      <c r="D758" s="18" t="s">
        <v>139</v>
      </c>
      <c r="E758" s="5" t="s">
        <v>5739</v>
      </c>
      <c r="F758" s="5" t="s">
        <v>6396</v>
      </c>
      <c r="G758" s="5" t="s">
        <v>6397</v>
      </c>
      <c r="H758" s="5" t="s">
        <v>2551</v>
      </c>
      <c r="I758" s="5"/>
      <c r="J758" s="5" t="s">
        <v>569</v>
      </c>
      <c r="K758" s="5" t="s">
        <v>2551</v>
      </c>
      <c r="L758" s="5" t="s">
        <v>2551</v>
      </c>
      <c r="M758" s="5" t="s">
        <v>2551</v>
      </c>
      <c r="N758" s="5" t="s">
        <v>2717</v>
      </c>
      <c r="O758" s="18" t="s">
        <v>56</v>
      </c>
      <c r="P758">
        <v>100</v>
      </c>
      <c r="R758" s="5"/>
      <c r="AO758" s="5" t="s">
        <v>6398</v>
      </c>
      <c r="AP758" s="5"/>
      <c r="AQ758" s="19" t="s">
        <v>2631</v>
      </c>
      <c r="AR758" s="5" t="s">
        <v>3490</v>
      </c>
    </row>
    <row r="759" spans="1:45" ht="16" x14ac:dyDescent="0.2">
      <c r="A759" s="18" t="s">
        <v>234</v>
      </c>
      <c r="B759" s="18" t="s">
        <v>232</v>
      </c>
      <c r="C759" s="18" t="s">
        <v>5739</v>
      </c>
      <c r="D759" s="18" t="s">
        <v>139</v>
      </c>
      <c r="E759" s="5" t="s">
        <v>6399</v>
      </c>
      <c r="F759" s="5" t="s">
        <v>6400</v>
      </c>
      <c r="G759" s="5" t="s">
        <v>6401</v>
      </c>
      <c r="H759" s="5" t="s">
        <v>2551</v>
      </c>
      <c r="I759" s="5"/>
      <c r="J759" s="5" t="s">
        <v>235</v>
      </c>
      <c r="K759" s="5" t="s">
        <v>2551</v>
      </c>
      <c r="L759" s="5" t="s">
        <v>2551</v>
      </c>
      <c r="M759" s="5" t="s">
        <v>2551</v>
      </c>
      <c r="N759" s="5" t="s">
        <v>2717</v>
      </c>
      <c r="O759" s="18" t="s">
        <v>56</v>
      </c>
      <c r="P759">
        <v>90</v>
      </c>
      <c r="Q759">
        <v>10</v>
      </c>
      <c r="R759" s="5"/>
      <c r="S759">
        <v>45</v>
      </c>
      <c r="U759">
        <v>84</v>
      </c>
      <c r="W759">
        <v>84</v>
      </c>
      <c r="AO759" s="5" t="s">
        <v>6402</v>
      </c>
      <c r="AP759" s="5"/>
      <c r="AQ759" s="19" t="s">
        <v>2608</v>
      </c>
      <c r="AR759" s="5" t="s">
        <v>6403</v>
      </c>
      <c r="AS759" t="b">
        <v>1</v>
      </c>
    </row>
    <row r="760" spans="1:45" ht="16" x14ac:dyDescent="0.2">
      <c r="A760" s="18" t="s">
        <v>1153</v>
      </c>
      <c r="B760" s="18" t="s">
        <v>232</v>
      </c>
      <c r="C760" s="18" t="s">
        <v>5739</v>
      </c>
      <c r="D760" s="18" t="s">
        <v>139</v>
      </c>
      <c r="E760" s="5" t="s">
        <v>6404</v>
      </c>
      <c r="F760" s="5" t="s">
        <v>6405</v>
      </c>
      <c r="G760" s="5" t="s">
        <v>6406</v>
      </c>
      <c r="H760" s="5" t="s">
        <v>2551</v>
      </c>
      <c r="I760" s="5"/>
      <c r="J760" s="5" t="s">
        <v>1154</v>
      </c>
      <c r="K760" s="5" t="s">
        <v>2551</v>
      </c>
      <c r="L760" s="5" t="s">
        <v>2551</v>
      </c>
      <c r="M760" s="5" t="s">
        <v>2551</v>
      </c>
      <c r="N760" s="5" t="s">
        <v>2717</v>
      </c>
      <c r="O760" s="18" t="s">
        <v>56</v>
      </c>
      <c r="P760">
        <v>100</v>
      </c>
      <c r="R760" s="5"/>
      <c r="W760">
        <v>300</v>
      </c>
      <c r="X760">
        <v>300</v>
      </c>
      <c r="AE760">
        <v>15</v>
      </c>
      <c r="AO760" s="5" t="s">
        <v>6407</v>
      </c>
      <c r="AP760" s="5"/>
      <c r="AQ760" s="19"/>
      <c r="AR760" s="5" t="s">
        <v>3347</v>
      </c>
    </row>
    <row r="761" spans="1:45" ht="16" x14ac:dyDescent="0.2">
      <c r="A761" s="18" t="s">
        <v>733</v>
      </c>
      <c r="B761" s="18" t="s">
        <v>361</v>
      </c>
      <c r="C761" s="18" t="s">
        <v>362</v>
      </c>
      <c r="D761" s="18" t="s">
        <v>2874</v>
      </c>
      <c r="E761" s="5" t="s">
        <v>6408</v>
      </c>
      <c r="F761" s="5" t="s">
        <v>6409</v>
      </c>
      <c r="G761" s="5" t="s">
        <v>6410</v>
      </c>
      <c r="H761" s="5"/>
      <c r="I761" s="5"/>
      <c r="J761" s="5" t="s">
        <v>734</v>
      </c>
      <c r="K761" s="5" t="s">
        <v>2551</v>
      </c>
      <c r="L761" s="5" t="s">
        <v>2551</v>
      </c>
      <c r="M761" s="5" t="s">
        <v>2717</v>
      </c>
      <c r="N761" s="5" t="s">
        <v>2551</v>
      </c>
      <c r="O761" s="18" t="s">
        <v>67</v>
      </c>
      <c r="Q761">
        <v>100</v>
      </c>
      <c r="R761" s="5"/>
      <c r="AG761">
        <v>10000000</v>
      </c>
      <c r="AM761">
        <v>1</v>
      </c>
      <c r="AN761">
        <v>2</v>
      </c>
      <c r="AO761" s="5" t="s">
        <v>5942</v>
      </c>
      <c r="AP761" s="5"/>
      <c r="AQ761" s="19" t="s">
        <v>2549</v>
      </c>
      <c r="AR761" s="5" t="s">
        <v>2938</v>
      </c>
    </row>
    <row r="762" spans="1:45" ht="16" x14ac:dyDescent="0.2">
      <c r="A762" s="18" t="s">
        <v>997</v>
      </c>
      <c r="B762" s="18" t="s">
        <v>995</v>
      </c>
      <c r="C762" s="18" t="s">
        <v>48</v>
      </c>
      <c r="D762" s="18" t="s">
        <v>48</v>
      </c>
      <c r="E762" s="5" t="s">
        <v>6411</v>
      </c>
      <c r="F762" s="5" t="s">
        <v>6412</v>
      </c>
      <c r="G762" s="5" t="s">
        <v>6413</v>
      </c>
      <c r="H762" s="5"/>
      <c r="I762" s="5"/>
      <c r="J762" s="5" t="s">
        <v>6414</v>
      </c>
      <c r="K762" s="5" t="s">
        <v>2879</v>
      </c>
      <c r="L762" s="5" t="s">
        <v>2738</v>
      </c>
      <c r="M762" s="5" t="s">
        <v>2769</v>
      </c>
      <c r="N762" s="5" t="s">
        <v>2769</v>
      </c>
      <c r="O762" s="18" t="s">
        <v>120</v>
      </c>
      <c r="R762" s="5" t="s">
        <v>5168</v>
      </c>
      <c r="S762">
        <v>10</v>
      </c>
      <c r="T762">
        <v>135</v>
      </c>
      <c r="U762">
        <v>20</v>
      </c>
      <c r="Y762">
        <v>1</v>
      </c>
      <c r="AB762">
        <v>30</v>
      </c>
      <c r="AG762">
        <v>150000</v>
      </c>
      <c r="AH762">
        <v>5</v>
      </c>
      <c r="AI762">
        <v>5</v>
      </c>
      <c r="AO762" s="5" t="s">
        <v>6415</v>
      </c>
      <c r="AP762" s="5"/>
      <c r="AQ762" s="19" t="s">
        <v>2617</v>
      </c>
      <c r="AR762" s="5" t="s">
        <v>6416</v>
      </c>
    </row>
    <row r="763" spans="1:45" ht="16" x14ac:dyDescent="0.2">
      <c r="A763" s="18" t="s">
        <v>1550</v>
      </c>
      <c r="B763" s="18" t="s">
        <v>355</v>
      </c>
      <c r="C763" s="18" t="s">
        <v>6277</v>
      </c>
      <c r="D763" s="18" t="s">
        <v>2844</v>
      </c>
      <c r="E763" s="5" t="s">
        <v>6417</v>
      </c>
      <c r="F763" s="5" t="s">
        <v>6418</v>
      </c>
      <c r="G763" s="5" t="s">
        <v>6419</v>
      </c>
      <c r="H763" s="5"/>
      <c r="I763" s="5"/>
      <c r="J763" s="5" t="s">
        <v>1551</v>
      </c>
      <c r="K763" s="5" t="s">
        <v>3047</v>
      </c>
      <c r="L763" s="5" t="s">
        <v>3047</v>
      </c>
      <c r="M763" s="5" t="s">
        <v>2731</v>
      </c>
      <c r="N763" s="5" t="s">
        <v>2731</v>
      </c>
      <c r="O763" s="18" t="s">
        <v>107</v>
      </c>
      <c r="Q763">
        <v>100</v>
      </c>
      <c r="R763" s="5"/>
      <c r="AE763">
        <v>25</v>
      </c>
      <c r="AH763">
        <v>40</v>
      </c>
      <c r="AI763">
        <v>40</v>
      </c>
      <c r="AO763" s="5" t="s">
        <v>3092</v>
      </c>
      <c r="AP763" s="5" t="s">
        <v>6420</v>
      </c>
      <c r="AQ763" s="19" t="s">
        <v>6421</v>
      </c>
      <c r="AR763" s="5" t="s">
        <v>3424</v>
      </c>
    </row>
    <row r="764" spans="1:45" ht="16" x14ac:dyDescent="0.2">
      <c r="A764" s="18" t="s">
        <v>2201</v>
      </c>
      <c r="B764" s="18" t="s">
        <v>2200</v>
      </c>
      <c r="C764" s="18" t="s">
        <v>48</v>
      </c>
      <c r="D764" s="18" t="s">
        <v>48</v>
      </c>
      <c r="E764" s="5" t="s">
        <v>6422</v>
      </c>
      <c r="F764" s="5" t="s">
        <v>6423</v>
      </c>
      <c r="G764" s="5" t="s">
        <v>6424</v>
      </c>
      <c r="H764" s="5"/>
      <c r="I764" s="5"/>
      <c r="J764" s="5" t="s">
        <v>2202</v>
      </c>
      <c r="K764" s="5" t="s">
        <v>2551</v>
      </c>
      <c r="L764" s="5" t="s">
        <v>2551</v>
      </c>
      <c r="M764" s="5" t="s">
        <v>3006</v>
      </c>
      <c r="N764" s="5" t="s">
        <v>2738</v>
      </c>
      <c r="O764" s="18" t="s">
        <v>67</v>
      </c>
      <c r="R764" s="5" t="s">
        <v>5168</v>
      </c>
      <c r="S764">
        <v>10</v>
      </c>
      <c r="W764">
        <v>10</v>
      </c>
      <c r="Y764">
        <v>1</v>
      </c>
      <c r="AA764">
        <v>1</v>
      </c>
      <c r="AE764">
        <v>10</v>
      </c>
      <c r="AH764">
        <v>1</v>
      </c>
      <c r="AL764">
        <v>75000</v>
      </c>
      <c r="AO764" s="5" t="s">
        <v>6425</v>
      </c>
      <c r="AP764" s="5" t="s">
        <v>6425</v>
      </c>
      <c r="AQ764" s="19" t="s">
        <v>2551</v>
      </c>
      <c r="AR764" s="5" t="s">
        <v>2551</v>
      </c>
    </row>
    <row r="765" spans="1:45" ht="16" x14ac:dyDescent="0.2">
      <c r="A765" s="18" t="s">
        <v>1468</v>
      </c>
      <c r="B765" s="18" t="s">
        <v>637</v>
      </c>
      <c r="C765" s="18" t="s">
        <v>2932</v>
      </c>
      <c r="D765" s="18" t="s">
        <v>60</v>
      </c>
      <c r="E765" s="5" t="s">
        <v>6426</v>
      </c>
      <c r="F765" s="5" t="s">
        <v>6427</v>
      </c>
      <c r="G765" s="5" t="s">
        <v>6428</v>
      </c>
      <c r="H765" s="5"/>
      <c r="I765" s="5"/>
      <c r="J765" s="5" t="s">
        <v>6429</v>
      </c>
      <c r="K765" s="5" t="s">
        <v>3047</v>
      </c>
      <c r="L765" s="5" t="s">
        <v>3144</v>
      </c>
      <c r="M765" s="5" t="s">
        <v>2551</v>
      </c>
      <c r="N765" s="5" t="s">
        <v>2551</v>
      </c>
      <c r="O765" s="18" t="s">
        <v>114</v>
      </c>
      <c r="P765">
        <v>100</v>
      </c>
      <c r="R765" s="5"/>
      <c r="S765">
        <v>20</v>
      </c>
      <c r="T765">
        <v>20</v>
      </c>
      <c r="Z765">
        <v>1</v>
      </c>
      <c r="AE765">
        <v>15</v>
      </c>
      <c r="AH765">
        <v>5</v>
      </c>
      <c r="AO765" s="5" t="s">
        <v>6430</v>
      </c>
      <c r="AP765" s="5" t="s">
        <v>6430</v>
      </c>
      <c r="AQ765" s="19" t="s">
        <v>6431</v>
      </c>
      <c r="AR765" s="5" t="s">
        <v>2769</v>
      </c>
    </row>
    <row r="766" spans="1:45" ht="16" x14ac:dyDescent="0.2">
      <c r="A766" s="18" t="s">
        <v>1369</v>
      </c>
      <c r="B766" s="18" t="s">
        <v>248</v>
      </c>
      <c r="C766" s="18" t="s">
        <v>3955</v>
      </c>
      <c r="D766" s="18" t="s">
        <v>2867</v>
      </c>
      <c r="E766" s="5" t="s">
        <v>6432</v>
      </c>
      <c r="F766" s="5" t="s">
        <v>6433</v>
      </c>
      <c r="G766" s="5" t="s">
        <v>6434</v>
      </c>
      <c r="H766" s="5"/>
      <c r="I766" s="5"/>
      <c r="J766" s="5" t="s">
        <v>1370</v>
      </c>
      <c r="K766" s="5" t="s">
        <v>2551</v>
      </c>
      <c r="L766" s="5" t="s">
        <v>2551</v>
      </c>
      <c r="M766" s="5" t="s">
        <v>2717</v>
      </c>
      <c r="N766" s="5" t="s">
        <v>2551</v>
      </c>
      <c r="O766" s="18" t="s">
        <v>67</v>
      </c>
      <c r="Q766">
        <v>100</v>
      </c>
      <c r="R766" s="5" t="s">
        <v>405</v>
      </c>
      <c r="AH766">
        <v>1</v>
      </c>
      <c r="AI766">
        <v>1</v>
      </c>
      <c r="AO766" s="5" t="s">
        <v>5146</v>
      </c>
      <c r="AP766" s="5" t="s">
        <v>5146</v>
      </c>
      <c r="AQ766" s="19"/>
      <c r="AR766" s="5" t="s">
        <v>2551</v>
      </c>
    </row>
    <row r="767" spans="1:45" ht="16" x14ac:dyDescent="0.2">
      <c r="A767" s="18" t="s">
        <v>1328</v>
      </c>
      <c r="B767" s="18" t="s">
        <v>494</v>
      </c>
      <c r="C767" s="18" t="s">
        <v>4037</v>
      </c>
      <c r="D767" s="18" t="s">
        <v>2867</v>
      </c>
      <c r="E767" s="5" t="s">
        <v>6435</v>
      </c>
      <c r="F767" s="5" t="s">
        <v>6436</v>
      </c>
      <c r="G767" s="5" t="s">
        <v>6437</v>
      </c>
      <c r="H767" s="5"/>
      <c r="I767" s="5"/>
      <c r="J767" s="5" t="s">
        <v>1329</v>
      </c>
      <c r="K767" s="5" t="s">
        <v>2738</v>
      </c>
      <c r="L767" s="5" t="s">
        <v>2738</v>
      </c>
      <c r="M767" s="5" t="s">
        <v>2879</v>
      </c>
      <c r="N767" s="5" t="s">
        <v>2551</v>
      </c>
      <c r="O767" s="18" t="s">
        <v>67</v>
      </c>
      <c r="P767">
        <v>100</v>
      </c>
      <c r="R767" s="5"/>
      <c r="S767">
        <v>952</v>
      </c>
      <c r="AH767">
        <v>9</v>
      </c>
      <c r="AK767">
        <v>52660</v>
      </c>
      <c r="AO767" s="5" t="s">
        <v>6438</v>
      </c>
      <c r="AP767" s="5" t="s">
        <v>6438</v>
      </c>
      <c r="AQ767" s="19"/>
      <c r="AR767" s="5" t="s">
        <v>2551</v>
      </c>
    </row>
    <row r="768" spans="1:45" ht="16" x14ac:dyDescent="0.2">
      <c r="A768" s="18" t="s">
        <v>2281</v>
      </c>
      <c r="B768" s="18" t="s">
        <v>2278</v>
      </c>
      <c r="C768" s="18" t="s">
        <v>6439</v>
      </c>
      <c r="D768" s="18" t="s">
        <v>60</v>
      </c>
      <c r="E768" s="5" t="s">
        <v>6440</v>
      </c>
      <c r="F768" s="5" t="s">
        <v>6441</v>
      </c>
      <c r="G768" s="5" t="s">
        <v>6442</v>
      </c>
      <c r="H768" s="5"/>
      <c r="I768" s="5"/>
      <c r="J768" s="5" t="s">
        <v>6443</v>
      </c>
      <c r="K768" s="5" t="s">
        <v>2551</v>
      </c>
      <c r="L768" s="5" t="s">
        <v>2551</v>
      </c>
      <c r="M768" s="5" t="s">
        <v>2717</v>
      </c>
      <c r="N768" s="5" t="s">
        <v>2551</v>
      </c>
      <c r="O768" s="18" t="s">
        <v>67</v>
      </c>
      <c r="Q768">
        <v>100</v>
      </c>
      <c r="R768" s="5"/>
      <c r="AO768" s="5" t="s">
        <v>6444</v>
      </c>
      <c r="AP768" s="5" t="s">
        <v>6444</v>
      </c>
      <c r="AQ768" s="19" t="s">
        <v>2551</v>
      </c>
      <c r="AR768" s="5"/>
    </row>
    <row r="769" spans="1:44" ht="16" x14ac:dyDescent="0.2">
      <c r="A769" s="18" t="s">
        <v>2405</v>
      </c>
      <c r="B769" s="18" t="s">
        <v>991</v>
      </c>
      <c r="C769" s="18" t="s">
        <v>48</v>
      </c>
      <c r="D769" s="18" t="s">
        <v>48</v>
      </c>
      <c r="E769" s="5" t="s">
        <v>4540</v>
      </c>
      <c r="F769" s="5" t="s">
        <v>6445</v>
      </c>
      <c r="G769" s="5" t="s">
        <v>6446</v>
      </c>
      <c r="H769" s="5"/>
      <c r="I769" s="5"/>
      <c r="J769" s="5" t="s">
        <v>2406</v>
      </c>
      <c r="K769" s="5" t="s">
        <v>2739</v>
      </c>
      <c r="L769" s="5" t="s">
        <v>2738</v>
      </c>
      <c r="M769" s="5" t="s">
        <v>2738</v>
      </c>
      <c r="N769" s="5" t="s">
        <v>2738</v>
      </c>
      <c r="O769" s="18" t="s">
        <v>120</v>
      </c>
      <c r="R769" s="5" t="s">
        <v>5168</v>
      </c>
      <c r="S769">
        <v>50</v>
      </c>
      <c r="AE769">
        <v>3</v>
      </c>
      <c r="AH769">
        <v>5</v>
      </c>
      <c r="AI769">
        <v>5</v>
      </c>
      <c r="AN769">
        <v>1</v>
      </c>
      <c r="AO769" s="5" t="s">
        <v>6447</v>
      </c>
      <c r="AP769" s="5" t="s">
        <v>6447</v>
      </c>
      <c r="AQ769" s="19" t="s">
        <v>2551</v>
      </c>
      <c r="AR769" s="5" t="s">
        <v>2551</v>
      </c>
    </row>
    <row r="770" spans="1:44" ht="16" x14ac:dyDescent="0.2">
      <c r="A770" s="18" t="s">
        <v>2138</v>
      </c>
      <c r="B770" s="18" t="s">
        <v>1238</v>
      </c>
      <c r="C770" s="18" t="s">
        <v>6202</v>
      </c>
      <c r="D770" s="18" t="s">
        <v>60</v>
      </c>
      <c r="E770" s="5" t="s">
        <v>6202</v>
      </c>
      <c r="F770" s="5" t="s">
        <v>6448</v>
      </c>
      <c r="G770" s="5" t="s">
        <v>6449</v>
      </c>
      <c r="H770" s="5"/>
      <c r="I770" s="5"/>
      <c r="J770" s="5" t="s">
        <v>2139</v>
      </c>
      <c r="K770" s="5" t="s">
        <v>2551</v>
      </c>
      <c r="L770" s="5" t="s">
        <v>2551</v>
      </c>
      <c r="M770" s="5" t="s">
        <v>2717</v>
      </c>
      <c r="N770" s="5" t="s">
        <v>2551</v>
      </c>
      <c r="O770" s="18" t="s">
        <v>67</v>
      </c>
      <c r="Q770">
        <v>100</v>
      </c>
      <c r="R770" s="5"/>
      <c r="AJ770">
        <v>300000</v>
      </c>
      <c r="AM770">
        <v>2</v>
      </c>
      <c r="AO770" s="5" t="s">
        <v>4446</v>
      </c>
      <c r="AP770" s="5" t="s">
        <v>4446</v>
      </c>
      <c r="AQ770" s="19" t="s">
        <v>6450</v>
      </c>
      <c r="AR770" s="5" t="s">
        <v>2761</v>
      </c>
    </row>
    <row r="771" spans="1:44" ht="16" x14ac:dyDescent="0.2">
      <c r="A771" s="18" t="s">
        <v>1241</v>
      </c>
      <c r="B771" s="18" t="s">
        <v>1238</v>
      </c>
      <c r="C771" s="18" t="s">
        <v>6202</v>
      </c>
      <c r="D771" s="18" t="s">
        <v>60</v>
      </c>
      <c r="E771" s="5" t="s">
        <v>6451</v>
      </c>
      <c r="F771" s="5" t="s">
        <v>6452</v>
      </c>
      <c r="G771" s="5" t="s">
        <v>6453</v>
      </c>
      <c r="H771" s="5"/>
      <c r="I771" s="5"/>
      <c r="J771" s="5" t="s">
        <v>1242</v>
      </c>
      <c r="K771" s="5" t="s">
        <v>2813</v>
      </c>
      <c r="L771" s="5" t="s">
        <v>2879</v>
      </c>
      <c r="M771" s="5" t="s">
        <v>2551</v>
      </c>
      <c r="N771" s="5" t="s">
        <v>2769</v>
      </c>
      <c r="O771" s="18" t="s">
        <v>114</v>
      </c>
      <c r="Q771">
        <v>100</v>
      </c>
      <c r="R771" s="5"/>
      <c r="T771">
        <v>24</v>
      </c>
      <c r="V771">
        <v>31</v>
      </c>
      <c r="Z771">
        <v>25</v>
      </c>
      <c r="AA771">
        <v>25</v>
      </c>
      <c r="AB771">
        <v>10</v>
      </c>
      <c r="AC771">
        <v>50</v>
      </c>
      <c r="AE771">
        <v>115</v>
      </c>
      <c r="AH771">
        <v>23</v>
      </c>
      <c r="AO771" s="5" t="s">
        <v>6454</v>
      </c>
      <c r="AP771" s="5" t="s">
        <v>6454</v>
      </c>
      <c r="AQ771" s="19" t="s">
        <v>2551</v>
      </c>
      <c r="AR771" s="5" t="s">
        <v>2551</v>
      </c>
    </row>
    <row r="772" spans="1:44" ht="16" x14ac:dyDescent="0.2">
      <c r="A772" s="18" t="s">
        <v>1024</v>
      </c>
      <c r="B772" s="18" t="s">
        <v>642</v>
      </c>
      <c r="C772" s="18" t="s">
        <v>6204</v>
      </c>
      <c r="D772" s="18" t="s">
        <v>60</v>
      </c>
      <c r="E772" s="5" t="s">
        <v>6455</v>
      </c>
      <c r="F772" s="5" t="s">
        <v>6456</v>
      </c>
      <c r="G772" s="5" t="s">
        <v>6457</v>
      </c>
      <c r="H772" s="5"/>
      <c r="I772" s="5"/>
      <c r="J772" s="5" t="s">
        <v>1025</v>
      </c>
      <c r="K772" s="5" t="s">
        <v>2551</v>
      </c>
      <c r="L772" s="5" t="s">
        <v>2551</v>
      </c>
      <c r="M772" s="5" t="s">
        <v>2717</v>
      </c>
      <c r="N772" s="5" t="s">
        <v>2551</v>
      </c>
      <c r="O772" s="18" t="s">
        <v>67</v>
      </c>
      <c r="P772">
        <v>100</v>
      </c>
      <c r="R772" s="5"/>
      <c r="AE772">
        <v>20</v>
      </c>
      <c r="AH772">
        <v>20</v>
      </c>
      <c r="AI772">
        <v>20</v>
      </c>
      <c r="AN772">
        <v>21</v>
      </c>
      <c r="AO772" s="5" t="s">
        <v>6458</v>
      </c>
      <c r="AP772" s="5" t="s">
        <v>6458</v>
      </c>
      <c r="AQ772" s="19" t="s">
        <v>2576</v>
      </c>
      <c r="AR772" s="5" t="s">
        <v>6459</v>
      </c>
    </row>
    <row r="773" spans="1:44" ht="16" x14ac:dyDescent="0.2">
      <c r="A773" s="18" t="s">
        <v>1822</v>
      </c>
      <c r="B773" s="18" t="s">
        <v>642</v>
      </c>
      <c r="C773" s="18" t="s">
        <v>6204</v>
      </c>
      <c r="D773" s="18" t="s">
        <v>60</v>
      </c>
      <c r="E773" s="5" t="s">
        <v>6460</v>
      </c>
      <c r="F773" s="5" t="s">
        <v>6461</v>
      </c>
      <c r="G773" s="5" t="s">
        <v>6462</v>
      </c>
      <c r="H773" s="5"/>
      <c r="I773" s="5"/>
      <c r="J773" s="5" t="s">
        <v>6463</v>
      </c>
      <c r="K773" s="5" t="s">
        <v>2769</v>
      </c>
      <c r="L773" s="5" t="s">
        <v>3047</v>
      </c>
      <c r="M773" s="5" t="s">
        <v>2761</v>
      </c>
      <c r="N773" s="5" t="s">
        <v>2951</v>
      </c>
      <c r="O773" s="18" t="s">
        <v>67</v>
      </c>
      <c r="P773">
        <v>100</v>
      </c>
      <c r="R773" s="5"/>
      <c r="Y773">
        <v>30</v>
      </c>
      <c r="AC773">
        <v>12</v>
      </c>
      <c r="AE773">
        <v>5</v>
      </c>
      <c r="AF773">
        <v>2</v>
      </c>
      <c r="AH773">
        <v>1</v>
      </c>
      <c r="AL773">
        <v>10000</v>
      </c>
      <c r="AO773" s="5" t="s">
        <v>6464</v>
      </c>
      <c r="AP773" s="5" t="s">
        <v>6464</v>
      </c>
      <c r="AQ773" s="19"/>
      <c r="AR773" s="5" t="s">
        <v>2551</v>
      </c>
    </row>
    <row r="774" spans="1:44" ht="16" x14ac:dyDescent="0.2">
      <c r="A774" s="18" t="s">
        <v>1673</v>
      </c>
      <c r="B774" s="18" t="s">
        <v>1670</v>
      </c>
      <c r="C774" s="18" t="s">
        <v>6465</v>
      </c>
      <c r="D774" s="18" t="s">
        <v>2874</v>
      </c>
      <c r="E774" s="5" t="s">
        <v>6466</v>
      </c>
      <c r="F774" s="5" t="s">
        <v>6467</v>
      </c>
      <c r="G774" s="5" t="s">
        <v>6468</v>
      </c>
      <c r="H774" s="5"/>
      <c r="I774" s="5"/>
      <c r="J774" s="5" t="s">
        <v>1674</v>
      </c>
      <c r="K774" s="5" t="s">
        <v>2717</v>
      </c>
      <c r="L774" s="5" t="s">
        <v>2551</v>
      </c>
      <c r="M774" s="5" t="s">
        <v>2551</v>
      </c>
      <c r="N774" s="5" t="s">
        <v>2551</v>
      </c>
      <c r="O774" s="18" t="s">
        <v>120</v>
      </c>
      <c r="Q774">
        <v>100</v>
      </c>
      <c r="R774" s="5"/>
      <c r="S774">
        <v>180</v>
      </c>
      <c r="T774">
        <v>153</v>
      </c>
      <c r="U774">
        <v>50</v>
      </c>
      <c r="V774">
        <v>70</v>
      </c>
      <c r="AE774">
        <v>21</v>
      </c>
      <c r="AH774">
        <v>1</v>
      </c>
      <c r="AN774">
        <v>1</v>
      </c>
      <c r="AO774" s="5" t="s">
        <v>6469</v>
      </c>
      <c r="AP774" s="5" t="s">
        <v>6469</v>
      </c>
      <c r="AQ774" s="19" t="s">
        <v>2551</v>
      </c>
      <c r="AR774" s="5" t="s">
        <v>2551</v>
      </c>
    </row>
    <row r="775" spans="1:44" ht="16" x14ac:dyDescent="0.2">
      <c r="A775" s="18" t="s">
        <v>1751</v>
      </c>
      <c r="B775" s="18" t="s">
        <v>1209</v>
      </c>
      <c r="C775" s="18" t="s">
        <v>3009</v>
      </c>
      <c r="D775" s="18" t="s">
        <v>2844</v>
      </c>
      <c r="E775" s="5" t="s">
        <v>6470</v>
      </c>
      <c r="F775" s="5" t="s">
        <v>6471</v>
      </c>
      <c r="G775" s="5" t="s">
        <v>6472</v>
      </c>
      <c r="H775" s="5"/>
      <c r="I775" s="5"/>
      <c r="J775" s="5" t="s">
        <v>1752</v>
      </c>
      <c r="K775" s="5" t="s">
        <v>2551</v>
      </c>
      <c r="L775" s="5" t="s">
        <v>2551</v>
      </c>
      <c r="M775" s="5" t="s">
        <v>2551</v>
      </c>
      <c r="N775" s="5" t="s">
        <v>2717</v>
      </c>
      <c r="O775" s="18" t="s">
        <v>56</v>
      </c>
      <c r="P775">
        <v>80</v>
      </c>
      <c r="Q775">
        <v>20</v>
      </c>
      <c r="R775" s="5"/>
      <c r="S775">
        <v>75</v>
      </c>
      <c r="T775">
        <v>10</v>
      </c>
      <c r="U775">
        <v>75</v>
      </c>
      <c r="W775">
        <v>90</v>
      </c>
      <c r="X775">
        <v>75</v>
      </c>
      <c r="AO775" s="5" t="s">
        <v>2567</v>
      </c>
      <c r="AP775" s="5" t="s">
        <v>2567</v>
      </c>
      <c r="AQ775" s="19" t="s">
        <v>2549</v>
      </c>
      <c r="AR775" s="5" t="s">
        <v>2769</v>
      </c>
    </row>
    <row r="776" spans="1:44" ht="16" x14ac:dyDescent="0.2">
      <c r="A776" s="18" t="s">
        <v>1753</v>
      </c>
      <c r="B776" s="18" t="s">
        <v>209</v>
      </c>
      <c r="C776" s="18" t="s">
        <v>4262</v>
      </c>
      <c r="D776" s="18" t="s">
        <v>2844</v>
      </c>
      <c r="E776" s="5" t="s">
        <v>6470</v>
      </c>
      <c r="F776" s="5" t="s">
        <v>6471</v>
      </c>
      <c r="G776" s="5" t="s">
        <v>6472</v>
      </c>
      <c r="H776" s="5"/>
      <c r="I776" s="5"/>
      <c r="J776" s="5" t="s">
        <v>1752</v>
      </c>
      <c r="K776" s="5" t="s">
        <v>2551</v>
      </c>
      <c r="L776" s="5" t="s">
        <v>2551</v>
      </c>
      <c r="M776" s="5" t="s">
        <v>2551</v>
      </c>
      <c r="N776" s="5" t="s">
        <v>2717</v>
      </c>
      <c r="O776" s="18" t="s">
        <v>56</v>
      </c>
      <c r="P776">
        <v>80</v>
      </c>
      <c r="Q776">
        <v>20</v>
      </c>
      <c r="R776" s="5"/>
      <c r="S776">
        <v>75</v>
      </c>
      <c r="T776">
        <v>10</v>
      </c>
      <c r="U776">
        <v>75</v>
      </c>
      <c r="W776">
        <v>90</v>
      </c>
      <c r="X776">
        <v>75</v>
      </c>
      <c r="AO776" s="5" t="s">
        <v>2567</v>
      </c>
      <c r="AP776" s="5" t="s">
        <v>2567</v>
      </c>
      <c r="AQ776" s="19" t="s">
        <v>2549</v>
      </c>
      <c r="AR776" s="5" t="s">
        <v>2769</v>
      </c>
    </row>
    <row r="777" spans="1:44" ht="16" x14ac:dyDescent="0.2">
      <c r="A777" s="18" t="s">
        <v>2114</v>
      </c>
      <c r="B777" s="18" t="s">
        <v>1070</v>
      </c>
      <c r="C777" s="18" t="s">
        <v>5450</v>
      </c>
      <c r="D777" s="18" t="s">
        <v>2874</v>
      </c>
      <c r="E777" s="5" t="s">
        <v>3663</v>
      </c>
      <c r="F777" s="5" t="s">
        <v>3664</v>
      </c>
      <c r="G777" s="5" t="s">
        <v>3665</v>
      </c>
      <c r="H777" s="5"/>
      <c r="I777" s="5"/>
      <c r="J777" s="5" t="s">
        <v>6473</v>
      </c>
      <c r="K777" s="5" t="s">
        <v>2551</v>
      </c>
      <c r="L777" s="5" t="s">
        <v>2717</v>
      </c>
      <c r="M777" s="5" t="s">
        <v>2551</v>
      </c>
      <c r="N777" s="5" t="s">
        <v>2551</v>
      </c>
      <c r="O777" s="18" t="s">
        <v>67</v>
      </c>
      <c r="Q777">
        <v>100</v>
      </c>
      <c r="R777" s="5"/>
      <c r="AG777">
        <v>600000</v>
      </c>
      <c r="AH777">
        <v>40</v>
      </c>
      <c r="AO777" s="5" t="s">
        <v>3667</v>
      </c>
      <c r="AP777" s="5" t="s">
        <v>3667</v>
      </c>
      <c r="AQ777" s="19"/>
      <c r="AR777" s="5" t="s">
        <v>2551</v>
      </c>
    </row>
    <row r="778" spans="1:44" ht="16" x14ac:dyDescent="0.2">
      <c r="A778" s="18" t="s">
        <v>615</v>
      </c>
      <c r="B778" s="18" t="s">
        <v>612</v>
      </c>
      <c r="C778" s="18" t="s">
        <v>4277</v>
      </c>
      <c r="D778" s="18" t="s">
        <v>2844</v>
      </c>
      <c r="E778" s="5" t="s">
        <v>4277</v>
      </c>
      <c r="F778" s="5" t="s">
        <v>4282</v>
      </c>
      <c r="G778" s="5" t="s">
        <v>4283</v>
      </c>
      <c r="H778" s="5"/>
      <c r="I778" s="5"/>
      <c r="J778" s="5" t="s">
        <v>616</v>
      </c>
      <c r="K778" s="5" t="s">
        <v>2551</v>
      </c>
      <c r="L778" s="5" t="s">
        <v>2551</v>
      </c>
      <c r="M778" s="5" t="s">
        <v>2717</v>
      </c>
      <c r="N778" s="5" t="s">
        <v>2551</v>
      </c>
      <c r="O778" s="18" t="s">
        <v>67</v>
      </c>
      <c r="P778">
        <v>83.4</v>
      </c>
      <c r="Q778">
        <v>16.600000000000001</v>
      </c>
      <c r="R778" s="5"/>
      <c r="Y778">
        <v>5</v>
      </c>
      <c r="Z778">
        <v>10</v>
      </c>
      <c r="AA778">
        <v>10</v>
      </c>
      <c r="AB778">
        <v>10</v>
      </c>
      <c r="AE778">
        <v>10</v>
      </c>
      <c r="AH778">
        <v>20</v>
      </c>
      <c r="AO778" s="5" t="s">
        <v>6474</v>
      </c>
      <c r="AP778" s="5" t="s">
        <v>6474</v>
      </c>
      <c r="AQ778" s="19" t="s">
        <v>2551</v>
      </c>
      <c r="AR778" s="5" t="s">
        <v>2551</v>
      </c>
    </row>
    <row r="779" spans="1:44" ht="16" x14ac:dyDescent="0.2">
      <c r="A779" s="18" t="s">
        <v>814</v>
      </c>
      <c r="B779" s="18" t="s">
        <v>612</v>
      </c>
      <c r="C779" s="18" t="s">
        <v>4277</v>
      </c>
      <c r="D779" s="18" t="s">
        <v>2844</v>
      </c>
      <c r="E779" s="5" t="s">
        <v>6475</v>
      </c>
      <c r="F779" s="5" t="s">
        <v>6476</v>
      </c>
      <c r="G779" s="5" t="s">
        <v>6477</v>
      </c>
      <c r="H779" s="5"/>
      <c r="I779" s="5"/>
      <c r="J779" s="5" t="s">
        <v>6478</v>
      </c>
      <c r="K779" s="5" t="s">
        <v>3047</v>
      </c>
      <c r="L779" s="5" t="s">
        <v>2551</v>
      </c>
      <c r="M779" s="5" t="s">
        <v>3144</v>
      </c>
      <c r="N779" s="5" t="s">
        <v>2551</v>
      </c>
      <c r="O779" s="18" t="s">
        <v>67</v>
      </c>
      <c r="P779">
        <v>80</v>
      </c>
      <c r="Q779">
        <v>20</v>
      </c>
      <c r="R779" s="5"/>
      <c r="AE779">
        <v>500</v>
      </c>
      <c r="AI779">
        <v>2</v>
      </c>
      <c r="AO779" s="5" t="s">
        <v>6479</v>
      </c>
      <c r="AP779" s="5" t="s">
        <v>6480</v>
      </c>
      <c r="AQ779" s="19" t="s">
        <v>2602</v>
      </c>
      <c r="AR779" s="5" t="s">
        <v>2769</v>
      </c>
    </row>
    <row r="780" spans="1:44" ht="16" x14ac:dyDescent="0.2">
      <c r="A780" s="18" t="s">
        <v>1336</v>
      </c>
      <c r="B780" s="18" t="s">
        <v>612</v>
      </c>
      <c r="C780" s="18" t="s">
        <v>4277</v>
      </c>
      <c r="D780" s="18" t="s">
        <v>2844</v>
      </c>
      <c r="E780" s="5" t="s">
        <v>4277</v>
      </c>
      <c r="F780" s="5" t="s">
        <v>6481</v>
      </c>
      <c r="G780" s="5" t="s">
        <v>6482</v>
      </c>
      <c r="H780" s="5"/>
      <c r="I780" s="5"/>
      <c r="J780" s="5" t="s">
        <v>1337</v>
      </c>
      <c r="K780" s="5" t="s">
        <v>2551</v>
      </c>
      <c r="L780" s="5" t="s">
        <v>3281</v>
      </c>
      <c r="M780" s="5" t="s">
        <v>2753</v>
      </c>
      <c r="N780" s="5" t="s">
        <v>2551</v>
      </c>
      <c r="O780" s="18" t="s">
        <v>114</v>
      </c>
      <c r="P780">
        <v>80</v>
      </c>
      <c r="Q780">
        <v>20</v>
      </c>
      <c r="R780" s="5"/>
      <c r="AA780">
        <v>1</v>
      </c>
      <c r="AE780">
        <v>15</v>
      </c>
      <c r="AF780">
        <v>10001300</v>
      </c>
      <c r="AI780">
        <v>3</v>
      </c>
      <c r="AN780">
        <v>1</v>
      </c>
      <c r="AO780" s="5" t="s">
        <v>6483</v>
      </c>
      <c r="AP780" s="5" t="s">
        <v>6484</v>
      </c>
      <c r="AQ780" s="19" t="s">
        <v>2551</v>
      </c>
      <c r="AR780" s="5" t="s">
        <v>2551</v>
      </c>
    </row>
    <row r="781" spans="1:44" ht="16" x14ac:dyDescent="0.2">
      <c r="A781" s="18" t="s">
        <v>226</v>
      </c>
      <c r="B781" s="18" t="s">
        <v>224</v>
      </c>
      <c r="C781" s="18" t="s">
        <v>5774</v>
      </c>
      <c r="D781" s="18" t="s">
        <v>2976</v>
      </c>
      <c r="E781" s="5" t="s">
        <v>5210</v>
      </c>
      <c r="F781" s="5" t="s">
        <v>5211</v>
      </c>
      <c r="G781" s="5" t="s">
        <v>6485</v>
      </c>
      <c r="H781" s="5"/>
      <c r="I781" s="5"/>
      <c r="J781" s="5" t="s">
        <v>227</v>
      </c>
      <c r="K781" s="5" t="s">
        <v>2551</v>
      </c>
      <c r="L781" s="5" t="s">
        <v>2551</v>
      </c>
      <c r="M781" s="5" t="s">
        <v>2551</v>
      </c>
      <c r="N781" s="5" t="s">
        <v>2717</v>
      </c>
      <c r="O781" s="18" t="s">
        <v>56</v>
      </c>
      <c r="Q781">
        <v>100</v>
      </c>
      <c r="R781" s="5"/>
      <c r="S781">
        <v>605</v>
      </c>
      <c r="U781">
        <v>194</v>
      </c>
      <c r="W781">
        <v>189</v>
      </c>
      <c r="X781">
        <v>194</v>
      </c>
      <c r="AO781" s="5" t="s">
        <v>6486</v>
      </c>
      <c r="AP781" s="5" t="s">
        <v>6486</v>
      </c>
      <c r="AQ781" s="19" t="s">
        <v>2551</v>
      </c>
      <c r="AR781" s="5" t="s">
        <v>2551</v>
      </c>
    </row>
    <row r="782" spans="1:44" ht="16" x14ac:dyDescent="0.2">
      <c r="A782" s="18" t="s">
        <v>2116</v>
      </c>
      <c r="B782" s="18" t="s">
        <v>224</v>
      </c>
      <c r="C782" s="18" t="s">
        <v>5774</v>
      </c>
      <c r="D782" s="18" t="s">
        <v>2976</v>
      </c>
      <c r="E782" s="5" t="s">
        <v>3663</v>
      </c>
      <c r="F782" s="5" t="s">
        <v>3664</v>
      </c>
      <c r="G782" s="5" t="s">
        <v>3665</v>
      </c>
      <c r="H782" s="5"/>
      <c r="I782" s="5"/>
      <c r="J782" s="5" t="s">
        <v>6487</v>
      </c>
      <c r="K782" s="5" t="s">
        <v>2551</v>
      </c>
      <c r="L782" s="5" t="s">
        <v>2717</v>
      </c>
      <c r="M782" s="5" t="s">
        <v>2551</v>
      </c>
      <c r="N782" s="5" t="s">
        <v>2551</v>
      </c>
      <c r="O782" s="18" t="s">
        <v>114</v>
      </c>
      <c r="Q782">
        <v>100</v>
      </c>
      <c r="R782" s="5"/>
      <c r="AG782">
        <v>600000</v>
      </c>
      <c r="AH782">
        <v>40</v>
      </c>
      <c r="AO782" s="5" t="s">
        <v>3667</v>
      </c>
      <c r="AP782" s="5" t="s">
        <v>3667</v>
      </c>
      <c r="AQ782" s="19" t="s">
        <v>2551</v>
      </c>
      <c r="AR782" s="5" t="s">
        <v>2551</v>
      </c>
    </row>
    <row r="783" spans="1:44" ht="16" x14ac:dyDescent="0.2">
      <c r="A783" s="18" t="s">
        <v>201</v>
      </c>
      <c r="B783" s="18" t="s">
        <v>86</v>
      </c>
      <c r="C783" s="18" t="s">
        <v>4713</v>
      </c>
      <c r="D783" s="18" t="s">
        <v>2976</v>
      </c>
      <c r="E783" s="5" t="s">
        <v>6488</v>
      </c>
      <c r="F783" s="5" t="s">
        <v>6489</v>
      </c>
      <c r="G783" s="5" t="s">
        <v>6490</v>
      </c>
      <c r="H783" s="5"/>
      <c r="I783" s="5"/>
      <c r="J783" s="5" t="s">
        <v>202</v>
      </c>
      <c r="K783" s="5" t="s">
        <v>2551</v>
      </c>
      <c r="L783" s="5" t="s">
        <v>2717</v>
      </c>
      <c r="M783" s="5" t="s">
        <v>2551</v>
      </c>
      <c r="N783" s="5" t="s">
        <v>2551</v>
      </c>
      <c r="O783" s="18" t="s">
        <v>67</v>
      </c>
      <c r="P783">
        <v>100</v>
      </c>
      <c r="R783" s="5"/>
      <c r="Y783">
        <v>3</v>
      </c>
      <c r="AC783">
        <v>22</v>
      </c>
      <c r="AG783">
        <v>100000</v>
      </c>
      <c r="AO783" s="5" t="s">
        <v>6491</v>
      </c>
      <c r="AP783" s="5" t="s">
        <v>6492</v>
      </c>
      <c r="AQ783" s="19"/>
      <c r="AR783" s="5" t="s">
        <v>2551</v>
      </c>
    </row>
    <row r="784" spans="1:44" ht="16" x14ac:dyDescent="0.2">
      <c r="A784" s="18" t="s">
        <v>2176</v>
      </c>
      <c r="B784" s="18" t="s">
        <v>355</v>
      </c>
      <c r="C784" s="18" t="s">
        <v>6277</v>
      </c>
      <c r="D784" s="18" t="s">
        <v>2844</v>
      </c>
      <c r="E784" s="5" t="s">
        <v>6493</v>
      </c>
      <c r="F784" s="5" t="s">
        <v>6494</v>
      </c>
      <c r="G784" s="5" t="s">
        <v>6495</v>
      </c>
      <c r="H784" s="5"/>
      <c r="I784" s="5"/>
      <c r="J784" s="5" t="s">
        <v>2177</v>
      </c>
      <c r="K784" s="5" t="s">
        <v>4095</v>
      </c>
      <c r="L784" s="5" t="s">
        <v>5318</v>
      </c>
      <c r="M784" s="5" t="s">
        <v>4095</v>
      </c>
      <c r="N784" s="5" t="s">
        <v>2551</v>
      </c>
      <c r="O784" s="18" t="s">
        <v>114</v>
      </c>
      <c r="Q784">
        <v>100</v>
      </c>
      <c r="R784" s="5"/>
      <c r="U784">
        <v>30</v>
      </c>
      <c r="Y784">
        <v>5</v>
      </c>
      <c r="Z784">
        <v>10</v>
      </c>
      <c r="AE784">
        <v>20</v>
      </c>
      <c r="AH784">
        <v>5</v>
      </c>
      <c r="AO784" s="5" t="s">
        <v>6496</v>
      </c>
      <c r="AP784" s="5" t="s">
        <v>6497</v>
      </c>
      <c r="AQ784" s="19" t="s">
        <v>2551</v>
      </c>
      <c r="AR784" s="5"/>
    </row>
    <row r="785" spans="1:44" ht="16" x14ac:dyDescent="0.2">
      <c r="A785" s="18" t="s">
        <v>1992</v>
      </c>
      <c r="B785" s="18" t="s">
        <v>355</v>
      </c>
      <c r="C785" s="18" t="s">
        <v>6277</v>
      </c>
      <c r="D785" s="18" t="s">
        <v>2844</v>
      </c>
      <c r="E785" s="5" t="s">
        <v>6498</v>
      </c>
      <c r="F785" s="5" t="s">
        <v>6499</v>
      </c>
      <c r="G785" s="5" t="s">
        <v>6500</v>
      </c>
      <c r="H785" s="5"/>
      <c r="I785" s="5"/>
      <c r="J785" s="5" t="s">
        <v>1993</v>
      </c>
      <c r="K785" s="5" t="s">
        <v>2551</v>
      </c>
      <c r="L785" s="5" t="s">
        <v>2551</v>
      </c>
      <c r="M785" s="5" t="s">
        <v>2717</v>
      </c>
      <c r="N785" s="5" t="s">
        <v>2551</v>
      </c>
      <c r="O785" s="18" t="s">
        <v>67</v>
      </c>
      <c r="Q785">
        <v>100</v>
      </c>
      <c r="R785" s="5"/>
      <c r="Y785">
        <v>5</v>
      </c>
      <c r="AA785">
        <v>1</v>
      </c>
      <c r="AC785">
        <v>1</v>
      </c>
      <c r="AE785">
        <v>30</v>
      </c>
      <c r="AG785">
        <v>10000</v>
      </c>
      <c r="AH785">
        <v>15</v>
      </c>
      <c r="AO785" s="5" t="s">
        <v>2724</v>
      </c>
      <c r="AP785" s="5" t="s">
        <v>3548</v>
      </c>
      <c r="AQ785" s="19" t="s">
        <v>2551</v>
      </c>
      <c r="AR785" s="5" t="s">
        <v>2551</v>
      </c>
    </row>
    <row r="786" spans="1:44" ht="16" x14ac:dyDescent="0.2">
      <c r="A786" s="18" t="s">
        <v>1548</v>
      </c>
      <c r="B786" s="18" t="s">
        <v>355</v>
      </c>
      <c r="C786" s="18" t="s">
        <v>6277</v>
      </c>
      <c r="D786" s="18" t="s">
        <v>2844</v>
      </c>
      <c r="E786" s="5" t="s">
        <v>6501</v>
      </c>
      <c r="F786" s="5" t="s">
        <v>6502</v>
      </c>
      <c r="G786" s="5" t="s">
        <v>6503</v>
      </c>
      <c r="H786" s="5"/>
      <c r="I786" s="5"/>
      <c r="J786" s="5" t="s">
        <v>1549</v>
      </c>
      <c r="K786" s="5" t="s">
        <v>2826</v>
      </c>
      <c r="L786" s="5" t="s">
        <v>2922</v>
      </c>
      <c r="M786" s="5" t="s">
        <v>4143</v>
      </c>
      <c r="N786" s="5" t="s">
        <v>2943</v>
      </c>
      <c r="O786" s="18" t="s">
        <v>114</v>
      </c>
      <c r="Q786">
        <v>100</v>
      </c>
      <c r="R786" s="5"/>
      <c r="S786">
        <v>29</v>
      </c>
      <c r="T786">
        <v>5</v>
      </c>
      <c r="U786">
        <v>18</v>
      </c>
      <c r="W786">
        <v>34</v>
      </c>
      <c r="X786">
        <v>21</v>
      </c>
      <c r="Y786">
        <v>2</v>
      </c>
      <c r="AE786">
        <v>57</v>
      </c>
      <c r="AO786" s="5" t="s">
        <v>6504</v>
      </c>
      <c r="AP786" s="5" t="s">
        <v>6505</v>
      </c>
      <c r="AQ786" s="19" t="s">
        <v>2583</v>
      </c>
      <c r="AR786" s="5" t="s">
        <v>6506</v>
      </c>
    </row>
    <row r="787" spans="1:44" ht="16" x14ac:dyDescent="0.2">
      <c r="A787" s="18" t="s">
        <v>570</v>
      </c>
      <c r="B787" s="18" t="s">
        <v>355</v>
      </c>
      <c r="C787" s="18" t="s">
        <v>6277</v>
      </c>
      <c r="D787" s="18" t="s">
        <v>2844</v>
      </c>
      <c r="E787" s="5" t="s">
        <v>6507</v>
      </c>
      <c r="F787" s="5" t="s">
        <v>6508</v>
      </c>
      <c r="G787" s="5" t="s">
        <v>6509</v>
      </c>
      <c r="H787" s="5"/>
      <c r="I787" s="5"/>
      <c r="J787" s="5" t="s">
        <v>6510</v>
      </c>
      <c r="K787" s="5" t="s">
        <v>2769</v>
      </c>
      <c r="L787" s="5" t="s">
        <v>2813</v>
      </c>
      <c r="M787" s="5" t="s">
        <v>2879</v>
      </c>
      <c r="N787" s="5" t="s">
        <v>2551</v>
      </c>
      <c r="O787" s="18" t="s">
        <v>67</v>
      </c>
      <c r="Q787">
        <v>100</v>
      </c>
      <c r="R787" s="5"/>
      <c r="S787">
        <v>16</v>
      </c>
      <c r="Z787">
        <v>4</v>
      </c>
      <c r="AE787">
        <v>6</v>
      </c>
      <c r="AO787" s="5" t="s">
        <v>6511</v>
      </c>
      <c r="AP787" s="5" t="s">
        <v>6511</v>
      </c>
      <c r="AQ787" s="19">
        <f>'CapRev-Output-All'!$AO787*'CapRev-Output-All'!$AR787/100</f>
        <v>69083.100000000006</v>
      </c>
      <c r="AR787" s="5" t="s">
        <v>2731</v>
      </c>
    </row>
    <row r="788" spans="1:44" ht="16" x14ac:dyDescent="0.2">
      <c r="A788" s="18" t="s">
        <v>1399</v>
      </c>
      <c r="B788" s="18" t="s">
        <v>355</v>
      </c>
      <c r="C788" s="18" t="s">
        <v>6277</v>
      </c>
      <c r="D788" s="18" t="s">
        <v>2844</v>
      </c>
      <c r="E788" s="5" t="s">
        <v>6277</v>
      </c>
      <c r="F788" s="5" t="s">
        <v>6512</v>
      </c>
      <c r="G788" s="5" t="s">
        <v>6513</v>
      </c>
      <c r="H788" s="5"/>
      <c r="I788" s="5"/>
      <c r="J788" s="5" t="s">
        <v>1400</v>
      </c>
      <c r="K788" s="5" t="s">
        <v>2551</v>
      </c>
      <c r="L788" s="5" t="s">
        <v>2551</v>
      </c>
      <c r="M788" s="5" t="s">
        <v>2717</v>
      </c>
      <c r="N788" s="5" t="s">
        <v>2551</v>
      </c>
      <c r="O788" s="18" t="s">
        <v>67</v>
      </c>
      <c r="Q788">
        <v>100</v>
      </c>
      <c r="R788" s="5"/>
      <c r="AE788">
        <v>12</v>
      </c>
      <c r="AH788">
        <v>1</v>
      </c>
      <c r="AI788">
        <v>1</v>
      </c>
      <c r="AO788" s="5" t="s">
        <v>6514</v>
      </c>
      <c r="AP788" s="5" t="s">
        <v>6515</v>
      </c>
      <c r="AQ788" s="19" t="s">
        <v>2551</v>
      </c>
      <c r="AR788" s="5" t="s">
        <v>2551</v>
      </c>
    </row>
    <row r="789" spans="1:44" ht="16" x14ac:dyDescent="0.2">
      <c r="A789" s="18" t="s">
        <v>547</v>
      </c>
      <c r="B789" s="18" t="s">
        <v>103</v>
      </c>
      <c r="C789" s="18" t="s">
        <v>6516</v>
      </c>
      <c r="D789" s="18" t="s">
        <v>2976</v>
      </c>
      <c r="E789" s="5" t="s">
        <v>6516</v>
      </c>
      <c r="F789" s="5" t="s">
        <v>6517</v>
      </c>
      <c r="G789" s="5" t="s">
        <v>6518</v>
      </c>
      <c r="H789" s="5"/>
      <c r="I789" s="5"/>
      <c r="J789" s="5" t="s">
        <v>6519</v>
      </c>
      <c r="K789" s="5" t="s">
        <v>3047</v>
      </c>
      <c r="L789" s="5" t="s">
        <v>2769</v>
      </c>
      <c r="M789" s="5" t="s">
        <v>2551</v>
      </c>
      <c r="N789" s="5" t="s">
        <v>3165</v>
      </c>
      <c r="O789" s="18" t="s">
        <v>56</v>
      </c>
      <c r="P789">
        <v>54</v>
      </c>
      <c r="Q789">
        <v>46</v>
      </c>
      <c r="R789" s="5"/>
      <c r="S789">
        <v>4</v>
      </c>
      <c r="T789">
        <v>20</v>
      </c>
      <c r="U789">
        <v>10</v>
      </c>
      <c r="V789">
        <v>6</v>
      </c>
      <c r="W789">
        <v>40</v>
      </c>
      <c r="AE789">
        <v>5</v>
      </c>
      <c r="AH789">
        <v>2</v>
      </c>
      <c r="AO789" s="5" t="s">
        <v>6520</v>
      </c>
      <c r="AP789" s="5" t="s">
        <v>6521</v>
      </c>
      <c r="AQ789" s="19" t="s">
        <v>2551</v>
      </c>
      <c r="AR789" s="5" t="s">
        <v>2551</v>
      </c>
    </row>
    <row r="790" spans="1:44" ht="16" x14ac:dyDescent="0.2">
      <c r="A790" s="18" t="s">
        <v>931</v>
      </c>
      <c r="B790" s="18" t="s">
        <v>103</v>
      </c>
      <c r="C790" s="18" t="s">
        <v>6516</v>
      </c>
      <c r="D790" s="18" t="s">
        <v>2976</v>
      </c>
      <c r="E790" s="5" t="s">
        <v>6522</v>
      </c>
      <c r="F790" s="5" t="s">
        <v>6523</v>
      </c>
      <c r="G790" s="5" t="s">
        <v>6524</v>
      </c>
      <c r="H790" s="5"/>
      <c r="I790" s="5"/>
      <c r="J790" s="5" t="s">
        <v>932</v>
      </c>
      <c r="K790" s="5" t="s">
        <v>2739</v>
      </c>
      <c r="L790" s="5" t="s">
        <v>2739</v>
      </c>
      <c r="M790" s="5" t="s">
        <v>2738</v>
      </c>
      <c r="N790" s="5" t="s">
        <v>2551</v>
      </c>
      <c r="O790" s="18" t="s">
        <v>107</v>
      </c>
      <c r="P790">
        <v>54</v>
      </c>
      <c r="Q790">
        <v>46</v>
      </c>
      <c r="R790" s="5"/>
      <c r="W790">
        <v>35</v>
      </c>
      <c r="Y790">
        <v>35</v>
      </c>
      <c r="Z790">
        <v>50</v>
      </c>
      <c r="AA790">
        <v>10</v>
      </c>
      <c r="AB790">
        <v>5</v>
      </c>
      <c r="AE790">
        <v>100</v>
      </c>
      <c r="AH790">
        <v>75</v>
      </c>
      <c r="AI790">
        <v>75</v>
      </c>
      <c r="AO790" s="5" t="s">
        <v>6525</v>
      </c>
      <c r="AP790" s="5" t="s">
        <v>6525</v>
      </c>
      <c r="AQ790" s="19" t="s">
        <v>2551</v>
      </c>
      <c r="AR790" s="5" t="s">
        <v>2551</v>
      </c>
    </row>
    <row r="791" spans="1:44" ht="16" x14ac:dyDescent="0.2">
      <c r="A791" s="18" t="s">
        <v>434</v>
      </c>
      <c r="B791" s="18" t="s">
        <v>103</v>
      </c>
      <c r="C791" s="18" t="s">
        <v>6516</v>
      </c>
      <c r="D791" s="18" t="s">
        <v>2976</v>
      </c>
      <c r="E791" s="5" t="s">
        <v>6516</v>
      </c>
      <c r="F791" s="5" t="s">
        <v>6526</v>
      </c>
      <c r="G791" s="5" t="s">
        <v>6527</v>
      </c>
      <c r="H791" s="5"/>
      <c r="I791" s="5"/>
      <c r="J791" s="5" t="s">
        <v>435</v>
      </c>
      <c r="K791" s="5" t="s">
        <v>2551</v>
      </c>
      <c r="L791" s="5" t="s">
        <v>2717</v>
      </c>
      <c r="M791" s="5" t="s">
        <v>2551</v>
      </c>
      <c r="N791" s="5" t="s">
        <v>2551</v>
      </c>
      <c r="O791" s="18" t="s">
        <v>114</v>
      </c>
      <c r="P791">
        <v>51.17</v>
      </c>
      <c r="Q791">
        <v>48.83</v>
      </c>
      <c r="R791" s="5"/>
      <c r="Y791">
        <v>2</v>
      </c>
      <c r="Z791">
        <v>2</v>
      </c>
      <c r="AA791">
        <v>3</v>
      </c>
      <c r="AE791">
        <v>14</v>
      </c>
      <c r="AH791">
        <v>56</v>
      </c>
      <c r="AI791">
        <v>42</v>
      </c>
      <c r="AN791">
        <v>2</v>
      </c>
      <c r="AO791" s="5" t="s">
        <v>6528</v>
      </c>
      <c r="AP791" s="5" t="s">
        <v>6528</v>
      </c>
      <c r="AQ791" s="19" t="s">
        <v>2551</v>
      </c>
      <c r="AR791" s="5" t="s">
        <v>2551</v>
      </c>
    </row>
    <row r="792" spans="1:44" ht="16" x14ac:dyDescent="0.2">
      <c r="A792" s="18" t="s">
        <v>572</v>
      </c>
      <c r="B792" s="18" t="s">
        <v>103</v>
      </c>
      <c r="C792" s="18" t="s">
        <v>6516</v>
      </c>
      <c r="D792" s="18" t="s">
        <v>2976</v>
      </c>
      <c r="E792" s="5" t="s">
        <v>6516</v>
      </c>
      <c r="F792" s="5" t="s">
        <v>6526</v>
      </c>
      <c r="G792" s="5" t="s">
        <v>6527</v>
      </c>
      <c r="H792" s="5"/>
      <c r="I792" s="5"/>
      <c r="J792" s="5" t="s">
        <v>573</v>
      </c>
      <c r="K792" s="5" t="s">
        <v>2551</v>
      </c>
      <c r="L792" s="5" t="s">
        <v>3281</v>
      </c>
      <c r="M792" s="5" t="s">
        <v>2753</v>
      </c>
      <c r="N792" s="5" t="s">
        <v>2551</v>
      </c>
      <c r="O792" s="18" t="s">
        <v>114</v>
      </c>
      <c r="P792">
        <v>51</v>
      </c>
      <c r="Q792">
        <v>49</v>
      </c>
      <c r="R792" s="5"/>
      <c r="Y792">
        <v>16</v>
      </c>
      <c r="Z792">
        <v>24</v>
      </c>
      <c r="AA792">
        <v>10</v>
      </c>
      <c r="AB792">
        <v>20</v>
      </c>
      <c r="AG792">
        <v>105000</v>
      </c>
      <c r="AH792">
        <v>90</v>
      </c>
      <c r="AI792">
        <v>90</v>
      </c>
      <c r="AN792">
        <v>10</v>
      </c>
      <c r="AO792" s="5" t="s">
        <v>6529</v>
      </c>
      <c r="AP792" s="5" t="s">
        <v>6530</v>
      </c>
      <c r="AQ792" s="19" t="s">
        <v>2547</v>
      </c>
      <c r="AR792" s="5" t="s">
        <v>6531</v>
      </c>
    </row>
    <row r="793" spans="1:44" ht="16" x14ac:dyDescent="0.2">
      <c r="A793" s="18" t="s">
        <v>301</v>
      </c>
      <c r="B793" s="18" t="s">
        <v>103</v>
      </c>
      <c r="C793" s="18" t="s">
        <v>6516</v>
      </c>
      <c r="D793" s="18" t="s">
        <v>2976</v>
      </c>
      <c r="E793" s="5" t="s">
        <v>6532</v>
      </c>
      <c r="F793" s="5" t="s">
        <v>6533</v>
      </c>
      <c r="G793" s="5" t="s">
        <v>6534</v>
      </c>
      <c r="H793" s="5"/>
      <c r="I793" s="5"/>
      <c r="J793" s="5" t="s">
        <v>302</v>
      </c>
      <c r="K793" s="5" t="s">
        <v>2717</v>
      </c>
      <c r="L793" s="5" t="s">
        <v>2551</v>
      </c>
      <c r="M793" s="5" t="s">
        <v>2551</v>
      </c>
      <c r="N793" s="5" t="s">
        <v>2551</v>
      </c>
      <c r="O793" s="18" t="s">
        <v>120</v>
      </c>
      <c r="P793">
        <v>51</v>
      </c>
      <c r="Q793">
        <v>49</v>
      </c>
      <c r="R793" s="5"/>
      <c r="S793">
        <v>500</v>
      </c>
      <c r="V793">
        <v>115</v>
      </c>
      <c r="W793">
        <v>2500</v>
      </c>
      <c r="AE793">
        <v>20</v>
      </c>
      <c r="AN793">
        <v>1</v>
      </c>
      <c r="AO793" s="5" t="s">
        <v>6535</v>
      </c>
      <c r="AP793" s="5" t="s">
        <v>6536</v>
      </c>
      <c r="AQ793" s="19" t="s">
        <v>2575</v>
      </c>
      <c r="AR793" s="5" t="s">
        <v>4143</v>
      </c>
    </row>
    <row r="794" spans="1:44" ht="16" x14ac:dyDescent="0.2">
      <c r="A794" s="18" t="s">
        <v>1300</v>
      </c>
      <c r="B794" s="18" t="s">
        <v>103</v>
      </c>
      <c r="C794" s="18" t="s">
        <v>6516</v>
      </c>
      <c r="D794" s="18" t="s">
        <v>2976</v>
      </c>
      <c r="E794" s="5" t="s">
        <v>6537</v>
      </c>
      <c r="F794" s="5" t="s">
        <v>6538</v>
      </c>
      <c r="G794" s="5" t="s">
        <v>6539</v>
      </c>
      <c r="H794" s="5"/>
      <c r="I794" s="5"/>
      <c r="J794" s="5" t="s">
        <v>1301</v>
      </c>
      <c r="K794" s="5" t="s">
        <v>2753</v>
      </c>
      <c r="L794" s="5" t="s">
        <v>2731</v>
      </c>
      <c r="M794" s="5" t="s">
        <v>2761</v>
      </c>
      <c r="N794" s="5" t="s">
        <v>2769</v>
      </c>
      <c r="O794" s="18" t="s">
        <v>67</v>
      </c>
      <c r="P794">
        <v>100</v>
      </c>
      <c r="Q794">
        <v>0</v>
      </c>
      <c r="R794" s="5"/>
      <c r="S794">
        <v>10</v>
      </c>
      <c r="T794">
        <v>60</v>
      </c>
      <c r="W794">
        <v>145</v>
      </c>
      <c r="Y794">
        <v>32</v>
      </c>
      <c r="AB794">
        <v>4</v>
      </c>
      <c r="AE794">
        <v>54</v>
      </c>
      <c r="AG794">
        <v>32</v>
      </c>
      <c r="AK794">
        <v>3000</v>
      </c>
      <c r="AL794">
        <v>3651</v>
      </c>
      <c r="AN794">
        <v>1</v>
      </c>
      <c r="AO794" s="5" t="s">
        <v>6540</v>
      </c>
      <c r="AP794" s="5" t="s">
        <v>6541</v>
      </c>
      <c r="AQ794" s="19" t="s">
        <v>2549</v>
      </c>
      <c r="AR794" s="5" t="s">
        <v>2951</v>
      </c>
    </row>
    <row r="795" spans="1:44" ht="16" x14ac:dyDescent="0.2">
      <c r="A795" s="18" t="s">
        <v>432</v>
      </c>
      <c r="B795" s="18" t="s">
        <v>103</v>
      </c>
      <c r="C795" s="18" t="s">
        <v>6516</v>
      </c>
      <c r="D795" s="18" t="s">
        <v>2976</v>
      </c>
      <c r="E795" s="5" t="s">
        <v>6542</v>
      </c>
      <c r="F795" s="5" t="s">
        <v>6543</v>
      </c>
      <c r="G795" s="5" t="s">
        <v>6544</v>
      </c>
      <c r="H795" s="5"/>
      <c r="I795" s="5"/>
      <c r="J795" s="5" t="s">
        <v>433</v>
      </c>
      <c r="K795" s="5" t="s">
        <v>2738</v>
      </c>
      <c r="L795" s="5" t="s">
        <v>2879</v>
      </c>
      <c r="M795" s="5" t="s">
        <v>2951</v>
      </c>
      <c r="N795" s="5" t="s">
        <v>2731</v>
      </c>
      <c r="O795" s="18" t="s">
        <v>114</v>
      </c>
      <c r="P795">
        <v>60</v>
      </c>
      <c r="Q795">
        <v>40</v>
      </c>
      <c r="R795" s="5"/>
      <c r="S795">
        <v>40</v>
      </c>
      <c r="U795">
        <v>20</v>
      </c>
      <c r="V795">
        <v>7</v>
      </c>
      <c r="Y795">
        <v>4</v>
      </c>
      <c r="Z795">
        <v>4</v>
      </c>
      <c r="AA795">
        <v>4</v>
      </c>
      <c r="AB795">
        <v>4</v>
      </c>
      <c r="AC795">
        <v>2</v>
      </c>
      <c r="AE795">
        <v>14</v>
      </c>
      <c r="AH795">
        <v>22</v>
      </c>
      <c r="AO795" s="5" t="s">
        <v>6545</v>
      </c>
      <c r="AP795" s="5" t="s">
        <v>6546</v>
      </c>
      <c r="AQ795" s="19" t="s">
        <v>2603</v>
      </c>
      <c r="AR795" s="5" t="s">
        <v>6547</v>
      </c>
    </row>
    <row r="796" spans="1:44" ht="16" x14ac:dyDescent="0.2">
      <c r="A796" s="18" t="s">
        <v>710</v>
      </c>
      <c r="B796" s="18" t="s">
        <v>103</v>
      </c>
      <c r="C796" s="18" t="s">
        <v>6516</v>
      </c>
      <c r="D796" s="18" t="s">
        <v>2976</v>
      </c>
      <c r="E796" s="5" t="s">
        <v>6542</v>
      </c>
      <c r="F796" s="5" t="s">
        <v>6543</v>
      </c>
      <c r="G796" s="5" t="s">
        <v>6544</v>
      </c>
      <c r="H796" s="5"/>
      <c r="I796" s="5"/>
      <c r="J796" s="5" t="s">
        <v>711</v>
      </c>
      <c r="K796" s="5" t="s">
        <v>2731</v>
      </c>
      <c r="L796" s="5" t="s">
        <v>2951</v>
      </c>
      <c r="M796" s="5" t="s">
        <v>2761</v>
      </c>
      <c r="N796" s="5" t="s">
        <v>2813</v>
      </c>
      <c r="O796" s="18" t="s">
        <v>67</v>
      </c>
      <c r="P796">
        <v>52</v>
      </c>
      <c r="Q796">
        <v>48</v>
      </c>
      <c r="R796" s="5"/>
      <c r="S796">
        <v>53</v>
      </c>
      <c r="U796">
        <v>32</v>
      </c>
      <c r="V796">
        <v>10</v>
      </c>
      <c r="W796">
        <v>38</v>
      </c>
      <c r="X796">
        <v>17</v>
      </c>
      <c r="Z796">
        <v>4</v>
      </c>
      <c r="AA796">
        <v>2</v>
      </c>
      <c r="AB796">
        <v>18</v>
      </c>
      <c r="AE796">
        <v>27</v>
      </c>
      <c r="AH796">
        <v>11</v>
      </c>
      <c r="AI796">
        <v>1</v>
      </c>
      <c r="AN796">
        <v>1</v>
      </c>
      <c r="AO796" s="5" t="s">
        <v>6548</v>
      </c>
      <c r="AP796" s="5" t="s">
        <v>6549</v>
      </c>
      <c r="AQ796" s="19" t="s">
        <v>2551</v>
      </c>
      <c r="AR796" s="5" t="s">
        <v>2551</v>
      </c>
    </row>
    <row r="797" spans="1:44" ht="16" x14ac:dyDescent="0.2">
      <c r="A797" s="18" t="s">
        <v>1401</v>
      </c>
      <c r="B797" s="18" t="s">
        <v>103</v>
      </c>
      <c r="C797" s="18" t="s">
        <v>6516</v>
      </c>
      <c r="D797" s="18" t="s">
        <v>2976</v>
      </c>
      <c r="E797" s="5" t="s">
        <v>6550</v>
      </c>
      <c r="F797" s="5" t="s">
        <v>6551</v>
      </c>
      <c r="G797" s="5" t="s">
        <v>6552</v>
      </c>
      <c r="H797" s="5"/>
      <c r="I797" s="5"/>
      <c r="J797" s="5" t="s">
        <v>1402</v>
      </c>
      <c r="K797" s="5" t="s">
        <v>2731</v>
      </c>
      <c r="L797" s="5" t="s">
        <v>2813</v>
      </c>
      <c r="M797" s="5" t="s">
        <v>2739</v>
      </c>
      <c r="N797" s="5" t="s">
        <v>2731</v>
      </c>
      <c r="O797" s="18" t="s">
        <v>67</v>
      </c>
      <c r="Q797">
        <v>100</v>
      </c>
      <c r="R797" s="5"/>
      <c r="S797">
        <v>100</v>
      </c>
      <c r="U797">
        <v>300</v>
      </c>
      <c r="W797">
        <v>50</v>
      </c>
      <c r="X797">
        <v>300</v>
      </c>
      <c r="AD797">
        <v>10</v>
      </c>
      <c r="AE797">
        <v>5</v>
      </c>
      <c r="AF797">
        <v>1000</v>
      </c>
      <c r="AI797">
        <v>100</v>
      </c>
      <c r="AK797">
        <v>5000</v>
      </c>
      <c r="AL797">
        <v>3000</v>
      </c>
      <c r="AM797">
        <v>50</v>
      </c>
      <c r="AO797" s="5" t="s">
        <v>6553</v>
      </c>
      <c r="AP797" s="5" t="s">
        <v>6553</v>
      </c>
      <c r="AQ797" s="19" t="s">
        <v>6554</v>
      </c>
      <c r="AR797" s="5" t="s">
        <v>2769</v>
      </c>
    </row>
    <row r="798" spans="1:44" ht="16" x14ac:dyDescent="0.2">
      <c r="A798" s="18" t="s">
        <v>712</v>
      </c>
      <c r="B798" s="18" t="s">
        <v>103</v>
      </c>
      <c r="C798" s="18" t="s">
        <v>6516</v>
      </c>
      <c r="D798" s="18" t="s">
        <v>2976</v>
      </c>
      <c r="E798" s="5" t="s">
        <v>6555</v>
      </c>
      <c r="F798" s="5" t="s">
        <v>6556</v>
      </c>
      <c r="G798" s="5" t="s">
        <v>3510</v>
      </c>
      <c r="H798" s="5"/>
      <c r="I798" s="5"/>
      <c r="J798" s="5" t="s">
        <v>713</v>
      </c>
      <c r="K798" s="5" t="s">
        <v>3424</v>
      </c>
      <c r="L798" s="5" t="s">
        <v>2753</v>
      </c>
      <c r="M798" s="5" t="s">
        <v>4246</v>
      </c>
      <c r="N798" s="5" t="s">
        <v>3338</v>
      </c>
      <c r="O798" s="18" t="s">
        <v>120</v>
      </c>
      <c r="P798">
        <v>53</v>
      </c>
      <c r="Q798">
        <v>47</v>
      </c>
      <c r="R798" s="5"/>
      <c r="T798">
        <v>137</v>
      </c>
      <c r="V798">
        <v>5</v>
      </c>
      <c r="Y798">
        <v>37</v>
      </c>
      <c r="AA798">
        <v>10</v>
      </c>
      <c r="AE798">
        <v>100</v>
      </c>
      <c r="AF798">
        <v>24</v>
      </c>
      <c r="AI798">
        <v>30</v>
      </c>
      <c r="AO798" s="5" t="s">
        <v>6557</v>
      </c>
      <c r="AP798" s="5" t="s">
        <v>6558</v>
      </c>
      <c r="AQ798" s="19" t="s">
        <v>2648</v>
      </c>
      <c r="AR798" s="5" t="s">
        <v>6559</v>
      </c>
    </row>
    <row r="799" spans="1:44" ht="16" x14ac:dyDescent="0.2">
      <c r="A799" s="18" t="s">
        <v>1494</v>
      </c>
      <c r="B799" s="18" t="s">
        <v>103</v>
      </c>
      <c r="C799" s="18" t="s">
        <v>6516</v>
      </c>
      <c r="D799" s="18" t="s">
        <v>2976</v>
      </c>
      <c r="E799" s="5" t="s">
        <v>3201</v>
      </c>
      <c r="F799" s="5" t="s">
        <v>3202</v>
      </c>
      <c r="G799" s="5" t="s">
        <v>3203</v>
      </c>
      <c r="H799" s="5"/>
      <c r="I799" s="5"/>
      <c r="J799" s="5" t="s">
        <v>875</v>
      </c>
      <c r="K799" s="5" t="s">
        <v>2551</v>
      </c>
      <c r="L799" s="5" t="s">
        <v>2551</v>
      </c>
      <c r="M799" s="5" t="s">
        <v>2551</v>
      </c>
      <c r="N799" s="5" t="s">
        <v>2717</v>
      </c>
      <c r="O799" s="18" t="s">
        <v>56</v>
      </c>
      <c r="P799">
        <v>60</v>
      </c>
      <c r="Q799">
        <v>40</v>
      </c>
      <c r="R799" s="5"/>
      <c r="U799">
        <v>186</v>
      </c>
      <c r="W799">
        <v>186</v>
      </c>
      <c r="AC799">
        <v>339</v>
      </c>
      <c r="AO799" s="5" t="s">
        <v>3204</v>
      </c>
      <c r="AP799" s="5" t="s">
        <v>3204</v>
      </c>
      <c r="AQ799" s="19">
        <f>'CapRev-Output-All'!$AO799*'CapRev-Output-All'!$AR799/100</f>
        <v>15903.42</v>
      </c>
      <c r="AR799" s="5" t="s">
        <v>2942</v>
      </c>
    </row>
    <row r="800" spans="1:44" ht="16" x14ac:dyDescent="0.2">
      <c r="A800" s="18" t="s">
        <v>430</v>
      </c>
      <c r="B800" s="18" t="s">
        <v>103</v>
      </c>
      <c r="C800" s="18" t="s">
        <v>6516</v>
      </c>
      <c r="D800" s="18" t="s">
        <v>2976</v>
      </c>
      <c r="E800" s="5" t="s">
        <v>6560</v>
      </c>
      <c r="F800" s="5" t="s">
        <v>6561</v>
      </c>
      <c r="G800" s="5" t="s">
        <v>6562</v>
      </c>
      <c r="H800" s="5"/>
      <c r="I800" s="5"/>
      <c r="J800" s="5" t="s">
        <v>431</v>
      </c>
      <c r="K800" s="5" t="s">
        <v>2769</v>
      </c>
      <c r="L800" s="5" t="s">
        <v>3144</v>
      </c>
      <c r="M800" s="5" t="s">
        <v>2769</v>
      </c>
      <c r="N800" s="5" t="s">
        <v>2731</v>
      </c>
      <c r="O800" s="18" t="s">
        <v>114</v>
      </c>
      <c r="P800">
        <v>51</v>
      </c>
      <c r="Q800">
        <v>49</v>
      </c>
      <c r="R800" s="5"/>
      <c r="V800">
        <v>20</v>
      </c>
      <c r="W800">
        <v>20</v>
      </c>
      <c r="Y800">
        <v>10</v>
      </c>
      <c r="Z800">
        <v>20</v>
      </c>
      <c r="AA800">
        <v>10</v>
      </c>
      <c r="AB800">
        <v>30</v>
      </c>
      <c r="AC800">
        <v>20</v>
      </c>
      <c r="AG800">
        <v>118125</v>
      </c>
      <c r="AH800">
        <v>40</v>
      </c>
      <c r="AI800">
        <v>40</v>
      </c>
      <c r="AO800" s="5" t="s">
        <v>6563</v>
      </c>
      <c r="AP800" s="5" t="s">
        <v>6564</v>
      </c>
      <c r="AQ800" s="19" t="s">
        <v>2551</v>
      </c>
      <c r="AR800" s="5" t="s">
        <v>2551</v>
      </c>
    </row>
    <row r="801" spans="1:44" ht="16" x14ac:dyDescent="0.2">
      <c r="A801" s="18" t="s">
        <v>708</v>
      </c>
      <c r="B801" s="18" t="s">
        <v>103</v>
      </c>
      <c r="C801" s="18" t="s">
        <v>6516</v>
      </c>
      <c r="D801" s="18" t="s">
        <v>2976</v>
      </c>
      <c r="E801" s="5" t="s">
        <v>6565</v>
      </c>
      <c r="F801" s="5" t="s">
        <v>6566</v>
      </c>
      <c r="G801" s="5" t="s">
        <v>6567</v>
      </c>
      <c r="H801" s="5"/>
      <c r="I801" s="5"/>
      <c r="J801" s="5" t="s">
        <v>709</v>
      </c>
      <c r="K801" s="5" t="s">
        <v>2739</v>
      </c>
      <c r="L801" s="5" t="s">
        <v>2551</v>
      </c>
      <c r="M801" s="5" t="s">
        <v>2738</v>
      </c>
      <c r="N801" s="5" t="s">
        <v>2739</v>
      </c>
      <c r="O801" s="18" t="s">
        <v>107</v>
      </c>
      <c r="P801">
        <v>5</v>
      </c>
      <c r="Q801">
        <v>95</v>
      </c>
      <c r="R801" s="5"/>
      <c r="S801">
        <v>390</v>
      </c>
      <c r="AA801">
        <v>15</v>
      </c>
      <c r="AO801" s="5" t="s">
        <v>6568</v>
      </c>
      <c r="AP801" s="5" t="s">
        <v>6569</v>
      </c>
      <c r="AQ801" s="19" t="s">
        <v>2616</v>
      </c>
      <c r="AR801" s="5" t="s">
        <v>3249</v>
      </c>
    </row>
    <row r="802" spans="1:44" ht="16" x14ac:dyDescent="0.2">
      <c r="A802" s="18" t="s">
        <v>438</v>
      </c>
      <c r="B802" s="18" t="s">
        <v>103</v>
      </c>
      <c r="C802" s="18" t="s">
        <v>6516</v>
      </c>
      <c r="D802" s="18" t="s">
        <v>2976</v>
      </c>
      <c r="E802" s="5" t="s">
        <v>6570</v>
      </c>
      <c r="F802" s="5" t="s">
        <v>6571</v>
      </c>
      <c r="G802" s="5" t="s">
        <v>6572</v>
      </c>
      <c r="H802" s="5"/>
      <c r="I802" s="5"/>
      <c r="J802" s="5" t="s">
        <v>439</v>
      </c>
      <c r="K802" s="5" t="s">
        <v>2551</v>
      </c>
      <c r="L802" s="5" t="s">
        <v>2551</v>
      </c>
      <c r="M802" s="5" t="s">
        <v>2717</v>
      </c>
      <c r="N802" s="5" t="s">
        <v>2551</v>
      </c>
      <c r="O802" s="18" t="s">
        <v>67</v>
      </c>
      <c r="Q802">
        <v>100</v>
      </c>
      <c r="R802" s="5"/>
      <c r="AN802">
        <v>1</v>
      </c>
      <c r="AO802" s="5" t="s">
        <v>2828</v>
      </c>
      <c r="AP802" s="5" t="s">
        <v>2828</v>
      </c>
      <c r="AQ802" s="19" t="s">
        <v>2551</v>
      </c>
      <c r="AR802" s="5" t="s">
        <v>2551</v>
      </c>
    </row>
    <row r="803" spans="1:44" ht="16" x14ac:dyDescent="0.2">
      <c r="A803" s="18" t="s">
        <v>105</v>
      </c>
      <c r="B803" s="18" t="s">
        <v>103</v>
      </c>
      <c r="C803" s="18" t="s">
        <v>6516</v>
      </c>
      <c r="D803" s="18" t="s">
        <v>2976</v>
      </c>
      <c r="E803" s="5" t="s">
        <v>6573</v>
      </c>
      <c r="F803" s="5" t="s">
        <v>6574</v>
      </c>
      <c r="G803" s="5" t="s">
        <v>6575</v>
      </c>
      <c r="H803" s="5"/>
      <c r="I803" s="5"/>
      <c r="J803" s="5" t="s">
        <v>106</v>
      </c>
      <c r="K803" s="5" t="s">
        <v>2813</v>
      </c>
      <c r="L803" s="5" t="s">
        <v>2738</v>
      </c>
      <c r="M803" s="5" t="s">
        <v>2738</v>
      </c>
      <c r="N803" s="5" t="s">
        <v>2813</v>
      </c>
      <c r="O803" s="18" t="s">
        <v>107</v>
      </c>
      <c r="P803">
        <v>60</v>
      </c>
      <c r="Q803">
        <v>40</v>
      </c>
      <c r="R803" s="5"/>
      <c r="U803">
        <v>118</v>
      </c>
      <c r="V803">
        <v>1304</v>
      </c>
      <c r="W803">
        <v>1685</v>
      </c>
      <c r="Y803">
        <v>55</v>
      </c>
      <c r="Z803">
        <v>1210</v>
      </c>
      <c r="AA803">
        <v>51</v>
      </c>
      <c r="AB803">
        <v>263</v>
      </c>
      <c r="AC803">
        <v>1</v>
      </c>
      <c r="AE803">
        <v>675</v>
      </c>
      <c r="AF803">
        <v>5900000</v>
      </c>
      <c r="AG803">
        <v>50000000</v>
      </c>
      <c r="AH803">
        <v>142</v>
      </c>
      <c r="AI803">
        <v>159</v>
      </c>
      <c r="AK803">
        <v>1000</v>
      </c>
      <c r="AL803">
        <v>1000</v>
      </c>
      <c r="AN803">
        <v>32</v>
      </c>
      <c r="AO803" s="5" t="s">
        <v>6576</v>
      </c>
      <c r="AP803" s="5" t="s">
        <v>6577</v>
      </c>
      <c r="AQ803" s="19" t="s">
        <v>2595</v>
      </c>
      <c r="AR803" s="5" t="s">
        <v>3520</v>
      </c>
    </row>
    <row r="804" spans="1:44" ht="16" x14ac:dyDescent="0.2">
      <c r="A804" s="18" t="s">
        <v>436</v>
      </c>
      <c r="B804" s="18" t="s">
        <v>103</v>
      </c>
      <c r="C804" s="18" t="s">
        <v>6516</v>
      </c>
      <c r="D804" s="18" t="s">
        <v>2976</v>
      </c>
      <c r="E804" s="5" t="s">
        <v>4975</v>
      </c>
      <c r="F804" s="5" t="s">
        <v>6578</v>
      </c>
      <c r="G804" s="5" t="s">
        <v>4977</v>
      </c>
      <c r="H804" s="5"/>
      <c r="I804" s="5"/>
      <c r="J804" s="5" t="s">
        <v>437</v>
      </c>
      <c r="K804" s="5" t="s">
        <v>4476</v>
      </c>
      <c r="L804" s="5" t="s">
        <v>4978</v>
      </c>
      <c r="M804" s="5" t="s">
        <v>2551</v>
      </c>
      <c r="N804" s="5" t="s">
        <v>4979</v>
      </c>
      <c r="O804" s="18" t="s">
        <v>114</v>
      </c>
      <c r="P804">
        <v>54</v>
      </c>
      <c r="Q804">
        <v>46</v>
      </c>
      <c r="R804" s="5"/>
      <c r="Z804">
        <v>40</v>
      </c>
      <c r="AA804">
        <v>56</v>
      </c>
      <c r="AB804">
        <v>10</v>
      </c>
      <c r="AC804">
        <v>40</v>
      </c>
      <c r="AG804">
        <v>225600</v>
      </c>
      <c r="AO804" s="5" t="s">
        <v>6579</v>
      </c>
      <c r="AP804" s="5" t="s">
        <v>6580</v>
      </c>
      <c r="AQ804" s="19" t="s">
        <v>2551</v>
      </c>
      <c r="AR804" s="5" t="s">
        <v>2551</v>
      </c>
    </row>
    <row r="805" spans="1:44" ht="16" x14ac:dyDescent="0.2">
      <c r="A805" s="18" t="s">
        <v>1886</v>
      </c>
      <c r="B805" s="18" t="s">
        <v>465</v>
      </c>
      <c r="C805" s="18" t="s">
        <v>6581</v>
      </c>
      <c r="D805" s="18" t="s">
        <v>139</v>
      </c>
      <c r="E805" s="5" t="s">
        <v>6582</v>
      </c>
      <c r="F805" s="5" t="s">
        <v>6583</v>
      </c>
      <c r="G805" s="5" t="s">
        <v>6584</v>
      </c>
      <c r="H805" s="5"/>
      <c r="I805" s="5"/>
      <c r="J805" s="5" t="s">
        <v>1887</v>
      </c>
      <c r="K805" s="5" t="s">
        <v>2753</v>
      </c>
      <c r="L805" s="5" t="s">
        <v>2738</v>
      </c>
      <c r="M805" s="5" t="s">
        <v>2813</v>
      </c>
      <c r="N805" s="5" t="s">
        <v>2753</v>
      </c>
      <c r="O805" s="18" t="s">
        <v>67</v>
      </c>
      <c r="P805">
        <v>100</v>
      </c>
      <c r="R805" s="5"/>
      <c r="S805">
        <v>403</v>
      </c>
      <c r="T805">
        <v>134</v>
      </c>
      <c r="U805">
        <v>60</v>
      </c>
      <c r="W805">
        <v>348</v>
      </c>
      <c r="AB805">
        <v>30</v>
      </c>
      <c r="AF805">
        <v>104.283</v>
      </c>
      <c r="AJ805">
        <v>95</v>
      </c>
      <c r="AK805">
        <v>110</v>
      </c>
      <c r="AM805">
        <v>200</v>
      </c>
      <c r="AO805" s="5" t="s">
        <v>6585</v>
      </c>
      <c r="AP805" s="5" t="s">
        <v>6586</v>
      </c>
      <c r="AQ805" s="19" t="s">
        <v>2549</v>
      </c>
      <c r="AR805" s="5" t="s">
        <v>2897</v>
      </c>
    </row>
    <row r="806" spans="1:44" ht="16" x14ac:dyDescent="0.2">
      <c r="A806" s="18" t="s">
        <v>942</v>
      </c>
      <c r="B806" s="18" t="s">
        <v>465</v>
      </c>
      <c r="C806" s="18" t="s">
        <v>6581</v>
      </c>
      <c r="D806" s="18" t="s">
        <v>139</v>
      </c>
      <c r="E806" s="5" t="s">
        <v>6587</v>
      </c>
      <c r="F806" s="5" t="s">
        <v>6588</v>
      </c>
      <c r="G806" s="5" t="s">
        <v>6589</v>
      </c>
      <c r="H806" s="5"/>
      <c r="I806" s="5"/>
      <c r="J806" s="5" t="s">
        <v>6590</v>
      </c>
      <c r="K806" s="5" t="s">
        <v>2551</v>
      </c>
      <c r="L806" s="5" t="s">
        <v>2717</v>
      </c>
      <c r="M806" s="5" t="s">
        <v>2551</v>
      </c>
      <c r="N806" s="5" t="s">
        <v>2551</v>
      </c>
      <c r="O806" s="18" t="s">
        <v>114</v>
      </c>
      <c r="P806">
        <v>100</v>
      </c>
      <c r="R806" s="5"/>
      <c r="V806">
        <v>100</v>
      </c>
      <c r="Z806">
        <v>5</v>
      </c>
      <c r="AB806">
        <v>50</v>
      </c>
      <c r="AC806">
        <v>5</v>
      </c>
      <c r="AH806">
        <v>15</v>
      </c>
      <c r="AO806" s="5" t="s">
        <v>6591</v>
      </c>
      <c r="AP806" s="5" t="s">
        <v>6592</v>
      </c>
      <c r="AQ806" s="19">
        <f>'CapRev-Output-All'!$AO806*'CapRev-Output-All'!$AR806/100</f>
        <v>89467.47</v>
      </c>
      <c r="AR806" s="5" t="s">
        <v>2883</v>
      </c>
    </row>
    <row r="807" spans="1:44" ht="16" x14ac:dyDescent="0.2">
      <c r="A807" s="18" t="s">
        <v>1193</v>
      </c>
      <c r="B807" s="18" t="s">
        <v>465</v>
      </c>
      <c r="C807" s="18" t="s">
        <v>6581</v>
      </c>
      <c r="D807" s="18" t="s">
        <v>139</v>
      </c>
      <c r="E807" s="5" t="s">
        <v>6593</v>
      </c>
      <c r="F807" s="5" t="s">
        <v>6594</v>
      </c>
      <c r="G807" s="5" t="s">
        <v>6595</v>
      </c>
      <c r="H807" s="5"/>
      <c r="I807" s="5"/>
      <c r="J807" s="5" t="s">
        <v>1194</v>
      </c>
      <c r="K807" s="5" t="s">
        <v>2761</v>
      </c>
      <c r="L807" s="5" t="s">
        <v>2551</v>
      </c>
      <c r="M807" s="5" t="s">
        <v>2551</v>
      </c>
      <c r="N807" s="5" t="s">
        <v>2761</v>
      </c>
      <c r="O807" s="18" t="s">
        <v>107</v>
      </c>
      <c r="P807">
        <v>100</v>
      </c>
      <c r="R807" s="5"/>
      <c r="S807">
        <v>163</v>
      </c>
      <c r="T807">
        <v>53</v>
      </c>
      <c r="U807">
        <v>10</v>
      </c>
      <c r="W807">
        <v>193</v>
      </c>
      <c r="AA807">
        <v>10</v>
      </c>
      <c r="AE807">
        <v>47</v>
      </c>
      <c r="AO807" s="5" t="s">
        <v>6596</v>
      </c>
      <c r="AP807" s="5" t="s">
        <v>6597</v>
      </c>
      <c r="AQ807" s="19">
        <f>'CapRev-Output-All'!$AO807*'CapRev-Output-All'!$AR807/100</f>
        <v>3627.9479999999999</v>
      </c>
      <c r="AR807" s="5" t="s">
        <v>6598</v>
      </c>
    </row>
    <row r="808" spans="1:44" ht="16" x14ac:dyDescent="0.2">
      <c r="A808" s="18" t="s">
        <v>944</v>
      </c>
      <c r="B808" s="18" t="s">
        <v>465</v>
      </c>
      <c r="C808" s="18" t="s">
        <v>6581</v>
      </c>
      <c r="D808" s="18" t="s">
        <v>139</v>
      </c>
      <c r="E808" s="5" t="s">
        <v>3140</v>
      </c>
      <c r="F808" s="5" t="s">
        <v>6599</v>
      </c>
      <c r="G808" s="5" t="s">
        <v>3142</v>
      </c>
      <c r="H808" s="5"/>
      <c r="I808" s="5"/>
      <c r="J808" s="5" t="s">
        <v>945</v>
      </c>
      <c r="K808" s="5" t="s">
        <v>2739</v>
      </c>
      <c r="L808" s="5" t="s">
        <v>2879</v>
      </c>
      <c r="M808" s="5" t="s">
        <v>2551</v>
      </c>
      <c r="N808" s="5" t="s">
        <v>2551</v>
      </c>
      <c r="O808" s="18" t="s">
        <v>114</v>
      </c>
      <c r="P808">
        <v>100</v>
      </c>
      <c r="R808" s="5"/>
      <c r="S808">
        <v>45</v>
      </c>
      <c r="Z808">
        <v>13</v>
      </c>
      <c r="AO808" s="5" t="s">
        <v>6203</v>
      </c>
      <c r="AP808" s="5" t="s">
        <v>6600</v>
      </c>
      <c r="AQ808" s="19" t="s">
        <v>2649</v>
      </c>
      <c r="AR808" s="5" t="s">
        <v>2769</v>
      </c>
    </row>
    <row r="809" spans="1:44" ht="16" x14ac:dyDescent="0.2">
      <c r="A809" s="18" t="s">
        <v>911</v>
      </c>
      <c r="B809" s="18" t="s">
        <v>465</v>
      </c>
      <c r="C809" s="18" t="s">
        <v>6581</v>
      </c>
      <c r="D809" s="18" t="s">
        <v>139</v>
      </c>
      <c r="E809" s="5" t="s">
        <v>6601</v>
      </c>
      <c r="F809" s="5" t="s">
        <v>6602</v>
      </c>
      <c r="G809" s="5" t="s">
        <v>6603</v>
      </c>
      <c r="H809" s="5"/>
      <c r="I809" s="5"/>
      <c r="J809" s="5" t="s">
        <v>912</v>
      </c>
      <c r="K809" s="5" t="s">
        <v>2769</v>
      </c>
      <c r="L809" s="5" t="s">
        <v>2551</v>
      </c>
      <c r="M809" s="5" t="s">
        <v>2551</v>
      </c>
      <c r="N809" s="5" t="s">
        <v>2770</v>
      </c>
      <c r="O809" s="18" t="s">
        <v>56</v>
      </c>
      <c r="P809">
        <v>90</v>
      </c>
      <c r="Q809">
        <v>10</v>
      </c>
      <c r="R809" s="5"/>
      <c r="S809">
        <v>120</v>
      </c>
      <c r="U809">
        <v>120</v>
      </c>
      <c r="W809">
        <v>120</v>
      </c>
      <c r="AO809" s="5" t="s">
        <v>6604</v>
      </c>
      <c r="AP809" s="5" t="s">
        <v>6605</v>
      </c>
      <c r="AQ809" s="19" t="s">
        <v>2551</v>
      </c>
      <c r="AR809" s="5" t="s">
        <v>2551</v>
      </c>
    </row>
    <row r="810" spans="1:44" ht="16" x14ac:dyDescent="0.2">
      <c r="A810" s="18" t="s">
        <v>1099</v>
      </c>
      <c r="B810" s="18" t="s">
        <v>465</v>
      </c>
      <c r="C810" s="18" t="s">
        <v>6581</v>
      </c>
      <c r="D810" s="18" t="s">
        <v>139</v>
      </c>
      <c r="E810" s="5" t="s">
        <v>6581</v>
      </c>
      <c r="F810" s="5" t="s">
        <v>6606</v>
      </c>
      <c r="G810" s="5" t="s">
        <v>6607</v>
      </c>
      <c r="H810" s="5"/>
      <c r="I810" s="5"/>
      <c r="J810" s="5" t="s">
        <v>6608</v>
      </c>
      <c r="K810" s="5" t="s">
        <v>2551</v>
      </c>
      <c r="L810" s="5" t="s">
        <v>2717</v>
      </c>
      <c r="M810" s="5" t="s">
        <v>2551</v>
      </c>
      <c r="N810" s="5" t="s">
        <v>2551</v>
      </c>
      <c r="O810" s="18" t="s">
        <v>114</v>
      </c>
      <c r="P810">
        <v>60</v>
      </c>
      <c r="Q810">
        <v>40</v>
      </c>
      <c r="R810" s="5"/>
      <c r="Y810">
        <v>240</v>
      </c>
      <c r="Z810">
        <v>240</v>
      </c>
      <c r="AA810">
        <v>240</v>
      </c>
      <c r="AB810">
        <v>240</v>
      </c>
      <c r="AO810" s="5" t="s">
        <v>6609</v>
      </c>
      <c r="AP810" s="5" t="s">
        <v>6610</v>
      </c>
      <c r="AQ810" s="19" t="s">
        <v>2551</v>
      </c>
      <c r="AR810" s="5" t="s">
        <v>2551</v>
      </c>
    </row>
    <row r="811" spans="1:44" ht="16" x14ac:dyDescent="0.2">
      <c r="A811" s="18" t="s">
        <v>946</v>
      </c>
      <c r="B811" s="18" t="s">
        <v>465</v>
      </c>
      <c r="C811" s="18" t="s">
        <v>6581</v>
      </c>
      <c r="D811" s="18" t="s">
        <v>139</v>
      </c>
      <c r="E811" s="5" t="s">
        <v>6581</v>
      </c>
      <c r="F811" s="5" t="s">
        <v>6611</v>
      </c>
      <c r="G811" s="5" t="s">
        <v>6612</v>
      </c>
      <c r="H811" s="5"/>
      <c r="I811" s="5"/>
      <c r="J811" s="5" t="s">
        <v>947</v>
      </c>
      <c r="K811" s="5" t="s">
        <v>2739</v>
      </c>
      <c r="L811" s="5" t="s">
        <v>2879</v>
      </c>
      <c r="M811" s="5" t="s">
        <v>2551</v>
      </c>
      <c r="N811" s="5" t="s">
        <v>2551</v>
      </c>
      <c r="O811" s="18" t="s">
        <v>114</v>
      </c>
      <c r="P811">
        <v>75</v>
      </c>
      <c r="Q811">
        <v>25</v>
      </c>
      <c r="R811" s="5"/>
      <c r="Z811">
        <v>30</v>
      </c>
      <c r="AB811">
        <v>200</v>
      </c>
      <c r="AH811">
        <v>40</v>
      </c>
      <c r="AO811" s="5" t="s">
        <v>2724</v>
      </c>
      <c r="AP811" s="5" t="s">
        <v>6613</v>
      </c>
      <c r="AQ811" s="19" t="s">
        <v>2551</v>
      </c>
      <c r="AR811" s="5" t="s">
        <v>2551</v>
      </c>
    </row>
    <row r="812" spans="1:44" ht="16" x14ac:dyDescent="0.2">
      <c r="A812" s="18" t="s">
        <v>952</v>
      </c>
      <c r="B812" s="18" t="s">
        <v>465</v>
      </c>
      <c r="C812" s="18" t="s">
        <v>6581</v>
      </c>
      <c r="D812" s="18" t="s">
        <v>139</v>
      </c>
      <c r="E812" s="5" t="s">
        <v>6614</v>
      </c>
      <c r="F812" s="5" t="s">
        <v>6615</v>
      </c>
      <c r="G812" s="5" t="s">
        <v>6616</v>
      </c>
      <c r="H812" s="5"/>
      <c r="I812" s="5"/>
      <c r="J812" s="5" t="s">
        <v>953</v>
      </c>
      <c r="K812" s="5" t="s">
        <v>3076</v>
      </c>
      <c r="L812" s="5" t="s">
        <v>2738</v>
      </c>
      <c r="M812" s="5" t="s">
        <v>2769</v>
      </c>
      <c r="N812" s="5" t="s">
        <v>2551</v>
      </c>
      <c r="O812" s="18" t="s">
        <v>120</v>
      </c>
      <c r="P812">
        <v>51</v>
      </c>
      <c r="Q812">
        <v>49</v>
      </c>
      <c r="R812" s="5"/>
      <c r="AE812">
        <v>20</v>
      </c>
      <c r="AH812">
        <v>20</v>
      </c>
      <c r="AO812" s="5" t="s">
        <v>6617</v>
      </c>
      <c r="AP812" s="5" t="s">
        <v>6618</v>
      </c>
      <c r="AQ812" s="19" t="s">
        <v>2551</v>
      </c>
      <c r="AR812" s="5" t="s">
        <v>2551</v>
      </c>
    </row>
    <row r="813" spans="1:44" ht="16" x14ac:dyDescent="0.2">
      <c r="A813" s="18" t="s">
        <v>2090</v>
      </c>
      <c r="B813" s="18" t="s">
        <v>465</v>
      </c>
      <c r="C813" s="18" t="s">
        <v>6581</v>
      </c>
      <c r="D813" s="18" t="s">
        <v>139</v>
      </c>
      <c r="E813" s="5" t="s">
        <v>6619</v>
      </c>
      <c r="F813" s="5" t="s">
        <v>6620</v>
      </c>
      <c r="G813" s="5" t="s">
        <v>6621</v>
      </c>
      <c r="H813" s="5"/>
      <c r="I813" s="5"/>
      <c r="J813" s="5" t="s">
        <v>2091</v>
      </c>
      <c r="K813" s="5" t="s">
        <v>2739</v>
      </c>
      <c r="L813" s="5" t="s">
        <v>2731</v>
      </c>
      <c r="M813" s="5" t="s">
        <v>2951</v>
      </c>
      <c r="N813" s="5" t="s">
        <v>2739</v>
      </c>
      <c r="O813" s="18" t="s">
        <v>107</v>
      </c>
      <c r="P813">
        <v>75</v>
      </c>
      <c r="Q813">
        <v>25</v>
      </c>
      <c r="R813" s="5"/>
      <c r="S813">
        <v>900</v>
      </c>
      <c r="U813">
        <v>400</v>
      </c>
      <c r="X813">
        <v>300</v>
      </c>
      <c r="AO813" s="5" t="s">
        <v>6622</v>
      </c>
      <c r="AP813" s="5" t="s">
        <v>6623</v>
      </c>
      <c r="AQ813" s="19" t="s">
        <v>6624</v>
      </c>
      <c r="AR813" s="5" t="s">
        <v>2769</v>
      </c>
    </row>
    <row r="814" spans="1:44" ht="16" x14ac:dyDescent="0.2">
      <c r="A814" s="18" t="s">
        <v>6625</v>
      </c>
      <c r="B814" s="18" t="s">
        <v>465</v>
      </c>
      <c r="C814" s="18" t="s">
        <v>6581</v>
      </c>
      <c r="D814" s="18" t="s">
        <v>139</v>
      </c>
      <c r="E814" s="5" t="s">
        <v>6361</v>
      </c>
      <c r="F814" s="5" t="s">
        <v>6626</v>
      </c>
      <c r="G814" s="5" t="s">
        <v>6363</v>
      </c>
      <c r="H814" s="5"/>
      <c r="I814" s="5"/>
      <c r="J814" s="5" t="s">
        <v>6627</v>
      </c>
      <c r="K814" s="5" t="s">
        <v>4065</v>
      </c>
      <c r="L814" s="5" t="s">
        <v>2551</v>
      </c>
      <c r="M814" s="5" t="s">
        <v>2551</v>
      </c>
      <c r="N814" s="5" t="s">
        <v>4058</v>
      </c>
      <c r="O814" s="18" t="s">
        <v>120</v>
      </c>
      <c r="P814">
        <v>31.82</v>
      </c>
      <c r="Q814">
        <v>68.180000000000007</v>
      </c>
      <c r="R814" s="5"/>
      <c r="S814">
        <v>2034</v>
      </c>
      <c r="T814">
        <v>1830</v>
      </c>
      <c r="U814">
        <v>766</v>
      </c>
      <c r="AO814" s="5" t="s">
        <v>6628</v>
      </c>
      <c r="AP814" s="5" t="s">
        <v>6629</v>
      </c>
      <c r="AQ814" s="19" t="s">
        <v>2551</v>
      </c>
      <c r="AR814" s="5" t="s">
        <v>2551</v>
      </c>
    </row>
    <row r="815" spans="1:44" ht="16" x14ac:dyDescent="0.2">
      <c r="A815" s="18" t="s">
        <v>468</v>
      </c>
      <c r="B815" s="18" t="s">
        <v>465</v>
      </c>
      <c r="C815" s="18" t="s">
        <v>6581</v>
      </c>
      <c r="D815" s="18" t="s">
        <v>139</v>
      </c>
      <c r="E815" s="5" t="s">
        <v>6630</v>
      </c>
      <c r="F815" s="5" t="s">
        <v>6631</v>
      </c>
      <c r="G815" s="5" t="s">
        <v>6632</v>
      </c>
      <c r="H815" s="5"/>
      <c r="I815" s="5"/>
      <c r="J815" s="5" t="s">
        <v>469</v>
      </c>
      <c r="K815" s="5" t="s">
        <v>2551</v>
      </c>
      <c r="L815" s="5" t="s">
        <v>2551</v>
      </c>
      <c r="M815" s="5" t="s">
        <v>2551</v>
      </c>
      <c r="N815" s="5" t="s">
        <v>2717</v>
      </c>
      <c r="O815" s="18" t="s">
        <v>56</v>
      </c>
      <c r="P815">
        <v>35</v>
      </c>
      <c r="Q815">
        <v>65</v>
      </c>
      <c r="R815" s="5"/>
      <c r="S815">
        <v>13</v>
      </c>
      <c r="T815">
        <v>11</v>
      </c>
      <c r="U815">
        <v>59</v>
      </c>
      <c r="V815">
        <v>52</v>
      </c>
      <c r="AO815" s="5" t="s">
        <v>6633</v>
      </c>
      <c r="AP815" s="5"/>
      <c r="AQ815" s="19"/>
      <c r="AR815" s="5"/>
    </row>
    <row r="816" spans="1:44" ht="32" x14ac:dyDescent="0.2">
      <c r="A816" s="18" t="s">
        <v>1105</v>
      </c>
      <c r="B816" s="18" t="s">
        <v>768</v>
      </c>
      <c r="C816" s="18" t="s">
        <v>769</v>
      </c>
      <c r="D816" s="18" t="s">
        <v>2844</v>
      </c>
      <c r="E816" s="5" t="s">
        <v>6634</v>
      </c>
      <c r="F816" s="5" t="s">
        <v>6635</v>
      </c>
      <c r="G816" s="5" t="s">
        <v>6636</v>
      </c>
      <c r="H816" s="5"/>
      <c r="I816" s="5"/>
      <c r="J816" s="5" t="s">
        <v>1106</v>
      </c>
      <c r="K816" s="5" t="s">
        <v>2551</v>
      </c>
      <c r="L816" s="5" t="s">
        <v>2753</v>
      </c>
      <c r="M816" s="5" t="s">
        <v>3281</v>
      </c>
      <c r="N816" s="5" t="s">
        <v>2551</v>
      </c>
      <c r="O816" s="18" t="s">
        <v>67</v>
      </c>
      <c r="P816">
        <v>65</v>
      </c>
      <c r="Q816">
        <v>35</v>
      </c>
      <c r="R816" s="5"/>
      <c r="AE816">
        <v>50</v>
      </c>
      <c r="AI816">
        <v>3</v>
      </c>
      <c r="AN816">
        <v>3</v>
      </c>
      <c r="AO816" s="5" t="s">
        <v>6637</v>
      </c>
      <c r="AP816" s="5"/>
      <c r="AQ816" s="19"/>
      <c r="AR816" s="5"/>
    </row>
    <row r="817" spans="1:44" ht="16" x14ac:dyDescent="0.2">
      <c r="A817" s="18" t="s">
        <v>1793</v>
      </c>
      <c r="B817" s="18" t="s">
        <v>768</v>
      </c>
      <c r="C817" s="18" t="s">
        <v>769</v>
      </c>
      <c r="D817" s="18" t="s">
        <v>2844</v>
      </c>
      <c r="E817" s="5" t="s">
        <v>6638</v>
      </c>
      <c r="F817" s="5" t="s">
        <v>6639</v>
      </c>
      <c r="G817" s="5" t="s">
        <v>6640</v>
      </c>
      <c r="H817" s="5"/>
      <c r="I817" s="5"/>
      <c r="J817" s="5" t="s">
        <v>1794</v>
      </c>
      <c r="K817" s="5" t="s">
        <v>2769</v>
      </c>
      <c r="L817" s="5" t="s">
        <v>2769</v>
      </c>
      <c r="M817" s="5" t="s">
        <v>3076</v>
      </c>
      <c r="N817" s="5" t="s">
        <v>2769</v>
      </c>
      <c r="O817" s="18" t="s">
        <v>67</v>
      </c>
      <c r="P817">
        <v>100</v>
      </c>
      <c r="R817" s="5"/>
      <c r="W817">
        <v>2185</v>
      </c>
      <c r="AE817">
        <v>16</v>
      </c>
      <c r="AL817">
        <v>3000</v>
      </c>
      <c r="AO817" s="5" t="s">
        <v>6641</v>
      </c>
      <c r="AP817" s="5" t="s">
        <v>6641</v>
      </c>
      <c r="AQ817" s="19" t="s">
        <v>2551</v>
      </c>
      <c r="AR817" s="5" t="s">
        <v>2551</v>
      </c>
    </row>
    <row r="818" spans="1:44" ht="16" x14ac:dyDescent="0.2">
      <c r="A818" s="18" t="s">
        <v>2101</v>
      </c>
      <c r="B818" s="18" t="s">
        <v>768</v>
      </c>
      <c r="C818" s="18" t="s">
        <v>769</v>
      </c>
      <c r="D818" s="18" t="s">
        <v>2844</v>
      </c>
      <c r="E818" s="5" t="s">
        <v>6642</v>
      </c>
      <c r="F818" s="5" t="s">
        <v>6643</v>
      </c>
      <c r="G818" s="5" t="s">
        <v>6644</v>
      </c>
      <c r="H818" s="5"/>
      <c r="I818" s="5"/>
      <c r="J818" s="5" t="s">
        <v>6645</v>
      </c>
      <c r="K818" s="5" t="s">
        <v>2551</v>
      </c>
      <c r="L818" s="5" t="s">
        <v>2551</v>
      </c>
      <c r="M818" s="5" t="s">
        <v>2717</v>
      </c>
      <c r="N818" s="5" t="s">
        <v>2551</v>
      </c>
      <c r="O818" s="18" t="s">
        <v>67</v>
      </c>
      <c r="P818">
        <v>57</v>
      </c>
      <c r="Q818">
        <v>43</v>
      </c>
      <c r="R818" s="5"/>
      <c r="AI818">
        <v>15</v>
      </c>
      <c r="AO818" s="5" t="s">
        <v>6646</v>
      </c>
      <c r="AP818" s="5" t="s">
        <v>6647</v>
      </c>
      <c r="AQ818" s="19" t="s">
        <v>2551</v>
      </c>
      <c r="AR818" s="5" t="s">
        <v>2551</v>
      </c>
    </row>
    <row r="819" spans="1:44" ht="16" x14ac:dyDescent="0.2">
      <c r="A819" s="18" t="s">
        <v>771</v>
      </c>
      <c r="B819" s="18" t="s">
        <v>768</v>
      </c>
      <c r="C819" s="18" t="s">
        <v>769</v>
      </c>
      <c r="D819" s="18" t="s">
        <v>2844</v>
      </c>
      <c r="E819" s="5" t="s">
        <v>6648</v>
      </c>
      <c r="F819" s="5" t="s">
        <v>6649</v>
      </c>
      <c r="G819" s="5" t="s">
        <v>6650</v>
      </c>
      <c r="H819" s="5"/>
      <c r="I819" s="5"/>
      <c r="J819" s="5" t="s">
        <v>772</v>
      </c>
      <c r="K819" s="5" t="s">
        <v>2551</v>
      </c>
      <c r="L819" s="5" t="s">
        <v>2551</v>
      </c>
      <c r="M819" s="5" t="s">
        <v>2717</v>
      </c>
      <c r="N819" s="5" t="s">
        <v>2551</v>
      </c>
      <c r="O819" s="18" t="s">
        <v>67</v>
      </c>
      <c r="P819">
        <v>51</v>
      </c>
      <c r="Q819">
        <v>49</v>
      </c>
      <c r="R819" s="5"/>
      <c r="AE819">
        <v>53</v>
      </c>
      <c r="AH819">
        <v>1</v>
      </c>
      <c r="AI819">
        <v>27</v>
      </c>
      <c r="AO819" s="5" t="s">
        <v>6651</v>
      </c>
      <c r="AP819" s="5" t="s">
        <v>6652</v>
      </c>
      <c r="AQ819" s="19" t="s">
        <v>2551</v>
      </c>
      <c r="AR819" s="5" t="s">
        <v>2551</v>
      </c>
    </row>
    <row r="820" spans="1:44" ht="16" x14ac:dyDescent="0.2">
      <c r="A820" s="18" t="s">
        <v>1320</v>
      </c>
      <c r="B820" s="18" t="s">
        <v>768</v>
      </c>
      <c r="C820" s="18" t="s">
        <v>769</v>
      </c>
      <c r="D820" s="18" t="s">
        <v>2844</v>
      </c>
      <c r="E820" s="5" t="s">
        <v>6653</v>
      </c>
      <c r="F820" s="5" t="s">
        <v>6654</v>
      </c>
      <c r="G820" s="5" t="s">
        <v>6655</v>
      </c>
      <c r="H820" s="5"/>
      <c r="I820" s="5"/>
      <c r="J820" s="5" t="s">
        <v>1321</v>
      </c>
      <c r="K820" s="5" t="s">
        <v>2717</v>
      </c>
      <c r="L820" s="5" t="s">
        <v>2551</v>
      </c>
      <c r="M820" s="5" t="s">
        <v>2551</v>
      </c>
      <c r="N820" s="5" t="s">
        <v>2551</v>
      </c>
      <c r="O820" s="18" t="s">
        <v>120</v>
      </c>
      <c r="P820">
        <v>100</v>
      </c>
      <c r="R820" s="5"/>
      <c r="T820">
        <v>47</v>
      </c>
      <c r="W820">
        <v>48</v>
      </c>
      <c r="Y820">
        <v>1</v>
      </c>
      <c r="AN820">
        <v>1</v>
      </c>
      <c r="AO820" s="5" t="s">
        <v>6656</v>
      </c>
      <c r="AP820" s="5" t="s">
        <v>6656</v>
      </c>
      <c r="AQ820" s="19" t="s">
        <v>2551</v>
      </c>
      <c r="AR820" s="5" t="s">
        <v>2551</v>
      </c>
    </row>
    <row r="821" spans="1:44" ht="16" x14ac:dyDescent="0.2">
      <c r="A821" s="18" t="s">
        <v>1201</v>
      </c>
      <c r="B821" s="18" t="s">
        <v>768</v>
      </c>
      <c r="C821" s="18" t="s">
        <v>769</v>
      </c>
      <c r="D821" s="18" t="s">
        <v>2844</v>
      </c>
      <c r="E821" s="5" t="s">
        <v>6657</v>
      </c>
      <c r="F821" s="5" t="s">
        <v>6658</v>
      </c>
      <c r="G821" s="5" t="s">
        <v>6659</v>
      </c>
      <c r="H821" s="5"/>
      <c r="I821" s="5"/>
      <c r="J821" s="5" t="s">
        <v>1202</v>
      </c>
      <c r="K821" s="5" t="s">
        <v>2951</v>
      </c>
      <c r="L821" s="5" t="s">
        <v>3375</v>
      </c>
      <c r="M821" s="5" t="s">
        <v>2973</v>
      </c>
      <c r="N821" s="5" t="s">
        <v>3249</v>
      </c>
      <c r="O821" s="18" t="s">
        <v>67</v>
      </c>
      <c r="Q821">
        <v>100</v>
      </c>
      <c r="R821" s="5"/>
      <c r="AO821" s="5" t="s">
        <v>6660</v>
      </c>
      <c r="AP821" s="5" t="s">
        <v>6661</v>
      </c>
      <c r="AQ821" s="19" t="s">
        <v>2551</v>
      </c>
      <c r="AR821" s="5" t="s">
        <v>2551</v>
      </c>
    </row>
    <row r="822" spans="1:44" ht="16" x14ac:dyDescent="0.2">
      <c r="A822" s="18" t="s">
        <v>2260</v>
      </c>
      <c r="B822" s="18" t="s">
        <v>768</v>
      </c>
      <c r="C822" s="18" t="s">
        <v>769</v>
      </c>
      <c r="D822" s="18" t="s">
        <v>2844</v>
      </c>
      <c r="E822" s="5" t="s">
        <v>6288</v>
      </c>
      <c r="F822" s="5" t="s">
        <v>6290</v>
      </c>
      <c r="G822" s="5" t="s">
        <v>6290</v>
      </c>
      <c r="H822" s="5"/>
      <c r="I822" s="5"/>
      <c r="J822" s="5" t="s">
        <v>2245</v>
      </c>
      <c r="K822" s="5" t="s">
        <v>2551</v>
      </c>
      <c r="L822" s="5" t="s">
        <v>2813</v>
      </c>
      <c r="M822" s="5" t="s">
        <v>2761</v>
      </c>
      <c r="N822" s="5" t="s">
        <v>2738</v>
      </c>
      <c r="O822" s="18" t="s">
        <v>67</v>
      </c>
      <c r="P822">
        <v>60</v>
      </c>
      <c r="Q822">
        <v>40</v>
      </c>
      <c r="R822" s="5"/>
      <c r="V822">
        <v>1</v>
      </c>
      <c r="AO822" s="5" t="s">
        <v>6662</v>
      </c>
      <c r="AP822" s="5" t="s">
        <v>6662</v>
      </c>
      <c r="AQ822" s="19" t="s">
        <v>2551</v>
      </c>
      <c r="AR822" s="5" t="s">
        <v>2551</v>
      </c>
    </row>
    <row r="823" spans="1:44" ht="16" x14ac:dyDescent="0.2">
      <c r="A823" s="18" t="s">
        <v>2486</v>
      </c>
      <c r="B823" s="18" t="s">
        <v>768</v>
      </c>
      <c r="C823" s="18" t="s">
        <v>769</v>
      </c>
      <c r="D823" s="18" t="s">
        <v>2844</v>
      </c>
      <c r="E823" s="5" t="s">
        <v>6663</v>
      </c>
      <c r="F823" s="5" t="s">
        <v>6664</v>
      </c>
      <c r="G823" s="5" t="s">
        <v>6665</v>
      </c>
      <c r="H823" s="5"/>
      <c r="I823" s="5"/>
      <c r="J823" s="5" t="s">
        <v>2487</v>
      </c>
      <c r="K823" s="5" t="s">
        <v>4600</v>
      </c>
      <c r="L823" s="5" t="s">
        <v>2551</v>
      </c>
      <c r="M823" s="5" t="s">
        <v>4099</v>
      </c>
      <c r="N823" s="5" t="s">
        <v>2897</v>
      </c>
      <c r="O823" s="18" t="s">
        <v>67</v>
      </c>
      <c r="P823">
        <v>75</v>
      </c>
      <c r="Q823">
        <v>25</v>
      </c>
      <c r="R823" s="5"/>
      <c r="W823">
        <v>50</v>
      </c>
      <c r="AH823">
        <v>150</v>
      </c>
      <c r="AO823" s="5" t="s">
        <v>4889</v>
      </c>
      <c r="AP823" s="5" t="s">
        <v>4889</v>
      </c>
      <c r="AQ823" s="19" t="s">
        <v>2551</v>
      </c>
      <c r="AR823" s="5" t="s">
        <v>2551</v>
      </c>
    </row>
    <row r="824" spans="1:44" ht="16" x14ac:dyDescent="0.2">
      <c r="A824" s="18" t="s">
        <v>1664</v>
      </c>
      <c r="B824" s="18" t="s">
        <v>768</v>
      </c>
      <c r="C824" s="18" t="s">
        <v>769</v>
      </c>
      <c r="D824" s="18" t="s">
        <v>2844</v>
      </c>
      <c r="E824" s="5" t="s">
        <v>6666</v>
      </c>
      <c r="F824" s="5" t="s">
        <v>6667</v>
      </c>
      <c r="G824" s="5" t="s">
        <v>6668</v>
      </c>
      <c r="H824" s="5"/>
      <c r="I824" s="5"/>
      <c r="J824" s="5" t="s">
        <v>6669</v>
      </c>
      <c r="K824" s="5" t="s">
        <v>2738</v>
      </c>
      <c r="L824" s="5" t="s">
        <v>2761</v>
      </c>
      <c r="M824" s="5" t="s">
        <v>2731</v>
      </c>
      <c r="N824" s="5" t="s">
        <v>2731</v>
      </c>
      <c r="O824" s="18" t="s">
        <v>114</v>
      </c>
      <c r="P824">
        <v>58</v>
      </c>
      <c r="Q824">
        <v>42</v>
      </c>
      <c r="R824" s="5"/>
      <c r="AE824">
        <v>64</v>
      </c>
      <c r="AH824">
        <v>16</v>
      </c>
      <c r="AI824">
        <v>22</v>
      </c>
      <c r="AO824" s="5" t="s">
        <v>6670</v>
      </c>
      <c r="AP824" s="5" t="s">
        <v>4215</v>
      </c>
      <c r="AQ824" s="19" t="s">
        <v>2551</v>
      </c>
      <c r="AR824" s="5" t="s">
        <v>2551</v>
      </c>
    </row>
    <row r="825" spans="1:44" ht="16" x14ac:dyDescent="0.2">
      <c r="A825" s="18" t="s">
        <v>2399</v>
      </c>
      <c r="B825" s="18" t="s">
        <v>768</v>
      </c>
      <c r="C825" s="18" t="s">
        <v>769</v>
      </c>
      <c r="D825" s="18" t="s">
        <v>2844</v>
      </c>
      <c r="E825" s="5" t="s">
        <v>6671</v>
      </c>
      <c r="F825" s="5" t="s">
        <v>6672</v>
      </c>
      <c r="G825" s="5" t="s">
        <v>6673</v>
      </c>
      <c r="H825" s="5"/>
      <c r="I825" s="5"/>
      <c r="J825" s="5" t="s">
        <v>6674</v>
      </c>
      <c r="K825" s="5" t="s">
        <v>3703</v>
      </c>
      <c r="L825" s="5" t="s">
        <v>2551</v>
      </c>
      <c r="M825" s="5" t="s">
        <v>4583</v>
      </c>
      <c r="N825" s="5" t="s">
        <v>4553</v>
      </c>
      <c r="O825" s="18" t="s">
        <v>67</v>
      </c>
      <c r="P825">
        <v>100</v>
      </c>
      <c r="R825" s="5"/>
      <c r="S825">
        <v>4</v>
      </c>
      <c r="U825">
        <v>4</v>
      </c>
      <c r="V825">
        <v>4</v>
      </c>
      <c r="W825">
        <v>4</v>
      </c>
      <c r="Z825">
        <v>2</v>
      </c>
      <c r="AB825">
        <v>3</v>
      </c>
      <c r="AE825">
        <v>9</v>
      </c>
      <c r="AH825">
        <v>3</v>
      </c>
      <c r="AJ825">
        <v>13152.28</v>
      </c>
      <c r="AK825">
        <v>60</v>
      </c>
      <c r="AL825">
        <v>60</v>
      </c>
      <c r="AO825" s="5" t="s">
        <v>6675</v>
      </c>
      <c r="AP825" s="5" t="s">
        <v>6676</v>
      </c>
      <c r="AQ825" s="19" t="s">
        <v>6677</v>
      </c>
      <c r="AR825" s="5" t="s">
        <v>4102</v>
      </c>
    </row>
    <row r="826" spans="1:44" ht="16" x14ac:dyDescent="0.2">
      <c r="A826" s="18" t="s">
        <v>2192</v>
      </c>
      <c r="B826" s="18" t="s">
        <v>768</v>
      </c>
      <c r="C826" s="18" t="s">
        <v>769</v>
      </c>
      <c r="D826" s="18" t="s">
        <v>2844</v>
      </c>
      <c r="E826" s="5" t="s">
        <v>6678</v>
      </c>
      <c r="F826" s="5" t="s">
        <v>6679</v>
      </c>
      <c r="G826" s="5" t="s">
        <v>6680</v>
      </c>
      <c r="H826" s="5"/>
      <c r="I826" s="5"/>
      <c r="J826" s="5" t="s">
        <v>2193</v>
      </c>
      <c r="K826" s="5" t="s">
        <v>2551</v>
      </c>
      <c r="L826" s="5" t="s">
        <v>3683</v>
      </c>
      <c r="M826" s="5" t="s">
        <v>6681</v>
      </c>
      <c r="N826" s="5" t="s">
        <v>2551</v>
      </c>
      <c r="O826" s="18" t="s">
        <v>67</v>
      </c>
      <c r="P826">
        <v>52.9</v>
      </c>
      <c r="Q826">
        <v>47.1</v>
      </c>
      <c r="R826" s="5"/>
      <c r="S826">
        <v>50</v>
      </c>
      <c r="U826">
        <v>120</v>
      </c>
      <c r="W826">
        <v>200</v>
      </c>
      <c r="Y826">
        <v>15</v>
      </c>
      <c r="AA826">
        <v>4</v>
      </c>
      <c r="AC826">
        <v>1</v>
      </c>
      <c r="AD826">
        <v>1</v>
      </c>
      <c r="AE826">
        <v>20</v>
      </c>
      <c r="AH826">
        <v>16</v>
      </c>
      <c r="AK826">
        <v>500</v>
      </c>
      <c r="AM826">
        <v>25</v>
      </c>
      <c r="AO826" s="5" t="s">
        <v>6682</v>
      </c>
      <c r="AP826" s="5" t="s">
        <v>6683</v>
      </c>
      <c r="AQ826" s="19" t="s">
        <v>6684</v>
      </c>
      <c r="AR826" s="5" t="s">
        <v>4813</v>
      </c>
    </row>
    <row r="827" spans="1:44" ht="16" x14ac:dyDescent="0.2">
      <c r="A827" s="18" t="s">
        <v>2261</v>
      </c>
      <c r="B827" s="18" t="s">
        <v>768</v>
      </c>
      <c r="C827" s="18" t="s">
        <v>769</v>
      </c>
      <c r="D827" s="18" t="s">
        <v>2844</v>
      </c>
      <c r="E827" s="5" t="s">
        <v>6685</v>
      </c>
      <c r="F827" s="5" t="s">
        <v>6686</v>
      </c>
      <c r="G827" s="5" t="s">
        <v>6687</v>
      </c>
      <c r="H827" s="5"/>
      <c r="I827" s="5"/>
      <c r="J827" s="5" t="s">
        <v>2262</v>
      </c>
      <c r="K827" s="5" t="s">
        <v>3281</v>
      </c>
      <c r="L827" s="5" t="s">
        <v>2551</v>
      </c>
      <c r="M827" s="5" t="s">
        <v>2551</v>
      </c>
      <c r="N827" s="5" t="s">
        <v>2753</v>
      </c>
      <c r="O827" s="18" t="s">
        <v>120</v>
      </c>
      <c r="P827">
        <v>28</v>
      </c>
      <c r="Q827">
        <v>72</v>
      </c>
      <c r="R827" s="5" t="s">
        <v>6688</v>
      </c>
      <c r="U827">
        <v>80</v>
      </c>
      <c r="W827">
        <v>80</v>
      </c>
      <c r="AC827">
        <v>5</v>
      </c>
      <c r="AE827">
        <v>20</v>
      </c>
      <c r="AH827">
        <v>50</v>
      </c>
      <c r="AO827" s="5" t="s">
        <v>6689</v>
      </c>
      <c r="AP827" s="5" t="s">
        <v>6690</v>
      </c>
      <c r="AQ827" s="19" t="s">
        <v>2551</v>
      </c>
      <c r="AR827" s="5" t="s">
        <v>2551</v>
      </c>
    </row>
    <row r="828" spans="1:44" ht="16" x14ac:dyDescent="0.2">
      <c r="A828" s="18" t="s">
        <v>2190</v>
      </c>
      <c r="B828" s="18" t="s">
        <v>768</v>
      </c>
      <c r="C828" s="18" t="s">
        <v>769</v>
      </c>
      <c r="D828" s="18" t="s">
        <v>2844</v>
      </c>
      <c r="E828" s="5" t="s">
        <v>769</v>
      </c>
      <c r="F828" s="5" t="s">
        <v>6691</v>
      </c>
      <c r="G828" s="5" t="s">
        <v>6692</v>
      </c>
      <c r="H828" s="5"/>
      <c r="I828" s="5"/>
      <c r="J828" s="5" t="s">
        <v>2191</v>
      </c>
      <c r="K828" s="5" t="s">
        <v>2551</v>
      </c>
      <c r="L828" s="5" t="s">
        <v>2551</v>
      </c>
      <c r="M828" s="5" t="s">
        <v>2717</v>
      </c>
      <c r="N828" s="5" t="s">
        <v>2551</v>
      </c>
      <c r="O828" s="18" t="s">
        <v>67</v>
      </c>
      <c r="P828">
        <v>70</v>
      </c>
      <c r="Q828">
        <v>30</v>
      </c>
      <c r="R828" s="5"/>
      <c r="AF828">
        <v>28000</v>
      </c>
      <c r="AH828">
        <v>2</v>
      </c>
      <c r="AI828">
        <v>1</v>
      </c>
      <c r="AO828" s="5" t="s">
        <v>6693</v>
      </c>
      <c r="AP828" s="5" t="s">
        <v>6693</v>
      </c>
      <c r="AQ828" s="19" t="s">
        <v>6694</v>
      </c>
      <c r="AR828" s="5" t="s">
        <v>2769</v>
      </c>
    </row>
    <row r="829" spans="1:44" ht="16" x14ac:dyDescent="0.2">
      <c r="A829" s="18" t="s">
        <v>1383</v>
      </c>
      <c r="B829" s="18" t="s">
        <v>768</v>
      </c>
      <c r="C829" s="18" t="s">
        <v>769</v>
      </c>
      <c r="D829" s="18" t="s">
        <v>2844</v>
      </c>
      <c r="E829" s="5" t="s">
        <v>6695</v>
      </c>
      <c r="F829" s="5" t="s">
        <v>6696</v>
      </c>
      <c r="G829" s="5" t="s">
        <v>6697</v>
      </c>
      <c r="H829" s="5"/>
      <c r="I829" s="5"/>
      <c r="J829" s="5" t="s">
        <v>1384</v>
      </c>
      <c r="K829" s="5" t="s">
        <v>2551</v>
      </c>
      <c r="L829" s="5" t="s">
        <v>2551</v>
      </c>
      <c r="M829" s="5" t="s">
        <v>2717</v>
      </c>
      <c r="N829" s="5" t="s">
        <v>2551</v>
      </c>
      <c r="O829" s="18" t="s">
        <v>67</v>
      </c>
      <c r="P829">
        <v>80</v>
      </c>
      <c r="Q829">
        <v>20</v>
      </c>
      <c r="R829" s="5"/>
      <c r="S829">
        <v>10</v>
      </c>
      <c r="U829">
        <v>10</v>
      </c>
      <c r="W829">
        <v>50</v>
      </c>
      <c r="AE829">
        <v>51</v>
      </c>
      <c r="AH829">
        <v>13</v>
      </c>
      <c r="AJ829">
        <v>200000</v>
      </c>
      <c r="AN829">
        <v>6</v>
      </c>
      <c r="AO829" s="5" t="s">
        <v>6698</v>
      </c>
      <c r="AP829" s="5" t="s">
        <v>6698</v>
      </c>
      <c r="AQ829" s="19" t="s">
        <v>6699</v>
      </c>
      <c r="AR829" s="5" t="s">
        <v>4941</v>
      </c>
    </row>
    <row r="830" spans="1:44" ht="16" x14ac:dyDescent="0.2">
      <c r="A830" s="18" t="s">
        <v>1499</v>
      </c>
      <c r="B830" s="18" t="s">
        <v>768</v>
      </c>
      <c r="C830" s="18" t="s">
        <v>769</v>
      </c>
      <c r="D830" s="18" t="s">
        <v>2844</v>
      </c>
      <c r="E830" s="5" t="s">
        <v>769</v>
      </c>
      <c r="F830" s="5" t="s">
        <v>6700</v>
      </c>
      <c r="G830" s="5" t="s">
        <v>6701</v>
      </c>
      <c r="H830" s="5"/>
      <c r="I830" s="5"/>
      <c r="J830" s="5" t="s">
        <v>1500</v>
      </c>
      <c r="K830" s="5" t="s">
        <v>2551</v>
      </c>
      <c r="L830" s="5" t="s">
        <v>2813</v>
      </c>
      <c r="M830" s="5" t="s">
        <v>2761</v>
      </c>
      <c r="N830" s="5" t="s">
        <v>2738</v>
      </c>
      <c r="O830" s="18" t="s">
        <v>67</v>
      </c>
      <c r="P830">
        <v>45</v>
      </c>
      <c r="Q830">
        <v>55</v>
      </c>
      <c r="R830" s="5"/>
      <c r="AN830">
        <v>1</v>
      </c>
      <c r="AO830" s="5" t="s">
        <v>4049</v>
      </c>
      <c r="AP830" s="5"/>
      <c r="AQ830" s="19"/>
      <c r="AR830" s="5"/>
    </row>
    <row r="831" spans="1:44" ht="16" x14ac:dyDescent="0.2">
      <c r="A831" s="18" t="s">
        <v>1322</v>
      </c>
      <c r="B831" s="18" t="s">
        <v>768</v>
      </c>
      <c r="C831" s="18" t="s">
        <v>769</v>
      </c>
      <c r="D831" s="18" t="s">
        <v>2844</v>
      </c>
      <c r="E831" s="5" t="s">
        <v>6702</v>
      </c>
      <c r="F831" s="5" t="s">
        <v>6703</v>
      </c>
      <c r="G831" s="5" t="s">
        <v>6704</v>
      </c>
      <c r="H831" s="5"/>
      <c r="I831" s="5"/>
      <c r="J831" s="5" t="s">
        <v>6705</v>
      </c>
      <c r="K831" s="5" t="s">
        <v>2769</v>
      </c>
      <c r="L831" s="5" t="s">
        <v>2813</v>
      </c>
      <c r="M831" s="5" t="s">
        <v>2761</v>
      </c>
      <c r="N831" s="5" t="s">
        <v>2769</v>
      </c>
      <c r="O831" s="18" t="s">
        <v>67</v>
      </c>
      <c r="P831">
        <v>10</v>
      </c>
      <c r="Q831">
        <v>90</v>
      </c>
      <c r="R831" s="5"/>
      <c r="S831">
        <v>15</v>
      </c>
      <c r="Z831">
        <v>20</v>
      </c>
      <c r="AA831">
        <v>10</v>
      </c>
      <c r="AE831">
        <v>15</v>
      </c>
      <c r="AF831">
        <v>1200</v>
      </c>
      <c r="AG831">
        <v>800000</v>
      </c>
      <c r="AK831">
        <v>60000</v>
      </c>
      <c r="AO831" s="5" t="s">
        <v>6706</v>
      </c>
      <c r="AP831" s="5" t="s">
        <v>6706</v>
      </c>
      <c r="AQ831" s="19" t="s">
        <v>6707</v>
      </c>
      <c r="AR831" s="5" t="s">
        <v>2769</v>
      </c>
    </row>
    <row r="832" spans="1:44" ht="16" x14ac:dyDescent="0.2">
      <c r="A832" s="18" t="s">
        <v>2488</v>
      </c>
      <c r="B832" s="18" t="s">
        <v>768</v>
      </c>
      <c r="C832" s="18" t="s">
        <v>769</v>
      </c>
      <c r="D832" s="18" t="s">
        <v>2844</v>
      </c>
      <c r="E832" s="5" t="s">
        <v>6708</v>
      </c>
      <c r="F832" s="5" t="s">
        <v>6709</v>
      </c>
      <c r="G832" s="5" t="s">
        <v>6710</v>
      </c>
      <c r="H832" s="5"/>
      <c r="I832" s="5"/>
      <c r="J832" s="5" t="s">
        <v>2489</v>
      </c>
      <c r="K832" s="5" t="s">
        <v>2551</v>
      </c>
      <c r="L832" s="5" t="s">
        <v>2551</v>
      </c>
      <c r="M832" s="5" t="s">
        <v>2717</v>
      </c>
      <c r="N832" s="5" t="s">
        <v>2551</v>
      </c>
      <c r="O832" s="18" t="s">
        <v>67</v>
      </c>
      <c r="Q832">
        <v>100</v>
      </c>
      <c r="R832" s="5"/>
      <c r="AL832">
        <v>500</v>
      </c>
      <c r="AO832" s="5" t="s">
        <v>4047</v>
      </c>
      <c r="AP832" s="5" t="s">
        <v>5799</v>
      </c>
      <c r="AQ832" s="19" t="s">
        <v>2586</v>
      </c>
      <c r="AR832" s="5" t="s">
        <v>3455</v>
      </c>
    </row>
    <row r="833" spans="1:44" ht="32" x14ac:dyDescent="0.2">
      <c r="A833" s="18" t="s">
        <v>1324</v>
      </c>
      <c r="B833" s="18" t="s">
        <v>768</v>
      </c>
      <c r="C833" s="18" t="s">
        <v>769</v>
      </c>
      <c r="D833" s="18" t="s">
        <v>2844</v>
      </c>
      <c r="E833" s="5" t="s">
        <v>6711</v>
      </c>
      <c r="F833" s="5" t="s">
        <v>6712</v>
      </c>
      <c r="G833" s="5" t="s">
        <v>6713</v>
      </c>
      <c r="H833" s="5"/>
      <c r="I833" s="5"/>
      <c r="J833" s="5" t="s">
        <v>1325</v>
      </c>
      <c r="K833" s="5" t="s">
        <v>2761</v>
      </c>
      <c r="L833" s="5" t="s">
        <v>2551</v>
      </c>
      <c r="M833" s="5" t="s">
        <v>2761</v>
      </c>
      <c r="N833" s="5" t="s">
        <v>2551</v>
      </c>
      <c r="O833" s="18" t="s">
        <v>107</v>
      </c>
      <c r="P833">
        <v>100</v>
      </c>
      <c r="R833" s="5"/>
      <c r="Z833">
        <v>30</v>
      </c>
      <c r="AE833">
        <v>110</v>
      </c>
      <c r="AN833">
        <v>9</v>
      </c>
      <c r="AO833" s="5" t="s">
        <v>6714</v>
      </c>
      <c r="AP833" s="5" t="s">
        <v>6714</v>
      </c>
      <c r="AQ833" s="19" t="s">
        <v>6715</v>
      </c>
      <c r="AR833" s="5" t="s">
        <v>4609</v>
      </c>
    </row>
    <row r="834" spans="1:44" ht="16" x14ac:dyDescent="0.2">
      <c r="A834" s="18" t="s">
        <v>1894</v>
      </c>
      <c r="B834" s="18" t="s">
        <v>768</v>
      </c>
      <c r="C834" s="18" t="s">
        <v>769</v>
      </c>
      <c r="D834" s="18" t="s">
        <v>2844</v>
      </c>
      <c r="E834" s="5" t="s">
        <v>6716</v>
      </c>
      <c r="F834" s="5" t="s">
        <v>6717</v>
      </c>
      <c r="G834" s="5" t="s">
        <v>6718</v>
      </c>
      <c r="H834" s="5"/>
      <c r="I834" s="5"/>
      <c r="J834" s="5" t="s">
        <v>1895</v>
      </c>
      <c r="K834" s="5" t="s">
        <v>2717</v>
      </c>
      <c r="L834" s="5" t="s">
        <v>2551</v>
      </c>
      <c r="M834" s="5" t="s">
        <v>2551</v>
      </c>
      <c r="N834" s="5" t="s">
        <v>2551</v>
      </c>
      <c r="O834" s="18" t="s">
        <v>120</v>
      </c>
      <c r="P834">
        <v>100</v>
      </c>
      <c r="R834" s="5"/>
      <c r="AO834" s="5" t="s">
        <v>6719</v>
      </c>
      <c r="AP834" s="5" t="s">
        <v>6720</v>
      </c>
      <c r="AQ834" s="19" t="s">
        <v>2551</v>
      </c>
      <c r="AR834" s="5" t="s">
        <v>2551</v>
      </c>
    </row>
    <row r="835" spans="1:44" ht="16" x14ac:dyDescent="0.2">
      <c r="A835" s="18" t="s">
        <v>1892</v>
      </c>
      <c r="B835" s="18" t="s">
        <v>768</v>
      </c>
      <c r="C835" s="18" t="s">
        <v>769</v>
      </c>
      <c r="D835" s="18" t="s">
        <v>2844</v>
      </c>
      <c r="E835" s="5" t="s">
        <v>6721</v>
      </c>
      <c r="F835" s="5" t="s">
        <v>6722</v>
      </c>
      <c r="G835" s="5" t="s">
        <v>6723</v>
      </c>
      <c r="H835" s="5"/>
      <c r="I835" s="5"/>
      <c r="J835" s="5" t="s">
        <v>1893</v>
      </c>
      <c r="K835" s="5" t="s">
        <v>3076</v>
      </c>
      <c r="L835" s="5" t="s">
        <v>2813</v>
      </c>
      <c r="M835" s="5" t="s">
        <v>2551</v>
      </c>
      <c r="N835" s="5" t="s">
        <v>2551</v>
      </c>
      <c r="O835" s="18" t="s">
        <v>120</v>
      </c>
      <c r="P835">
        <v>80</v>
      </c>
      <c r="Q835">
        <v>20</v>
      </c>
      <c r="R835" s="5"/>
      <c r="S835">
        <v>270</v>
      </c>
      <c r="T835">
        <v>270</v>
      </c>
      <c r="AO835" s="5" t="s">
        <v>6724</v>
      </c>
      <c r="AP835" s="5" t="s">
        <v>6724</v>
      </c>
      <c r="AQ835" s="19" t="s">
        <v>6725</v>
      </c>
      <c r="AR835" s="5" t="s">
        <v>2769</v>
      </c>
    </row>
    <row r="836" spans="1:44" ht="16" x14ac:dyDescent="0.2">
      <c r="A836" s="18" t="s">
        <v>1666</v>
      </c>
      <c r="B836" s="18" t="s">
        <v>768</v>
      </c>
      <c r="C836" s="18" t="s">
        <v>769</v>
      </c>
      <c r="D836" s="18" t="s">
        <v>2844</v>
      </c>
      <c r="E836" s="5" t="s">
        <v>6726</v>
      </c>
      <c r="F836" s="5" t="s">
        <v>6727</v>
      </c>
      <c r="G836" s="5" t="s">
        <v>6728</v>
      </c>
      <c r="H836" s="5"/>
      <c r="I836" s="5"/>
      <c r="J836" s="5" t="s">
        <v>1667</v>
      </c>
      <c r="K836" s="5" t="s">
        <v>2879</v>
      </c>
      <c r="L836" s="5" t="s">
        <v>2739</v>
      </c>
      <c r="M836" s="5" t="s">
        <v>2551</v>
      </c>
      <c r="N836" s="5" t="s">
        <v>2551</v>
      </c>
      <c r="O836" s="18" t="s">
        <v>120</v>
      </c>
      <c r="P836">
        <v>30</v>
      </c>
      <c r="Q836">
        <v>70</v>
      </c>
      <c r="R836" s="5"/>
      <c r="S836">
        <v>44</v>
      </c>
      <c r="Y836">
        <v>3</v>
      </c>
      <c r="Z836">
        <v>5</v>
      </c>
      <c r="AA836">
        <v>15</v>
      </c>
      <c r="AB836">
        <v>40</v>
      </c>
      <c r="AE836">
        <v>14</v>
      </c>
      <c r="AH836">
        <v>5</v>
      </c>
      <c r="AO836" s="5" t="s">
        <v>6729</v>
      </c>
      <c r="AP836" s="5" t="s">
        <v>6730</v>
      </c>
      <c r="AQ836" s="19" t="s">
        <v>2551</v>
      </c>
      <c r="AR836" s="5" t="s">
        <v>2551</v>
      </c>
    </row>
    <row r="837" spans="1:44" ht="16" x14ac:dyDescent="0.2">
      <c r="A837" s="18" t="s">
        <v>1199</v>
      </c>
      <c r="B837" s="18" t="s">
        <v>768</v>
      </c>
      <c r="C837" s="18" t="s">
        <v>769</v>
      </c>
      <c r="D837" s="18" t="s">
        <v>2844</v>
      </c>
      <c r="E837" s="5" t="s">
        <v>6702</v>
      </c>
      <c r="F837" s="5" t="s">
        <v>6731</v>
      </c>
      <c r="G837" s="5" t="s">
        <v>6732</v>
      </c>
      <c r="H837" s="5"/>
      <c r="I837" s="5"/>
      <c r="J837" s="5" t="s">
        <v>1200</v>
      </c>
      <c r="K837" s="5" t="s">
        <v>2753</v>
      </c>
      <c r="L837" s="5" t="s">
        <v>2738</v>
      </c>
      <c r="M837" s="5" t="s">
        <v>2739</v>
      </c>
      <c r="N837" s="5" t="s">
        <v>2731</v>
      </c>
      <c r="O837" s="18" t="s">
        <v>67</v>
      </c>
      <c r="P837">
        <v>50</v>
      </c>
      <c r="Q837">
        <v>50</v>
      </c>
      <c r="R837" s="5"/>
      <c r="U837">
        <v>10</v>
      </c>
      <c r="W837">
        <v>38</v>
      </c>
      <c r="Y837">
        <v>13</v>
      </c>
      <c r="AA837">
        <v>3</v>
      </c>
      <c r="AE837">
        <v>14</v>
      </c>
      <c r="AH837">
        <v>1</v>
      </c>
      <c r="AN837">
        <v>2</v>
      </c>
      <c r="AO837" s="5" t="s">
        <v>6733</v>
      </c>
      <c r="AP837" s="5" t="s">
        <v>6734</v>
      </c>
      <c r="AQ837" s="19" t="s">
        <v>2551</v>
      </c>
      <c r="AR837" s="5" t="s">
        <v>2551</v>
      </c>
    </row>
    <row r="838" spans="1:44" ht="16" x14ac:dyDescent="0.2">
      <c r="A838" s="18" t="s">
        <v>1568</v>
      </c>
      <c r="B838" s="18" t="s">
        <v>768</v>
      </c>
      <c r="C838" s="18" t="s">
        <v>769</v>
      </c>
      <c r="D838" s="18" t="s">
        <v>2844</v>
      </c>
      <c r="E838" s="5" t="s">
        <v>6501</v>
      </c>
      <c r="F838" s="5" t="s">
        <v>6502</v>
      </c>
      <c r="G838" s="5" t="s">
        <v>6503</v>
      </c>
      <c r="H838" s="5"/>
      <c r="I838" s="5"/>
      <c r="J838" s="5" t="s">
        <v>1569</v>
      </c>
      <c r="K838" s="5" t="s">
        <v>2813</v>
      </c>
      <c r="L838" s="5" t="s">
        <v>4553</v>
      </c>
      <c r="M838" s="5" t="s">
        <v>4553</v>
      </c>
      <c r="N838" s="5" t="s">
        <v>2826</v>
      </c>
      <c r="O838" s="18" t="s">
        <v>120</v>
      </c>
      <c r="P838">
        <v>51</v>
      </c>
      <c r="Q838">
        <v>49</v>
      </c>
      <c r="R838" s="5"/>
      <c r="S838">
        <v>106</v>
      </c>
      <c r="T838">
        <v>26</v>
      </c>
      <c r="U838">
        <v>54</v>
      </c>
      <c r="W838">
        <v>86</v>
      </c>
      <c r="X838">
        <v>8</v>
      </c>
      <c r="Y838">
        <v>10</v>
      </c>
      <c r="AE838">
        <v>259</v>
      </c>
      <c r="AO838" s="5" t="s">
        <v>6735</v>
      </c>
      <c r="AP838" s="5" t="s">
        <v>6736</v>
      </c>
      <c r="AQ838" s="19" t="s">
        <v>6737</v>
      </c>
      <c r="AR838" s="5" t="s">
        <v>6738</v>
      </c>
    </row>
    <row r="839" spans="1:44" ht="16" x14ac:dyDescent="0.2">
      <c r="A839" s="18" t="s">
        <v>2020</v>
      </c>
      <c r="B839" s="18" t="s">
        <v>768</v>
      </c>
      <c r="C839" s="18" t="s">
        <v>769</v>
      </c>
      <c r="D839" s="18" t="s">
        <v>2844</v>
      </c>
      <c r="E839" s="5" t="s">
        <v>6739</v>
      </c>
      <c r="F839" s="5" t="s">
        <v>6740</v>
      </c>
      <c r="G839" s="5" t="s">
        <v>6741</v>
      </c>
      <c r="H839" s="5"/>
      <c r="I839" s="5"/>
      <c r="J839" s="5" t="s">
        <v>2021</v>
      </c>
      <c r="K839" s="5" t="s">
        <v>2826</v>
      </c>
      <c r="L839" s="5" t="s">
        <v>4058</v>
      </c>
      <c r="M839" s="5" t="s">
        <v>2826</v>
      </c>
      <c r="N839" s="5" t="s">
        <v>2891</v>
      </c>
      <c r="O839" s="18" t="s">
        <v>114</v>
      </c>
      <c r="P839">
        <v>33</v>
      </c>
      <c r="Q839">
        <v>67</v>
      </c>
      <c r="R839" s="5"/>
      <c r="V839">
        <v>2</v>
      </c>
      <c r="AO839" s="5" t="s">
        <v>6742</v>
      </c>
      <c r="AP839" s="5" t="s">
        <v>6743</v>
      </c>
      <c r="AQ839" s="19" t="s">
        <v>2551</v>
      </c>
      <c r="AR839" s="5" t="s">
        <v>2551</v>
      </c>
    </row>
    <row r="840" spans="1:44" ht="16" x14ac:dyDescent="0.2">
      <c r="A840" s="18" t="s">
        <v>2099</v>
      </c>
      <c r="B840" s="18" t="s">
        <v>768</v>
      </c>
      <c r="C840" s="18" t="s">
        <v>769</v>
      </c>
      <c r="D840" s="18" t="s">
        <v>2844</v>
      </c>
      <c r="E840" s="5" t="s">
        <v>6744</v>
      </c>
      <c r="F840" s="5" t="s">
        <v>6745</v>
      </c>
      <c r="G840" s="5" t="s">
        <v>6746</v>
      </c>
      <c r="H840" s="5"/>
      <c r="I840" s="5"/>
      <c r="J840" s="5" t="s">
        <v>2100</v>
      </c>
      <c r="K840" s="5" t="s">
        <v>2761</v>
      </c>
      <c r="L840" s="5" t="s">
        <v>2551</v>
      </c>
      <c r="M840" s="5" t="s">
        <v>2761</v>
      </c>
      <c r="N840" s="5" t="s">
        <v>2551</v>
      </c>
      <c r="O840" s="18" t="s">
        <v>107</v>
      </c>
      <c r="P840">
        <v>20</v>
      </c>
      <c r="Q840">
        <v>80</v>
      </c>
      <c r="R840" s="5"/>
      <c r="U840">
        <v>10</v>
      </c>
      <c r="W840">
        <v>25</v>
      </c>
      <c r="AO840" s="5" t="s">
        <v>6747</v>
      </c>
      <c r="AP840" s="5" t="s">
        <v>3102</v>
      </c>
      <c r="AQ840" s="19" t="s">
        <v>2551</v>
      </c>
      <c r="AR840" s="5" t="s">
        <v>2551</v>
      </c>
    </row>
    <row r="841" spans="1:44" ht="16" x14ac:dyDescent="0.2">
      <c r="A841" s="18" t="s">
        <v>1791</v>
      </c>
      <c r="B841" s="18" t="s">
        <v>768</v>
      </c>
      <c r="C841" s="18" t="s">
        <v>769</v>
      </c>
      <c r="D841" s="18" t="s">
        <v>2844</v>
      </c>
      <c r="E841" s="5" t="s">
        <v>4675</v>
      </c>
      <c r="F841" s="5" t="s">
        <v>4676</v>
      </c>
      <c r="G841" s="5" t="s">
        <v>4677</v>
      </c>
      <c r="H841" s="5"/>
      <c r="I841" s="5"/>
      <c r="J841" s="5" t="s">
        <v>1792</v>
      </c>
      <c r="K841" s="5" t="s">
        <v>4651</v>
      </c>
      <c r="L841" s="5" t="s">
        <v>3425</v>
      </c>
      <c r="M841" s="5" t="s">
        <v>3058</v>
      </c>
      <c r="N841" s="5" t="s">
        <v>2551</v>
      </c>
      <c r="O841" s="18" t="s">
        <v>67</v>
      </c>
      <c r="P841">
        <v>51.4</v>
      </c>
      <c r="Q841">
        <v>48.6</v>
      </c>
      <c r="R841" s="5"/>
      <c r="Y841">
        <v>10</v>
      </c>
      <c r="AH841">
        <v>20</v>
      </c>
      <c r="AI841">
        <v>13</v>
      </c>
      <c r="AO841" s="5" t="s">
        <v>4678</v>
      </c>
      <c r="AP841" s="5" t="s">
        <v>4679</v>
      </c>
      <c r="AQ841" s="19" t="s">
        <v>2551</v>
      </c>
      <c r="AR841" s="5" t="s">
        <v>2551</v>
      </c>
    </row>
    <row r="842" spans="1:44" ht="16" x14ac:dyDescent="0.2">
      <c r="A842" s="18" t="s">
        <v>1203</v>
      </c>
      <c r="B842" s="18" t="s">
        <v>768</v>
      </c>
      <c r="C842" s="18" t="s">
        <v>769</v>
      </c>
      <c r="D842" s="18" t="s">
        <v>2844</v>
      </c>
      <c r="E842" s="5" t="s">
        <v>6638</v>
      </c>
      <c r="F842" s="5" t="s">
        <v>6748</v>
      </c>
      <c r="G842" s="5" t="s">
        <v>6640</v>
      </c>
      <c r="H842" s="5"/>
      <c r="I842" s="5"/>
      <c r="J842" s="5" t="s">
        <v>1204</v>
      </c>
      <c r="K842" s="5" t="s">
        <v>2551</v>
      </c>
      <c r="L842" s="5" t="s">
        <v>3076</v>
      </c>
      <c r="M842" s="5" t="s">
        <v>2813</v>
      </c>
      <c r="N842" s="5" t="s">
        <v>2551</v>
      </c>
      <c r="O842" s="18" t="s">
        <v>114</v>
      </c>
      <c r="P842">
        <v>60</v>
      </c>
      <c r="Q842">
        <v>40</v>
      </c>
      <c r="R842" s="5"/>
      <c r="Y842">
        <v>30</v>
      </c>
      <c r="AE842">
        <v>50</v>
      </c>
      <c r="AI842">
        <v>80</v>
      </c>
      <c r="AO842" s="5" t="s">
        <v>6749</v>
      </c>
      <c r="AP842" s="5" t="s">
        <v>6749</v>
      </c>
      <c r="AQ842" s="19" t="s">
        <v>2551</v>
      </c>
      <c r="AR842" s="5" t="s">
        <v>2551</v>
      </c>
    </row>
    <row r="843" spans="1:44" ht="16" x14ac:dyDescent="0.2">
      <c r="A843" s="18" t="s">
        <v>2097</v>
      </c>
      <c r="B843" s="18" t="s">
        <v>768</v>
      </c>
      <c r="C843" s="18" t="s">
        <v>769</v>
      </c>
      <c r="D843" s="18" t="s">
        <v>2844</v>
      </c>
      <c r="E843" s="5" t="s">
        <v>3663</v>
      </c>
      <c r="F843" s="5" t="s">
        <v>3664</v>
      </c>
      <c r="G843" s="5" t="s">
        <v>3665</v>
      </c>
      <c r="H843" s="5"/>
      <c r="I843" s="5"/>
      <c r="J843" s="5" t="s">
        <v>6750</v>
      </c>
      <c r="K843" s="5" t="s">
        <v>2551</v>
      </c>
      <c r="L843" s="5" t="s">
        <v>2717</v>
      </c>
      <c r="M843" s="5" t="s">
        <v>2551</v>
      </c>
      <c r="N843" s="5" t="s">
        <v>2551</v>
      </c>
      <c r="O843" s="18" t="s">
        <v>114</v>
      </c>
      <c r="P843">
        <v>20</v>
      </c>
      <c r="Q843">
        <v>80</v>
      </c>
      <c r="R843" s="5"/>
      <c r="AG843">
        <v>600000</v>
      </c>
      <c r="AH843">
        <v>40</v>
      </c>
      <c r="AO843" s="5" t="s">
        <v>3667</v>
      </c>
      <c r="AP843" s="5"/>
      <c r="AQ843" s="19"/>
      <c r="AR843" s="5"/>
    </row>
    <row r="844" spans="1:44" ht="16" x14ac:dyDescent="0.2">
      <c r="A844" s="18" t="s">
        <v>1874</v>
      </c>
      <c r="B844" s="18" t="s">
        <v>232</v>
      </c>
      <c r="C844" s="18" t="s">
        <v>5739</v>
      </c>
      <c r="D844" s="18" t="s">
        <v>139</v>
      </c>
      <c r="E844" s="5" t="s">
        <v>6361</v>
      </c>
      <c r="F844" s="5" t="s">
        <v>6751</v>
      </c>
      <c r="G844" s="5" t="s">
        <v>6363</v>
      </c>
      <c r="H844" s="5" t="s">
        <v>2551</v>
      </c>
      <c r="I844" s="5"/>
      <c r="J844" s="5" t="s">
        <v>1875</v>
      </c>
      <c r="K844" s="5" t="s">
        <v>2879</v>
      </c>
      <c r="L844" s="5" t="s">
        <v>2551</v>
      </c>
      <c r="M844" s="5" t="s">
        <v>2551</v>
      </c>
      <c r="N844" s="5" t="s">
        <v>2739</v>
      </c>
      <c r="O844" s="18" t="s">
        <v>120</v>
      </c>
      <c r="P844">
        <v>100</v>
      </c>
      <c r="R844" s="5"/>
      <c r="S844">
        <v>400</v>
      </c>
      <c r="T844">
        <v>493</v>
      </c>
      <c r="U844">
        <v>150</v>
      </c>
      <c r="AO844" s="5" t="s">
        <v>2567</v>
      </c>
      <c r="AP844" s="5" t="s">
        <v>6752</v>
      </c>
      <c r="AQ844" s="19" t="s">
        <v>2551</v>
      </c>
      <c r="AR844" s="5" t="s">
        <v>2551</v>
      </c>
    </row>
    <row r="845" spans="1:44" ht="16" x14ac:dyDescent="0.2">
      <c r="A845" s="18" t="s">
        <v>1393</v>
      </c>
      <c r="B845" s="18" t="s">
        <v>232</v>
      </c>
      <c r="C845" s="18" t="s">
        <v>5739</v>
      </c>
      <c r="D845" s="18" t="s">
        <v>139</v>
      </c>
      <c r="E845" s="5" t="s">
        <v>6753</v>
      </c>
      <c r="F845" s="5" t="s">
        <v>6754</v>
      </c>
      <c r="G845" s="5" t="s">
        <v>6755</v>
      </c>
      <c r="H845" s="5" t="s">
        <v>2551</v>
      </c>
      <c r="I845" s="5"/>
      <c r="J845" s="5" t="s">
        <v>1394</v>
      </c>
      <c r="K845" s="5" t="s">
        <v>2717</v>
      </c>
      <c r="L845" s="5" t="s">
        <v>2551</v>
      </c>
      <c r="M845" s="5" t="s">
        <v>2551</v>
      </c>
      <c r="N845" s="5" t="s">
        <v>2551</v>
      </c>
      <c r="O845" s="18" t="s">
        <v>120</v>
      </c>
      <c r="P845">
        <v>100</v>
      </c>
      <c r="R845" s="5"/>
      <c r="S845">
        <v>150</v>
      </c>
      <c r="AO845" s="5" t="s">
        <v>2724</v>
      </c>
      <c r="AP845" s="5" t="s">
        <v>6756</v>
      </c>
      <c r="AQ845" s="19" t="s">
        <v>2551</v>
      </c>
      <c r="AR845" s="5" t="s">
        <v>2551</v>
      </c>
    </row>
    <row r="846" spans="1:44" ht="16" x14ac:dyDescent="0.2">
      <c r="A846" s="18" t="s">
        <v>922</v>
      </c>
      <c r="B846" s="18" t="s">
        <v>232</v>
      </c>
      <c r="C846" s="18" t="s">
        <v>5739</v>
      </c>
      <c r="D846" s="18" t="s">
        <v>139</v>
      </c>
      <c r="E846" s="5" t="s">
        <v>6614</v>
      </c>
      <c r="F846" s="5" t="s">
        <v>6757</v>
      </c>
      <c r="G846" s="5" t="s">
        <v>6616</v>
      </c>
      <c r="H846" s="5" t="s">
        <v>2551</v>
      </c>
      <c r="I846" s="5"/>
      <c r="J846" s="5" t="s">
        <v>923</v>
      </c>
      <c r="K846" s="5" t="s">
        <v>2551</v>
      </c>
      <c r="L846" s="5" t="s">
        <v>2717</v>
      </c>
      <c r="M846" s="5" t="s">
        <v>2551</v>
      </c>
      <c r="N846" s="5" t="s">
        <v>2551</v>
      </c>
      <c r="O846" s="18" t="s">
        <v>114</v>
      </c>
      <c r="P846">
        <v>80</v>
      </c>
      <c r="Q846">
        <v>20</v>
      </c>
      <c r="R846" s="5"/>
      <c r="AE846">
        <v>15</v>
      </c>
      <c r="AH846">
        <v>15</v>
      </c>
      <c r="AO846" s="5" t="s">
        <v>6758</v>
      </c>
      <c r="AP846" s="5" t="s">
        <v>6759</v>
      </c>
      <c r="AQ846" s="19" t="s">
        <v>2551</v>
      </c>
      <c r="AR846" s="5" t="s">
        <v>2551</v>
      </c>
    </row>
    <row r="847" spans="1:44" ht="32" x14ac:dyDescent="0.2">
      <c r="A847" s="18" t="s">
        <v>2437</v>
      </c>
      <c r="B847" s="18" t="s">
        <v>232</v>
      </c>
      <c r="C847" s="18" t="s">
        <v>5739</v>
      </c>
      <c r="D847" s="18" t="s">
        <v>139</v>
      </c>
      <c r="E847" s="5" t="s">
        <v>5250</v>
      </c>
      <c r="F847" s="5" t="s">
        <v>6760</v>
      </c>
      <c r="G847" s="5" t="s">
        <v>6761</v>
      </c>
      <c r="H847" s="5" t="s">
        <v>2551</v>
      </c>
      <c r="I847" s="5"/>
      <c r="J847" s="5" t="s">
        <v>2438</v>
      </c>
      <c r="K847" s="5" t="s">
        <v>2753</v>
      </c>
      <c r="L847" s="5" t="s">
        <v>2761</v>
      </c>
      <c r="M847" s="5" t="s">
        <v>2551</v>
      </c>
      <c r="N847" s="5" t="s">
        <v>2753</v>
      </c>
      <c r="O847" s="18" t="s">
        <v>114</v>
      </c>
      <c r="P847">
        <v>100</v>
      </c>
      <c r="R847" s="5"/>
      <c r="AE847">
        <v>30</v>
      </c>
      <c r="AH847">
        <v>30</v>
      </c>
      <c r="AO847" s="5" t="s">
        <v>6762</v>
      </c>
      <c r="AP847" s="5" t="s">
        <v>6763</v>
      </c>
      <c r="AQ847" s="19" t="s">
        <v>2551</v>
      </c>
      <c r="AR847" s="5" t="s">
        <v>2551</v>
      </c>
    </row>
    <row r="848" spans="1:44" ht="16" x14ac:dyDescent="0.2">
      <c r="A848" s="18" t="s">
        <v>2224</v>
      </c>
      <c r="B848" s="18" t="s">
        <v>232</v>
      </c>
      <c r="C848" s="18" t="s">
        <v>5739</v>
      </c>
      <c r="D848" s="18" t="s">
        <v>139</v>
      </c>
      <c r="E848" s="5" t="s">
        <v>6764</v>
      </c>
      <c r="F848" s="5" t="s">
        <v>6765</v>
      </c>
      <c r="G848" s="5" t="s">
        <v>6766</v>
      </c>
      <c r="H848" s="5" t="s">
        <v>2551</v>
      </c>
      <c r="I848" s="5"/>
      <c r="J848" s="5" t="s">
        <v>2225</v>
      </c>
      <c r="K848" s="5" t="s">
        <v>2551</v>
      </c>
      <c r="L848" s="5" t="s">
        <v>2551</v>
      </c>
      <c r="M848" s="5" t="s">
        <v>2717</v>
      </c>
      <c r="N848" s="5" t="s">
        <v>2551</v>
      </c>
      <c r="O848" s="18" t="s">
        <v>67</v>
      </c>
      <c r="P848">
        <v>100</v>
      </c>
      <c r="R848" s="5"/>
      <c r="W848">
        <v>85</v>
      </c>
      <c r="AL848">
        <v>170000</v>
      </c>
      <c r="AM848">
        <v>400</v>
      </c>
      <c r="AO848" s="5" t="s">
        <v>4692</v>
      </c>
      <c r="AP848" s="5" t="s">
        <v>6767</v>
      </c>
      <c r="AQ848" s="19" t="s">
        <v>2551</v>
      </c>
      <c r="AR848" s="5" t="s">
        <v>2551</v>
      </c>
    </row>
    <row r="849" spans="1:45" ht="48" x14ac:dyDescent="0.2">
      <c r="A849" s="18" t="s">
        <v>1060</v>
      </c>
      <c r="B849" s="18" t="s">
        <v>232</v>
      </c>
      <c r="C849" s="18" t="s">
        <v>5739</v>
      </c>
      <c r="D849" s="18" t="s">
        <v>139</v>
      </c>
      <c r="E849" s="5" t="s">
        <v>5250</v>
      </c>
      <c r="F849" s="5" t="s">
        <v>6768</v>
      </c>
      <c r="G849" s="5" t="s">
        <v>6761</v>
      </c>
      <c r="H849" s="5" t="s">
        <v>2551</v>
      </c>
      <c r="I849" s="5"/>
      <c r="J849" s="5" t="s">
        <v>6769</v>
      </c>
      <c r="K849" s="5" t="s">
        <v>2769</v>
      </c>
      <c r="L849" s="5" t="s">
        <v>2731</v>
      </c>
      <c r="M849" s="5" t="s">
        <v>3076</v>
      </c>
      <c r="N849" s="5" t="s">
        <v>2951</v>
      </c>
      <c r="O849" s="18" t="s">
        <v>67</v>
      </c>
      <c r="P849">
        <v>100</v>
      </c>
      <c r="R849" s="5"/>
      <c r="AE849">
        <v>2</v>
      </c>
      <c r="AH849">
        <v>5</v>
      </c>
      <c r="AO849" s="5" t="s">
        <v>6770</v>
      </c>
      <c r="AP849" s="5" t="s">
        <v>6771</v>
      </c>
      <c r="AQ849" s="19" t="s">
        <v>2551</v>
      </c>
      <c r="AR849" s="5" t="s">
        <v>2551</v>
      </c>
    </row>
    <row r="850" spans="1:45" ht="16" x14ac:dyDescent="0.2">
      <c r="A850" s="18" t="s">
        <v>2511</v>
      </c>
      <c r="B850" s="18" t="s">
        <v>232</v>
      </c>
      <c r="C850" s="18" t="s">
        <v>5739</v>
      </c>
      <c r="D850" s="18" t="s">
        <v>139</v>
      </c>
      <c r="E850" s="5" t="s">
        <v>5739</v>
      </c>
      <c r="F850" s="5" t="s">
        <v>6772</v>
      </c>
      <c r="G850" s="5" t="s">
        <v>6773</v>
      </c>
      <c r="H850" s="5" t="s">
        <v>2551</v>
      </c>
      <c r="I850" s="5"/>
      <c r="J850" s="5" t="s">
        <v>2512</v>
      </c>
      <c r="K850" s="5" t="s">
        <v>2551</v>
      </c>
      <c r="L850" s="5" t="s">
        <v>2551</v>
      </c>
      <c r="M850" s="5" t="s">
        <v>2717</v>
      </c>
      <c r="N850" s="5" t="s">
        <v>2551</v>
      </c>
      <c r="O850" s="18" t="s">
        <v>67</v>
      </c>
      <c r="P850">
        <v>100</v>
      </c>
      <c r="R850" s="5"/>
      <c r="Y850">
        <v>5</v>
      </c>
      <c r="AE850">
        <v>5</v>
      </c>
      <c r="AJ850">
        <v>2999308</v>
      </c>
      <c r="AO850" s="5" t="s">
        <v>3276</v>
      </c>
      <c r="AP850" s="5" t="s">
        <v>6774</v>
      </c>
      <c r="AQ850" s="19" t="s">
        <v>2551</v>
      </c>
      <c r="AR850" s="5" t="s">
        <v>2551</v>
      </c>
    </row>
    <row r="851" spans="1:45" ht="16" x14ac:dyDescent="0.2">
      <c r="A851" s="18" t="s">
        <v>1739</v>
      </c>
      <c r="B851" s="18" t="s">
        <v>232</v>
      </c>
      <c r="C851" s="18" t="s">
        <v>5739</v>
      </c>
      <c r="D851" s="18" t="s">
        <v>139</v>
      </c>
      <c r="E851" s="5" t="s">
        <v>6775</v>
      </c>
      <c r="F851" s="5" t="s">
        <v>6776</v>
      </c>
      <c r="G851" s="5" t="s">
        <v>6777</v>
      </c>
      <c r="H851" s="5" t="s">
        <v>2551</v>
      </c>
      <c r="I851" s="5"/>
      <c r="J851" s="5" t="s">
        <v>1740</v>
      </c>
      <c r="K851" s="5" t="s">
        <v>2738</v>
      </c>
      <c r="L851" s="5" t="s">
        <v>2551</v>
      </c>
      <c r="M851" s="5" t="s">
        <v>3006</v>
      </c>
      <c r="N851" s="5" t="s">
        <v>2551</v>
      </c>
      <c r="O851" s="18" t="s">
        <v>67</v>
      </c>
      <c r="P851">
        <v>100</v>
      </c>
      <c r="R851" s="5"/>
      <c r="AO851" s="5" t="s">
        <v>6778</v>
      </c>
      <c r="AP851" s="5" t="s">
        <v>6779</v>
      </c>
      <c r="AQ851" s="19" t="s">
        <v>2551</v>
      </c>
      <c r="AR851" s="5" t="s">
        <v>2551</v>
      </c>
    </row>
    <row r="852" spans="1:45" ht="16" x14ac:dyDescent="0.2">
      <c r="A852" s="18" t="s">
        <v>6780</v>
      </c>
      <c r="B852" s="18" t="s">
        <v>400</v>
      </c>
      <c r="C852" s="18" t="s">
        <v>6781</v>
      </c>
      <c r="D852" s="18" t="s">
        <v>2844</v>
      </c>
      <c r="E852" s="5" t="s">
        <v>6782</v>
      </c>
      <c r="F852" s="5" t="s">
        <v>6783</v>
      </c>
      <c r="G852" s="5" t="s">
        <v>6784</v>
      </c>
      <c r="H852" s="5" t="s">
        <v>2551</v>
      </c>
      <c r="I852" s="5"/>
      <c r="J852" s="5" t="s">
        <v>6785</v>
      </c>
      <c r="K852" s="5" t="s">
        <v>2551</v>
      </c>
      <c r="L852" s="5" t="s">
        <v>2717</v>
      </c>
      <c r="M852" s="5" t="s">
        <v>2551</v>
      </c>
      <c r="N852" s="5" t="s">
        <v>2551</v>
      </c>
      <c r="O852" s="18" t="s">
        <v>114</v>
      </c>
      <c r="P852">
        <v>72</v>
      </c>
      <c r="Q852">
        <v>28</v>
      </c>
      <c r="R852" s="5"/>
      <c r="AB852">
        <v>150</v>
      </c>
      <c r="AO852" s="5" t="s">
        <v>6786</v>
      </c>
      <c r="AP852" s="5" t="s">
        <v>6787</v>
      </c>
      <c r="AQ852" s="19"/>
      <c r="AR852" s="5"/>
    </row>
    <row r="853" spans="1:45" ht="16" x14ac:dyDescent="0.2">
      <c r="A853" s="18" t="s">
        <v>1741</v>
      </c>
      <c r="B853" s="18" t="s">
        <v>400</v>
      </c>
      <c r="C853" s="18" t="s">
        <v>6781</v>
      </c>
      <c r="D853" s="18" t="s">
        <v>2844</v>
      </c>
      <c r="E853" s="5" t="s">
        <v>6788</v>
      </c>
      <c r="F853" s="5" t="s">
        <v>6789</v>
      </c>
      <c r="G853" s="5" t="s">
        <v>6790</v>
      </c>
      <c r="H853" s="5" t="s">
        <v>2551</v>
      </c>
      <c r="I853" s="5"/>
      <c r="J853" s="5" t="s">
        <v>1742</v>
      </c>
      <c r="K853" s="5" t="s">
        <v>2551</v>
      </c>
      <c r="L853" s="5" t="s">
        <v>2551</v>
      </c>
      <c r="M853" s="5" t="s">
        <v>2551</v>
      </c>
      <c r="N853" s="5" t="s">
        <v>2717</v>
      </c>
      <c r="O853" s="18" t="s">
        <v>56</v>
      </c>
      <c r="P853">
        <v>66</v>
      </c>
      <c r="Q853">
        <v>34</v>
      </c>
      <c r="R853" s="5"/>
      <c r="S853">
        <v>220</v>
      </c>
      <c r="U853">
        <v>320</v>
      </c>
      <c r="AA853">
        <v>156</v>
      </c>
      <c r="AO853" s="5" t="s">
        <v>6791</v>
      </c>
      <c r="AP853" s="5" t="s">
        <v>6791</v>
      </c>
      <c r="AQ853" s="19"/>
      <c r="AR853" s="5"/>
    </row>
    <row r="854" spans="1:45" ht="16" x14ac:dyDescent="0.2">
      <c r="A854" s="18" t="s">
        <v>483</v>
      </c>
      <c r="B854" s="18" t="s">
        <v>400</v>
      </c>
      <c r="C854" s="18" t="s">
        <v>6781</v>
      </c>
      <c r="D854" s="18" t="s">
        <v>2844</v>
      </c>
      <c r="E854" s="5" t="s">
        <v>4790</v>
      </c>
      <c r="F854" s="5" t="s">
        <v>6792</v>
      </c>
      <c r="G854" s="5" t="s">
        <v>4792</v>
      </c>
      <c r="H854" s="5" t="s">
        <v>2551</v>
      </c>
      <c r="I854" s="5"/>
      <c r="J854" s="5" t="s">
        <v>484</v>
      </c>
      <c r="K854" s="5" t="s">
        <v>2761</v>
      </c>
      <c r="L854" s="5" t="s">
        <v>2551</v>
      </c>
      <c r="M854" s="5" t="s">
        <v>2813</v>
      </c>
      <c r="N854" s="5" t="s">
        <v>2738</v>
      </c>
      <c r="O854" s="18" t="s">
        <v>120</v>
      </c>
      <c r="P854">
        <v>70</v>
      </c>
      <c r="Q854">
        <v>30</v>
      </c>
      <c r="R854" s="5"/>
      <c r="S854">
        <v>750</v>
      </c>
      <c r="U854">
        <v>250</v>
      </c>
      <c r="W854">
        <v>437</v>
      </c>
      <c r="AE854">
        <v>35</v>
      </c>
      <c r="AO854" s="5" t="s">
        <v>6793</v>
      </c>
      <c r="AP854" s="5" t="s">
        <v>6793</v>
      </c>
      <c r="AQ854" s="19"/>
      <c r="AR854" s="5"/>
    </row>
    <row r="855" spans="1:45" ht="16" x14ac:dyDescent="0.2">
      <c r="A855" s="18" t="s">
        <v>2313</v>
      </c>
      <c r="B855" s="18" t="s">
        <v>400</v>
      </c>
      <c r="C855" s="18" t="s">
        <v>6781</v>
      </c>
      <c r="D855" s="18" t="s">
        <v>2844</v>
      </c>
      <c r="E855" s="5" t="s">
        <v>6794</v>
      </c>
      <c r="F855" s="5" t="s">
        <v>6795</v>
      </c>
      <c r="G855" s="5" t="s">
        <v>6796</v>
      </c>
      <c r="H855" s="5" t="s">
        <v>2551</v>
      </c>
      <c r="I855" s="5"/>
      <c r="J855" s="5" t="s">
        <v>2314</v>
      </c>
      <c r="K855" s="5" t="s">
        <v>2739</v>
      </c>
      <c r="L855" s="5" t="s">
        <v>2753</v>
      </c>
      <c r="M855" s="5" t="s">
        <v>3047</v>
      </c>
      <c r="N855" s="5" t="s">
        <v>2551</v>
      </c>
      <c r="O855" s="18" t="s">
        <v>120</v>
      </c>
      <c r="P855">
        <v>70</v>
      </c>
      <c r="Q855">
        <v>30</v>
      </c>
      <c r="R855" s="5"/>
      <c r="W855">
        <v>50</v>
      </c>
      <c r="Y855">
        <v>7</v>
      </c>
      <c r="Z855">
        <v>3</v>
      </c>
      <c r="AE855">
        <v>10</v>
      </c>
      <c r="AH855">
        <v>7</v>
      </c>
      <c r="AO855" s="5" t="s">
        <v>6797</v>
      </c>
      <c r="AP855" s="5" t="s">
        <v>6798</v>
      </c>
      <c r="AQ855" s="19"/>
      <c r="AR855" s="5"/>
    </row>
    <row r="856" spans="1:45" ht="16" x14ac:dyDescent="0.2">
      <c r="A856" s="18" t="s">
        <v>1890</v>
      </c>
      <c r="B856" s="18" t="s">
        <v>400</v>
      </c>
      <c r="C856" s="18" t="s">
        <v>6781</v>
      </c>
      <c r="D856" s="18" t="s">
        <v>2844</v>
      </c>
      <c r="E856" s="5" t="s">
        <v>4278</v>
      </c>
      <c r="F856" s="5" t="s">
        <v>4279</v>
      </c>
      <c r="G856" s="5" t="s">
        <v>4280</v>
      </c>
      <c r="H856" s="5" t="s">
        <v>2551</v>
      </c>
      <c r="I856" s="5"/>
      <c r="J856" s="5" t="s">
        <v>1891</v>
      </c>
      <c r="K856" s="5" t="s">
        <v>2551</v>
      </c>
      <c r="L856" s="5" t="s">
        <v>2717</v>
      </c>
      <c r="M856" s="5" t="s">
        <v>2551</v>
      </c>
      <c r="N856" s="5" t="s">
        <v>2551</v>
      </c>
      <c r="O856" s="18" t="s">
        <v>114</v>
      </c>
      <c r="P856">
        <v>0</v>
      </c>
      <c r="Q856">
        <v>100</v>
      </c>
      <c r="R856" s="5"/>
      <c r="Z856">
        <v>20</v>
      </c>
      <c r="AA856">
        <v>75</v>
      </c>
      <c r="AB856">
        <v>40</v>
      </c>
      <c r="AC856">
        <v>65</v>
      </c>
      <c r="AH856">
        <v>10</v>
      </c>
      <c r="AI856">
        <v>10</v>
      </c>
      <c r="AO856" s="5" t="s">
        <v>2567</v>
      </c>
      <c r="AP856" s="5" t="s">
        <v>2567</v>
      </c>
      <c r="AQ856" s="19"/>
      <c r="AR856" s="5"/>
    </row>
    <row r="857" spans="1:45" ht="16" x14ac:dyDescent="0.2">
      <c r="A857" s="18" t="s">
        <v>2259</v>
      </c>
      <c r="B857" s="18" t="s">
        <v>400</v>
      </c>
      <c r="C857" s="18" t="s">
        <v>6781</v>
      </c>
      <c r="D857" s="18" t="s">
        <v>2844</v>
      </c>
      <c r="E857" s="5" t="s">
        <v>3320</v>
      </c>
      <c r="F857" s="5" t="s">
        <v>3321</v>
      </c>
      <c r="G857" s="5" t="s">
        <v>3322</v>
      </c>
      <c r="H857" s="5" t="s">
        <v>2551</v>
      </c>
      <c r="I857" s="5"/>
      <c r="J857" s="5" t="s">
        <v>2249</v>
      </c>
      <c r="K857" s="5" t="s">
        <v>2753</v>
      </c>
      <c r="L857" s="5" t="s">
        <v>2753</v>
      </c>
      <c r="M857" s="5" t="s">
        <v>2753</v>
      </c>
      <c r="N857" s="5" t="s">
        <v>2753</v>
      </c>
      <c r="O857" s="18" t="s">
        <v>107</v>
      </c>
      <c r="P857">
        <v>75</v>
      </c>
      <c r="Q857">
        <v>25</v>
      </c>
      <c r="R857" s="5"/>
      <c r="AA857">
        <v>50</v>
      </c>
      <c r="AF857">
        <v>351.5</v>
      </c>
      <c r="AI857">
        <v>35</v>
      </c>
      <c r="AO857" s="5" t="s">
        <v>3323</v>
      </c>
      <c r="AP857" s="5" t="s">
        <v>3323</v>
      </c>
      <c r="AQ857" s="19"/>
      <c r="AR857" s="5"/>
    </row>
    <row r="858" spans="1:45" ht="16" x14ac:dyDescent="0.2">
      <c r="A858" s="18" t="s">
        <v>1195</v>
      </c>
      <c r="B858" s="18" t="s">
        <v>400</v>
      </c>
      <c r="C858" s="18" t="s">
        <v>6781</v>
      </c>
      <c r="D858" s="18" t="s">
        <v>2844</v>
      </c>
      <c r="E858" s="5" t="s">
        <v>6799</v>
      </c>
      <c r="F858" s="5" t="s">
        <v>6800</v>
      </c>
      <c r="G858" s="5" t="s">
        <v>6801</v>
      </c>
      <c r="H858" s="5" t="s">
        <v>2551</v>
      </c>
      <c r="I858" s="5"/>
      <c r="J858" s="5" t="s">
        <v>1196</v>
      </c>
      <c r="K858" s="5" t="s">
        <v>2770</v>
      </c>
      <c r="L858" s="5" t="s">
        <v>2551</v>
      </c>
      <c r="M858" s="5" t="s">
        <v>2769</v>
      </c>
      <c r="N858" s="5" t="s">
        <v>2551</v>
      </c>
      <c r="O858" s="18" t="s">
        <v>120</v>
      </c>
      <c r="P858">
        <v>83</v>
      </c>
      <c r="Q858">
        <v>17</v>
      </c>
      <c r="R858" s="5"/>
      <c r="T858">
        <v>274</v>
      </c>
      <c r="AI858">
        <v>1</v>
      </c>
      <c r="AO858" s="5" t="s">
        <v>6802</v>
      </c>
      <c r="AP858" s="5" t="s">
        <v>6803</v>
      </c>
      <c r="AQ858" s="19"/>
      <c r="AR858" s="5"/>
    </row>
    <row r="859" spans="1:45" ht="32" x14ac:dyDescent="0.2">
      <c r="A859" s="18" t="s">
        <v>403</v>
      </c>
      <c r="B859" s="18" t="s">
        <v>400</v>
      </c>
      <c r="C859" s="18" t="s">
        <v>6781</v>
      </c>
      <c r="D859" s="18" t="s">
        <v>2844</v>
      </c>
      <c r="E859" s="5" t="s">
        <v>6804</v>
      </c>
      <c r="F859" s="5" t="s">
        <v>6805</v>
      </c>
      <c r="G859" s="5" t="s">
        <v>6806</v>
      </c>
      <c r="H859" s="5" t="s">
        <v>2551</v>
      </c>
      <c r="I859" s="5"/>
      <c r="J859" s="5" t="s">
        <v>404</v>
      </c>
      <c r="K859" s="5" t="s">
        <v>2738</v>
      </c>
      <c r="L859" s="5" t="s">
        <v>2769</v>
      </c>
      <c r="M859" s="5" t="s">
        <v>2769</v>
      </c>
      <c r="N859" s="5" t="s">
        <v>2879</v>
      </c>
      <c r="O859" s="18" t="s">
        <v>56</v>
      </c>
      <c r="P859">
        <v>75</v>
      </c>
      <c r="Q859">
        <v>25</v>
      </c>
      <c r="R859" s="5"/>
      <c r="S859">
        <v>68</v>
      </c>
      <c r="AE859">
        <v>5</v>
      </c>
      <c r="AH859">
        <v>5</v>
      </c>
      <c r="AO859" s="5" t="s">
        <v>6807</v>
      </c>
      <c r="AP859" s="5" t="s">
        <v>6807</v>
      </c>
      <c r="AQ859" s="19"/>
      <c r="AR859" s="5"/>
    </row>
    <row r="860" spans="1:45" ht="32" x14ac:dyDescent="0.2">
      <c r="A860" s="18" t="s">
        <v>1103</v>
      </c>
      <c r="B860" s="18" t="s">
        <v>400</v>
      </c>
      <c r="C860" s="18" t="s">
        <v>6781</v>
      </c>
      <c r="D860" s="18" t="s">
        <v>2844</v>
      </c>
      <c r="E860" s="5" t="s">
        <v>6808</v>
      </c>
      <c r="F860" s="5" t="s">
        <v>6809</v>
      </c>
      <c r="G860" s="5" t="s">
        <v>6810</v>
      </c>
      <c r="H860" s="5" t="s">
        <v>2551</v>
      </c>
      <c r="I860" s="5"/>
      <c r="J860" s="5" t="s">
        <v>1104</v>
      </c>
      <c r="K860" s="5" t="s">
        <v>2551</v>
      </c>
      <c r="L860" s="5" t="s">
        <v>2551</v>
      </c>
      <c r="M860" s="5" t="s">
        <v>2717</v>
      </c>
      <c r="N860" s="5" t="s">
        <v>2551</v>
      </c>
      <c r="O860" s="18" t="s">
        <v>67</v>
      </c>
      <c r="P860">
        <v>85</v>
      </c>
      <c r="Q860">
        <v>15</v>
      </c>
      <c r="R860" s="5"/>
      <c r="AH860">
        <v>10</v>
      </c>
      <c r="AI860">
        <v>82</v>
      </c>
      <c r="AO860" s="5" t="s">
        <v>6811</v>
      </c>
      <c r="AP860" s="5" t="s">
        <v>6812</v>
      </c>
      <c r="AQ860" s="19" t="s">
        <v>6813</v>
      </c>
      <c r="AR860" s="5" t="s">
        <v>2773</v>
      </c>
    </row>
    <row r="861" spans="1:45" ht="16" x14ac:dyDescent="0.2">
      <c r="A861" s="18" t="s">
        <v>1197</v>
      </c>
      <c r="B861" s="18" t="s">
        <v>400</v>
      </c>
      <c r="C861" s="18" t="s">
        <v>6781</v>
      </c>
      <c r="D861" s="18" t="s">
        <v>2844</v>
      </c>
      <c r="E861" s="5" t="s">
        <v>6799</v>
      </c>
      <c r="F861" s="5" t="s">
        <v>6814</v>
      </c>
      <c r="G861" s="5" t="s">
        <v>6815</v>
      </c>
      <c r="H861" s="5" t="s">
        <v>2551</v>
      </c>
      <c r="I861" s="5"/>
      <c r="J861" s="5" t="s">
        <v>1198</v>
      </c>
      <c r="K861" s="5" t="s">
        <v>2551</v>
      </c>
      <c r="L861" s="5" t="s">
        <v>6816</v>
      </c>
      <c r="M861" s="5" t="s">
        <v>5249</v>
      </c>
      <c r="N861" s="5" t="s">
        <v>2551</v>
      </c>
      <c r="O861" s="18" t="s">
        <v>114</v>
      </c>
      <c r="P861">
        <v>70</v>
      </c>
      <c r="Q861">
        <v>30</v>
      </c>
      <c r="R861" s="5"/>
      <c r="AC861">
        <v>74</v>
      </c>
      <c r="AO861" s="5" t="s">
        <v>6817</v>
      </c>
      <c r="AP861" s="5" t="s">
        <v>6818</v>
      </c>
      <c r="AQ861" s="19">
        <f>'CapRev-Output-All'!$AO861*'CapRev-Output-All'!$AR861/100</f>
        <v>49442.946000000004</v>
      </c>
      <c r="AR861" s="5">
        <v>4.2</v>
      </c>
    </row>
    <row r="862" spans="1:45" ht="16" x14ac:dyDescent="0.2">
      <c r="A862" s="18" t="s">
        <v>2018</v>
      </c>
      <c r="B862" s="18" t="s">
        <v>400</v>
      </c>
      <c r="C862" s="18" t="s">
        <v>6781</v>
      </c>
      <c r="D862" s="18" t="s">
        <v>2844</v>
      </c>
      <c r="E862" s="5" t="s">
        <v>6726</v>
      </c>
      <c r="F862" s="5" t="s">
        <v>6819</v>
      </c>
      <c r="G862" s="5" t="s">
        <v>6728</v>
      </c>
      <c r="H862" s="5" t="s">
        <v>2551</v>
      </c>
      <c r="I862" s="5"/>
      <c r="J862" s="5" t="s">
        <v>2019</v>
      </c>
      <c r="K862" s="5" t="s">
        <v>2879</v>
      </c>
      <c r="L862" s="5" t="s">
        <v>2739</v>
      </c>
      <c r="M862" s="5" t="s">
        <v>2551</v>
      </c>
      <c r="N862" s="5" t="s">
        <v>2551</v>
      </c>
      <c r="O862" s="18" t="s">
        <v>120</v>
      </c>
      <c r="P862">
        <v>93</v>
      </c>
      <c r="Q862">
        <v>7</v>
      </c>
      <c r="R862" s="5"/>
      <c r="S862">
        <v>44</v>
      </c>
      <c r="Y862">
        <v>3</v>
      </c>
      <c r="Z862">
        <v>5</v>
      </c>
      <c r="AA862">
        <v>15</v>
      </c>
      <c r="AB862">
        <v>40</v>
      </c>
      <c r="AE862">
        <v>14</v>
      </c>
      <c r="AH862">
        <v>5</v>
      </c>
      <c r="AO862" s="5" t="s">
        <v>6729</v>
      </c>
      <c r="AP862" s="5" t="s">
        <v>6730</v>
      </c>
      <c r="AQ862" s="19"/>
      <c r="AR862" s="5"/>
    </row>
    <row r="863" spans="1:45" ht="16" x14ac:dyDescent="0.2">
      <c r="A863" s="18" t="s">
        <v>1662</v>
      </c>
      <c r="B863" s="18" t="s">
        <v>400</v>
      </c>
      <c r="C863" s="18" t="s">
        <v>6781</v>
      </c>
      <c r="D863" s="18" t="s">
        <v>2844</v>
      </c>
      <c r="E863" s="5" t="s">
        <v>6820</v>
      </c>
      <c r="F863" s="5" t="s">
        <v>6821</v>
      </c>
      <c r="G863" s="5" t="s">
        <v>6822</v>
      </c>
      <c r="H863" s="5" t="s">
        <v>2551</v>
      </c>
      <c r="I863" s="5"/>
      <c r="J863" s="5" t="s">
        <v>1663</v>
      </c>
      <c r="K863" s="5" t="s">
        <v>2761</v>
      </c>
      <c r="L863" s="5" t="s">
        <v>2551</v>
      </c>
      <c r="M863" s="5" t="s">
        <v>2551</v>
      </c>
      <c r="N863" s="5" t="s">
        <v>2761</v>
      </c>
      <c r="O863" s="18" t="s">
        <v>107</v>
      </c>
      <c r="P863">
        <v>80</v>
      </c>
      <c r="Q863">
        <v>20</v>
      </c>
      <c r="R863" s="5"/>
      <c r="U863">
        <v>11</v>
      </c>
      <c r="W863">
        <v>11</v>
      </c>
      <c r="AA863">
        <v>60</v>
      </c>
      <c r="AO863" s="5" t="s">
        <v>6823</v>
      </c>
      <c r="AP863" s="5" t="s">
        <v>6824</v>
      </c>
      <c r="AQ863" s="19" t="s">
        <v>2596</v>
      </c>
      <c r="AR863" s="5" t="s">
        <v>6825</v>
      </c>
    </row>
    <row r="864" spans="1:45" ht="16" x14ac:dyDescent="0.2">
      <c r="A864" s="18" t="s">
        <v>2543</v>
      </c>
      <c r="B864" s="18" t="s">
        <v>192</v>
      </c>
      <c r="C864" s="18" t="s">
        <v>6826</v>
      </c>
      <c r="D864" s="18" t="s">
        <v>2976</v>
      </c>
      <c r="E864" s="5" t="s">
        <v>6827</v>
      </c>
      <c r="F864" s="5" t="s">
        <v>6828</v>
      </c>
      <c r="G864" s="5" t="s">
        <v>6829</v>
      </c>
      <c r="H864" s="5" t="s">
        <v>2551</v>
      </c>
      <c r="I864" s="5"/>
      <c r="J864" s="5" t="s">
        <v>2544</v>
      </c>
      <c r="K864" s="5" t="s">
        <v>2551</v>
      </c>
      <c r="L864" s="5" t="s">
        <v>2551</v>
      </c>
      <c r="M864" s="5" t="s">
        <v>2551</v>
      </c>
      <c r="N864" s="5" t="s">
        <v>2717</v>
      </c>
      <c r="O864" s="18" t="s">
        <v>56</v>
      </c>
      <c r="Q864">
        <v>100</v>
      </c>
      <c r="R864" s="5"/>
      <c r="U864">
        <v>20</v>
      </c>
      <c r="W864">
        <v>10</v>
      </c>
      <c r="AB864">
        <v>4</v>
      </c>
      <c r="AE864">
        <v>2</v>
      </c>
      <c r="AO864" s="5" t="s">
        <v>2561</v>
      </c>
      <c r="AP864" s="5" t="s">
        <v>2602</v>
      </c>
      <c r="AQ864" s="19"/>
      <c r="AR864" s="5"/>
      <c r="AS864" t="b">
        <v>1</v>
      </c>
    </row>
    <row r="865" spans="1:44" ht="16" x14ac:dyDescent="0.2">
      <c r="A865" s="18" t="s">
        <v>194</v>
      </c>
      <c r="B865" s="18" t="s">
        <v>192</v>
      </c>
      <c r="C865" s="18" t="s">
        <v>6826</v>
      </c>
      <c r="D865" s="18" t="s">
        <v>2976</v>
      </c>
      <c r="E865" s="5" t="s">
        <v>6830</v>
      </c>
      <c r="F865" s="5" t="s">
        <v>6831</v>
      </c>
      <c r="G865" s="5" t="s">
        <v>6832</v>
      </c>
      <c r="H865" s="5" t="s">
        <v>2551</v>
      </c>
      <c r="I865" s="5"/>
      <c r="J865" s="5" t="s">
        <v>195</v>
      </c>
      <c r="K865" s="5" t="s">
        <v>2551</v>
      </c>
      <c r="L865" s="5" t="s">
        <v>3455</v>
      </c>
      <c r="M865" s="5" t="s">
        <v>6833</v>
      </c>
      <c r="N865" s="5" t="s">
        <v>2551</v>
      </c>
      <c r="O865" s="18" t="s">
        <v>67</v>
      </c>
      <c r="Q865">
        <v>100</v>
      </c>
      <c r="R865" s="5"/>
      <c r="Y865">
        <v>18</v>
      </c>
      <c r="AE865">
        <v>93</v>
      </c>
      <c r="AH865">
        <v>1</v>
      </c>
      <c r="AI865">
        <v>29</v>
      </c>
      <c r="AN865">
        <v>4</v>
      </c>
      <c r="AO865" s="5" t="s">
        <v>6834</v>
      </c>
      <c r="AP865" s="5" t="s">
        <v>6835</v>
      </c>
      <c r="AQ865" s="19"/>
      <c r="AR865" s="5"/>
    </row>
    <row r="866" spans="1:44" ht="16" x14ac:dyDescent="0.2">
      <c r="A866" s="18" t="s">
        <v>791</v>
      </c>
      <c r="B866" s="18" t="s">
        <v>220</v>
      </c>
      <c r="C866" s="18" t="s">
        <v>6836</v>
      </c>
      <c r="D866" s="18" t="s">
        <v>2844</v>
      </c>
      <c r="E866" s="5" t="s">
        <v>6837</v>
      </c>
      <c r="F866" s="5" t="s">
        <v>6838</v>
      </c>
      <c r="G866" s="5" t="s">
        <v>6838</v>
      </c>
      <c r="H866" s="5"/>
      <c r="I866" s="5"/>
      <c r="J866" s="5" t="s">
        <v>792</v>
      </c>
      <c r="K866" s="5" t="s">
        <v>6839</v>
      </c>
      <c r="L866" s="5" t="s">
        <v>6840</v>
      </c>
      <c r="M866" s="5" t="s">
        <v>6841</v>
      </c>
      <c r="N866" s="5" t="s">
        <v>6842</v>
      </c>
      <c r="O866" s="18" t="s">
        <v>120</v>
      </c>
      <c r="P866">
        <v>100</v>
      </c>
      <c r="R866" s="5"/>
      <c r="S866">
        <v>24</v>
      </c>
      <c r="T866">
        <v>468</v>
      </c>
      <c r="U866">
        <v>460</v>
      </c>
      <c r="W866">
        <v>1182</v>
      </c>
      <c r="Y866">
        <v>4</v>
      </c>
      <c r="Z866">
        <v>6</v>
      </c>
      <c r="AA866">
        <v>10</v>
      </c>
      <c r="AC866">
        <v>20</v>
      </c>
      <c r="AD866">
        <v>60</v>
      </c>
      <c r="AE866">
        <v>37</v>
      </c>
      <c r="AO866" s="5" t="s">
        <v>6843</v>
      </c>
      <c r="AP866" s="5" t="s">
        <v>6844</v>
      </c>
      <c r="AQ866" s="19" t="s">
        <v>2551</v>
      </c>
      <c r="AR866" s="5" t="s">
        <v>2551</v>
      </c>
    </row>
    <row r="867" spans="1:44" ht="16" x14ac:dyDescent="0.2">
      <c r="A867" s="18" t="s">
        <v>2365</v>
      </c>
      <c r="B867" s="18" t="s">
        <v>220</v>
      </c>
      <c r="C867" s="18" t="s">
        <v>6836</v>
      </c>
      <c r="D867" s="18" t="s">
        <v>2844</v>
      </c>
      <c r="E867" s="5" t="s">
        <v>5580</v>
      </c>
      <c r="F867" s="5" t="s">
        <v>5581</v>
      </c>
      <c r="G867" s="5" t="s">
        <v>5582</v>
      </c>
      <c r="H867" s="5"/>
      <c r="I867" s="5"/>
      <c r="J867" s="5" t="s">
        <v>2360</v>
      </c>
      <c r="K867" s="5" t="s">
        <v>2551</v>
      </c>
      <c r="L867" s="5" t="s">
        <v>2717</v>
      </c>
      <c r="M867" s="5" t="s">
        <v>2551</v>
      </c>
      <c r="N867" s="5" t="s">
        <v>2551</v>
      </c>
      <c r="O867" s="18" t="s">
        <v>114</v>
      </c>
      <c r="P867">
        <v>100</v>
      </c>
      <c r="R867" s="5"/>
      <c r="S867">
        <v>83</v>
      </c>
      <c r="AB867">
        <v>500</v>
      </c>
      <c r="AN867">
        <v>1</v>
      </c>
      <c r="AO867" s="5" t="s">
        <v>6845</v>
      </c>
      <c r="AP867" s="5" t="s">
        <v>6845</v>
      </c>
      <c r="AQ867" s="19" t="s">
        <v>2551</v>
      </c>
      <c r="AR867" s="5" t="s">
        <v>2551</v>
      </c>
    </row>
    <row r="868" spans="1:44" ht="16" x14ac:dyDescent="0.2">
      <c r="A868" s="18" t="s">
        <v>505</v>
      </c>
      <c r="B868" s="18" t="s">
        <v>220</v>
      </c>
      <c r="C868" s="18" t="s">
        <v>6836</v>
      </c>
      <c r="D868" s="18" t="s">
        <v>2844</v>
      </c>
      <c r="E868" s="5" t="s">
        <v>6846</v>
      </c>
      <c r="F868" s="5" t="s">
        <v>6847</v>
      </c>
      <c r="G868" s="5" t="s">
        <v>6848</v>
      </c>
      <c r="H868" s="5"/>
      <c r="I868" s="5"/>
      <c r="J868" s="5" t="s">
        <v>506</v>
      </c>
      <c r="K868" s="5" t="s">
        <v>2769</v>
      </c>
      <c r="L868" s="5" t="s">
        <v>3165</v>
      </c>
      <c r="M868" s="5" t="s">
        <v>3047</v>
      </c>
      <c r="N868" s="5" t="s">
        <v>2551</v>
      </c>
      <c r="O868" s="18" t="s">
        <v>114</v>
      </c>
      <c r="P868">
        <v>100</v>
      </c>
      <c r="R868" s="5"/>
      <c r="T868">
        <v>15</v>
      </c>
      <c r="AE868">
        <v>3</v>
      </c>
      <c r="AI868">
        <v>120</v>
      </c>
      <c r="AJ868">
        <v>1200</v>
      </c>
      <c r="AN868">
        <v>4</v>
      </c>
      <c r="AO868" s="5" t="s">
        <v>6849</v>
      </c>
      <c r="AP868" s="5" t="s">
        <v>6849</v>
      </c>
      <c r="AQ868" s="19" t="s">
        <v>2551</v>
      </c>
      <c r="AR868" s="5"/>
    </row>
    <row r="869" spans="1:44" ht="16" x14ac:dyDescent="0.2">
      <c r="A869" s="18" t="s">
        <v>793</v>
      </c>
      <c r="B869" s="18" t="s">
        <v>220</v>
      </c>
      <c r="C869" s="18" t="s">
        <v>6836</v>
      </c>
      <c r="D869" s="18" t="s">
        <v>2844</v>
      </c>
      <c r="E869" s="5" t="s">
        <v>4923</v>
      </c>
      <c r="F869" s="5" t="s">
        <v>6850</v>
      </c>
      <c r="G869" s="5" t="s">
        <v>4925</v>
      </c>
      <c r="H869" s="5"/>
      <c r="I869" s="5"/>
      <c r="J869" s="5" t="s">
        <v>794</v>
      </c>
      <c r="K869" s="5" t="s">
        <v>2717</v>
      </c>
      <c r="L869" s="5" t="s">
        <v>2551</v>
      </c>
      <c r="M869" s="5" t="s">
        <v>2551</v>
      </c>
      <c r="N869" s="5" t="s">
        <v>2551</v>
      </c>
      <c r="O869" s="18" t="s">
        <v>120</v>
      </c>
      <c r="P869">
        <v>100</v>
      </c>
      <c r="R869" s="5"/>
      <c r="S869">
        <v>200</v>
      </c>
      <c r="T869">
        <v>50</v>
      </c>
      <c r="AB869">
        <v>25</v>
      </c>
      <c r="AO869" s="5" t="s">
        <v>6851</v>
      </c>
      <c r="AP869" s="5" t="s">
        <v>6851</v>
      </c>
      <c r="AQ869" s="19" t="s">
        <v>2551</v>
      </c>
      <c r="AR869" s="5"/>
    </row>
    <row r="870" spans="1:44" ht="16" x14ac:dyDescent="0.2">
      <c r="A870" s="18" t="s">
        <v>1900</v>
      </c>
      <c r="B870" s="18" t="s">
        <v>220</v>
      </c>
      <c r="C870" s="18" t="s">
        <v>6836</v>
      </c>
      <c r="D870" s="18" t="s">
        <v>2844</v>
      </c>
      <c r="E870" s="5" t="s">
        <v>6852</v>
      </c>
      <c r="F870" s="5" t="s">
        <v>6853</v>
      </c>
      <c r="G870" s="5" t="s">
        <v>6854</v>
      </c>
      <c r="H870" s="5"/>
      <c r="I870" s="5"/>
      <c r="J870" s="5" t="s">
        <v>1901</v>
      </c>
      <c r="K870" s="5" t="s">
        <v>2551</v>
      </c>
      <c r="L870" s="5" t="s">
        <v>2551</v>
      </c>
      <c r="M870" s="5" t="s">
        <v>2761</v>
      </c>
      <c r="N870" s="5" t="s">
        <v>2761</v>
      </c>
      <c r="O870" s="18" t="s">
        <v>107</v>
      </c>
      <c r="P870">
        <v>100</v>
      </c>
      <c r="R870" s="5"/>
      <c r="S870">
        <v>113</v>
      </c>
      <c r="T870">
        <v>8</v>
      </c>
      <c r="U870">
        <v>70</v>
      </c>
      <c r="W870">
        <v>145</v>
      </c>
      <c r="X870">
        <v>90</v>
      </c>
      <c r="AA870">
        <v>4</v>
      </c>
      <c r="AE870">
        <v>35</v>
      </c>
      <c r="AO870" s="5" t="s">
        <v>6855</v>
      </c>
      <c r="AP870" s="5" t="s">
        <v>6855</v>
      </c>
      <c r="AQ870" s="19" t="s">
        <v>2551</v>
      </c>
      <c r="AR870" s="5" t="s">
        <v>2551</v>
      </c>
    </row>
    <row r="871" spans="1:44" ht="16" x14ac:dyDescent="0.2">
      <c r="A871" s="18" t="s">
        <v>795</v>
      </c>
      <c r="B871" s="18" t="s">
        <v>220</v>
      </c>
      <c r="C871" s="18" t="s">
        <v>6836</v>
      </c>
      <c r="D871" s="18" t="s">
        <v>2844</v>
      </c>
      <c r="E871" s="5" t="s">
        <v>6856</v>
      </c>
      <c r="F871" s="5" t="s">
        <v>6857</v>
      </c>
      <c r="G871" s="5" t="s">
        <v>6858</v>
      </c>
      <c r="H871" s="5"/>
      <c r="I871" s="5"/>
      <c r="J871" s="5" t="s">
        <v>796</v>
      </c>
      <c r="K871" s="5" t="s">
        <v>2951</v>
      </c>
      <c r="L871" s="5" t="s">
        <v>3144</v>
      </c>
      <c r="M871" s="5" t="s">
        <v>2731</v>
      </c>
      <c r="N871" s="5" t="s">
        <v>2731</v>
      </c>
      <c r="O871" s="18" t="s">
        <v>114</v>
      </c>
      <c r="P871">
        <v>100</v>
      </c>
      <c r="R871" s="5"/>
      <c r="V871">
        <v>30</v>
      </c>
      <c r="Z871">
        <v>20</v>
      </c>
      <c r="AA871">
        <v>5</v>
      </c>
      <c r="AC871">
        <v>25</v>
      </c>
      <c r="AD871">
        <v>5</v>
      </c>
      <c r="AE871">
        <v>45</v>
      </c>
      <c r="AO871" s="5" t="s">
        <v>6859</v>
      </c>
      <c r="AP871" s="5" t="s">
        <v>6859</v>
      </c>
      <c r="AQ871" s="19" t="s">
        <v>2551</v>
      </c>
      <c r="AR871" s="5" t="s">
        <v>2551</v>
      </c>
    </row>
    <row r="872" spans="1:44" ht="16" x14ac:dyDescent="0.2">
      <c r="A872" s="18" t="s">
        <v>789</v>
      </c>
      <c r="B872" s="18" t="s">
        <v>220</v>
      </c>
      <c r="C872" s="18" t="s">
        <v>6836</v>
      </c>
      <c r="D872" s="18" t="s">
        <v>2844</v>
      </c>
      <c r="E872" s="5" t="s">
        <v>6860</v>
      </c>
      <c r="F872" s="5" t="s">
        <v>6861</v>
      </c>
      <c r="G872" s="5" t="s">
        <v>6862</v>
      </c>
      <c r="H872" s="5"/>
      <c r="I872" s="5"/>
      <c r="J872" s="5" t="s">
        <v>790</v>
      </c>
      <c r="K872" s="5" t="s">
        <v>3885</v>
      </c>
      <c r="L872" s="5" t="s">
        <v>2551</v>
      </c>
      <c r="M872" s="5" t="s">
        <v>4143</v>
      </c>
      <c r="N872" s="5" t="s">
        <v>4583</v>
      </c>
      <c r="O872" s="18" t="s">
        <v>56</v>
      </c>
      <c r="P872">
        <v>100</v>
      </c>
      <c r="R872" s="5"/>
      <c r="S872">
        <v>115</v>
      </c>
      <c r="T872">
        <v>90</v>
      </c>
      <c r="U872">
        <v>154</v>
      </c>
      <c r="W872">
        <v>620</v>
      </c>
      <c r="X872">
        <v>90</v>
      </c>
      <c r="AO872" s="5" t="s">
        <v>6863</v>
      </c>
      <c r="AP872" s="5" t="s">
        <v>6864</v>
      </c>
      <c r="AQ872" s="19" t="s">
        <v>2584</v>
      </c>
      <c r="AR872" s="5" t="s">
        <v>5435</v>
      </c>
    </row>
    <row r="873" spans="1:44" ht="16" x14ac:dyDescent="0.2">
      <c r="A873" s="18" t="s">
        <v>972</v>
      </c>
      <c r="B873" s="18" t="s">
        <v>220</v>
      </c>
      <c r="C873" s="18" t="s">
        <v>6836</v>
      </c>
      <c r="D873" s="18" t="s">
        <v>2844</v>
      </c>
      <c r="E873" s="5" t="s">
        <v>6865</v>
      </c>
      <c r="F873" s="5" t="s">
        <v>6866</v>
      </c>
      <c r="G873" s="5" t="s">
        <v>6867</v>
      </c>
      <c r="H873" s="5"/>
      <c r="I873" s="5"/>
      <c r="J873" s="5" t="s">
        <v>6868</v>
      </c>
      <c r="K873" s="5" t="s">
        <v>6869</v>
      </c>
      <c r="L873" s="5" t="s">
        <v>2551</v>
      </c>
      <c r="M873" s="5" t="s">
        <v>6870</v>
      </c>
      <c r="N873" s="5" t="s">
        <v>6871</v>
      </c>
      <c r="O873" s="18" t="s">
        <v>120</v>
      </c>
      <c r="P873">
        <v>100</v>
      </c>
      <c r="R873" s="5"/>
      <c r="S873">
        <v>35</v>
      </c>
      <c r="W873">
        <v>2250</v>
      </c>
      <c r="AE873">
        <v>10</v>
      </c>
      <c r="AO873" s="5" t="s">
        <v>6872</v>
      </c>
      <c r="AP873" s="5" t="s">
        <v>6873</v>
      </c>
      <c r="AQ873" s="19" t="s">
        <v>2655</v>
      </c>
      <c r="AR873" s="5" t="s">
        <v>2942</v>
      </c>
    </row>
    <row r="874" spans="1:44" ht="16" x14ac:dyDescent="0.2">
      <c r="A874" s="18" t="s">
        <v>970</v>
      </c>
      <c r="B874" s="18" t="s">
        <v>220</v>
      </c>
      <c r="C874" s="18" t="s">
        <v>6836</v>
      </c>
      <c r="D874" s="18" t="s">
        <v>2844</v>
      </c>
      <c r="E874" s="5" t="s">
        <v>6874</v>
      </c>
      <c r="F874" s="5" t="s">
        <v>6875</v>
      </c>
      <c r="G874" s="5" t="s">
        <v>6876</v>
      </c>
      <c r="H874" s="5"/>
      <c r="I874" s="5"/>
      <c r="J874" s="5" t="s">
        <v>6877</v>
      </c>
      <c r="K874" s="5" t="s">
        <v>2761</v>
      </c>
      <c r="L874" s="5" t="s">
        <v>2551</v>
      </c>
      <c r="M874" s="5" t="s">
        <v>2551</v>
      </c>
      <c r="N874" s="5" t="s">
        <v>2761</v>
      </c>
      <c r="O874" s="18" t="s">
        <v>107</v>
      </c>
      <c r="P874">
        <v>100</v>
      </c>
      <c r="R874" s="5"/>
      <c r="S874">
        <v>20</v>
      </c>
      <c r="U874">
        <v>20</v>
      </c>
      <c r="W874">
        <v>20</v>
      </c>
      <c r="AO874" s="5" t="s">
        <v>6878</v>
      </c>
      <c r="AP874" s="5" t="s">
        <v>6879</v>
      </c>
      <c r="AQ874" s="19" t="s">
        <v>2633</v>
      </c>
      <c r="AR874" s="5" t="s">
        <v>6880</v>
      </c>
    </row>
    <row r="875" spans="1:44" ht="32" x14ac:dyDescent="0.2">
      <c r="A875" s="18" t="s">
        <v>222</v>
      </c>
      <c r="B875" s="18" t="s">
        <v>220</v>
      </c>
      <c r="C875" s="18" t="s">
        <v>6836</v>
      </c>
      <c r="D875" s="18" t="s">
        <v>2844</v>
      </c>
      <c r="E875" s="5" t="s">
        <v>6881</v>
      </c>
      <c r="F875" s="5" t="s">
        <v>6882</v>
      </c>
      <c r="G875" s="5" t="s">
        <v>6883</v>
      </c>
      <c r="H875" s="5"/>
      <c r="I875" s="5"/>
      <c r="J875" s="5" t="s">
        <v>223</v>
      </c>
      <c r="K875" s="5" t="s">
        <v>2551</v>
      </c>
      <c r="L875" s="5" t="s">
        <v>2551</v>
      </c>
      <c r="M875" s="5" t="s">
        <v>2551</v>
      </c>
      <c r="N875" s="5" t="s">
        <v>2717</v>
      </c>
      <c r="O875" s="18" t="s">
        <v>56</v>
      </c>
      <c r="Q875">
        <v>100</v>
      </c>
      <c r="R875" s="5"/>
      <c r="W875">
        <v>1843</v>
      </c>
      <c r="AO875" s="5" t="s">
        <v>6884</v>
      </c>
      <c r="AP875" s="5" t="s">
        <v>6885</v>
      </c>
      <c r="AQ875" s="19" t="s">
        <v>2551</v>
      </c>
      <c r="AR875" s="5" t="s">
        <v>2551</v>
      </c>
    </row>
    <row r="876" spans="1:44" ht="32" x14ac:dyDescent="0.2">
      <c r="A876" s="18" t="s">
        <v>1330</v>
      </c>
      <c r="B876" s="18" t="s">
        <v>220</v>
      </c>
      <c r="C876" s="18" t="s">
        <v>6836</v>
      </c>
      <c r="D876" s="18" t="s">
        <v>2844</v>
      </c>
      <c r="E876" s="5" t="s">
        <v>6886</v>
      </c>
      <c r="F876" s="5" t="s">
        <v>6887</v>
      </c>
      <c r="G876" s="5" t="s">
        <v>6888</v>
      </c>
      <c r="H876" s="5"/>
      <c r="I876" s="5"/>
      <c r="J876" s="5" t="s">
        <v>1331</v>
      </c>
      <c r="K876" s="5" t="s">
        <v>2551</v>
      </c>
      <c r="L876" s="5" t="s">
        <v>2551</v>
      </c>
      <c r="M876" s="5" t="s">
        <v>2551</v>
      </c>
      <c r="N876" s="5" t="s">
        <v>2717</v>
      </c>
      <c r="O876" s="18" t="s">
        <v>56</v>
      </c>
      <c r="Q876">
        <v>100</v>
      </c>
      <c r="R876" s="5"/>
      <c r="U876">
        <v>120</v>
      </c>
      <c r="W876">
        <v>120</v>
      </c>
      <c r="X876">
        <v>60</v>
      </c>
      <c r="AO876" s="5" t="s">
        <v>2567</v>
      </c>
      <c r="AP876" s="5" t="s">
        <v>6889</v>
      </c>
      <c r="AQ876" s="19" t="s">
        <v>2551</v>
      </c>
      <c r="AR876" s="5"/>
    </row>
    <row r="877" spans="1:44" ht="16" x14ac:dyDescent="0.2">
      <c r="A877" s="18" t="s">
        <v>1859</v>
      </c>
      <c r="B877" s="18" t="s">
        <v>162</v>
      </c>
      <c r="C877" s="18" t="s">
        <v>6890</v>
      </c>
      <c r="D877" s="18" t="s">
        <v>2976</v>
      </c>
      <c r="E877" s="5" t="s">
        <v>6891</v>
      </c>
      <c r="F877" s="5" t="s">
        <v>6892</v>
      </c>
      <c r="G877" s="5" t="s">
        <v>6893</v>
      </c>
      <c r="H877" s="5"/>
      <c r="I877" s="5"/>
      <c r="J877" s="5" t="s">
        <v>6894</v>
      </c>
      <c r="K877" s="5" t="s">
        <v>2551</v>
      </c>
      <c r="L877" s="5" t="s">
        <v>2551</v>
      </c>
      <c r="M877" s="5" t="s">
        <v>2717</v>
      </c>
      <c r="N877" s="5" t="s">
        <v>2551</v>
      </c>
      <c r="O877" s="18" t="s">
        <v>67</v>
      </c>
      <c r="P877">
        <v>100</v>
      </c>
      <c r="R877" s="5"/>
      <c r="AJ877">
        <v>22900</v>
      </c>
      <c r="AL877">
        <v>10000</v>
      </c>
      <c r="AM877">
        <v>16000</v>
      </c>
      <c r="AO877" s="5" t="s">
        <v>6895</v>
      </c>
      <c r="AP877" s="5"/>
      <c r="AQ877" s="19"/>
      <c r="AR877" s="5" t="s">
        <v>3347</v>
      </c>
    </row>
    <row r="878" spans="1:44" ht="32" x14ac:dyDescent="0.2">
      <c r="A878" s="18" t="s">
        <v>1572</v>
      </c>
      <c r="B878" s="18" t="s">
        <v>162</v>
      </c>
      <c r="C878" s="18" t="s">
        <v>6890</v>
      </c>
      <c r="D878" s="18" t="s">
        <v>2976</v>
      </c>
      <c r="E878" s="5" t="s">
        <v>6896</v>
      </c>
      <c r="F878" s="5" t="s">
        <v>6897</v>
      </c>
      <c r="G878" s="5" t="s">
        <v>6898</v>
      </c>
      <c r="H878" s="5"/>
      <c r="I878" s="5"/>
      <c r="J878" s="5" t="s">
        <v>1573</v>
      </c>
      <c r="K878" s="5" t="s">
        <v>2753</v>
      </c>
      <c r="L878" s="5" t="s">
        <v>2753</v>
      </c>
      <c r="M878" s="5" t="s">
        <v>2753</v>
      </c>
      <c r="N878" s="5" t="s">
        <v>2753</v>
      </c>
      <c r="O878" s="18" t="s">
        <v>107</v>
      </c>
      <c r="P878">
        <v>100</v>
      </c>
      <c r="R878" s="5"/>
      <c r="V878">
        <v>25</v>
      </c>
      <c r="AO878" s="5" t="s">
        <v>6899</v>
      </c>
      <c r="AP878" s="5" t="s">
        <v>6900</v>
      </c>
      <c r="AQ878" s="19"/>
      <c r="AR878" s="5" t="s">
        <v>3347</v>
      </c>
    </row>
    <row r="879" spans="1:44" ht="16" x14ac:dyDescent="0.2">
      <c r="A879" s="18" t="s">
        <v>974</v>
      </c>
      <c r="B879" s="18" t="s">
        <v>162</v>
      </c>
      <c r="C879" s="18" t="s">
        <v>6890</v>
      </c>
      <c r="D879" s="18" t="s">
        <v>2976</v>
      </c>
      <c r="E879" s="5" t="s">
        <v>6522</v>
      </c>
      <c r="F879" s="5" t="s">
        <v>6523</v>
      </c>
      <c r="G879" s="5" t="s">
        <v>6524</v>
      </c>
      <c r="H879" s="5"/>
      <c r="I879" s="5"/>
      <c r="J879" s="5" t="s">
        <v>975</v>
      </c>
      <c r="K879" s="5" t="s">
        <v>2739</v>
      </c>
      <c r="L879" s="5" t="s">
        <v>2739</v>
      </c>
      <c r="M879" s="5" t="s">
        <v>2738</v>
      </c>
      <c r="N879" s="5" t="s">
        <v>2551</v>
      </c>
      <c r="O879" s="18" t="s">
        <v>107</v>
      </c>
      <c r="P879">
        <v>90</v>
      </c>
      <c r="Q879">
        <v>10</v>
      </c>
      <c r="R879" s="5"/>
      <c r="W879">
        <v>35</v>
      </c>
      <c r="Y879">
        <v>35</v>
      </c>
      <c r="Z879">
        <v>50</v>
      </c>
      <c r="AA879">
        <v>10</v>
      </c>
      <c r="AB879">
        <v>5</v>
      </c>
      <c r="AE879">
        <v>100</v>
      </c>
      <c r="AH879">
        <v>75</v>
      </c>
      <c r="AI879">
        <v>75</v>
      </c>
      <c r="AO879" s="5" t="s">
        <v>6901</v>
      </c>
      <c r="AP879" s="5" t="s">
        <v>6902</v>
      </c>
      <c r="AQ879" s="19"/>
      <c r="AR879" s="5" t="s">
        <v>3347</v>
      </c>
    </row>
    <row r="880" spans="1:44" ht="16" x14ac:dyDescent="0.2">
      <c r="A880" s="18" t="s">
        <v>207</v>
      </c>
      <c r="B880" s="18" t="s">
        <v>162</v>
      </c>
      <c r="C880" s="18" t="s">
        <v>6890</v>
      </c>
      <c r="D880" s="18" t="s">
        <v>2976</v>
      </c>
      <c r="E880" s="5" t="s">
        <v>6903</v>
      </c>
      <c r="F880" s="5" t="s">
        <v>6904</v>
      </c>
      <c r="G880" s="5" t="s">
        <v>6905</v>
      </c>
      <c r="H880" s="5"/>
      <c r="I880" s="5"/>
      <c r="J880" s="5" t="s">
        <v>6906</v>
      </c>
      <c r="K880" s="5" t="s">
        <v>2551</v>
      </c>
      <c r="L880" s="5" t="s">
        <v>2551</v>
      </c>
      <c r="M880" s="5" t="s">
        <v>2717</v>
      </c>
      <c r="N880" s="5" t="s">
        <v>2551</v>
      </c>
      <c r="O880" s="18" t="s">
        <v>67</v>
      </c>
      <c r="P880">
        <v>100</v>
      </c>
      <c r="R880" s="5"/>
      <c r="S880">
        <v>30</v>
      </c>
      <c r="AF880">
        <v>210</v>
      </c>
      <c r="AO880" s="5" t="s">
        <v>6907</v>
      </c>
      <c r="AP880" s="5" t="s">
        <v>6908</v>
      </c>
      <c r="AQ880" s="19"/>
      <c r="AR880" s="5" t="s">
        <v>3347</v>
      </c>
    </row>
    <row r="881" spans="1:45" ht="16" x14ac:dyDescent="0.2">
      <c r="A881" s="18" t="s">
        <v>2475</v>
      </c>
      <c r="B881" s="18" t="s">
        <v>162</v>
      </c>
      <c r="C881" s="18" t="s">
        <v>6890</v>
      </c>
      <c r="D881" s="18" t="s">
        <v>2976</v>
      </c>
      <c r="E881" s="5" t="s">
        <v>6909</v>
      </c>
      <c r="F881" s="5" t="s">
        <v>6910</v>
      </c>
      <c r="G881" s="5" t="s">
        <v>6911</v>
      </c>
      <c r="H881" s="5"/>
      <c r="I881" s="5"/>
      <c r="J881" s="5" t="s">
        <v>2476</v>
      </c>
      <c r="K881" s="5" t="s">
        <v>5019</v>
      </c>
      <c r="L881" s="5" t="s">
        <v>2551</v>
      </c>
      <c r="M881" s="5" t="s">
        <v>5174</v>
      </c>
      <c r="N881" s="5" t="s">
        <v>2551</v>
      </c>
      <c r="O881" s="18" t="s">
        <v>120</v>
      </c>
      <c r="P881">
        <v>100</v>
      </c>
      <c r="R881" s="5"/>
      <c r="T881">
        <v>12</v>
      </c>
      <c r="AE881">
        <v>20</v>
      </c>
      <c r="AH881">
        <v>1</v>
      </c>
      <c r="AI881">
        <v>1</v>
      </c>
      <c r="AK881">
        <v>2000</v>
      </c>
      <c r="AO881" s="5" t="s">
        <v>6912</v>
      </c>
      <c r="AP881" s="5" t="s">
        <v>6913</v>
      </c>
      <c r="AQ881" s="19" t="s">
        <v>6914</v>
      </c>
      <c r="AR881" s="5" t="s">
        <v>3050</v>
      </c>
    </row>
    <row r="882" spans="1:45" ht="16" x14ac:dyDescent="0.2">
      <c r="A882" s="18" t="s">
        <v>598</v>
      </c>
      <c r="B882" s="18" t="s">
        <v>162</v>
      </c>
      <c r="C882" s="18" t="s">
        <v>6890</v>
      </c>
      <c r="D882" s="18" t="s">
        <v>2976</v>
      </c>
      <c r="E882" s="5" t="s">
        <v>6915</v>
      </c>
      <c r="F882" s="5" t="s">
        <v>4392</v>
      </c>
      <c r="G882" s="5" t="s">
        <v>4393</v>
      </c>
      <c r="H882" s="5"/>
      <c r="I882" s="5"/>
      <c r="J882" s="5" t="s">
        <v>599</v>
      </c>
      <c r="K882" s="5" t="s">
        <v>2551</v>
      </c>
      <c r="L882" s="5" t="s">
        <v>2551</v>
      </c>
      <c r="M882" s="5" t="s">
        <v>2551</v>
      </c>
      <c r="N882" s="5" t="s">
        <v>2717</v>
      </c>
      <c r="O882" s="18" t="s">
        <v>56</v>
      </c>
      <c r="P882">
        <v>100</v>
      </c>
      <c r="R882" s="5"/>
      <c r="S882">
        <v>75</v>
      </c>
      <c r="U882">
        <v>150</v>
      </c>
      <c r="W882">
        <v>185</v>
      </c>
      <c r="AO882" s="5" t="s">
        <v>6916</v>
      </c>
      <c r="AP882" s="5" t="s">
        <v>6917</v>
      </c>
      <c r="AQ882" s="19" t="s">
        <v>2551</v>
      </c>
      <c r="AR882" s="5" t="s">
        <v>3347</v>
      </c>
    </row>
    <row r="883" spans="1:45" ht="16" x14ac:dyDescent="0.2">
      <c r="A883" s="18" t="s">
        <v>2263</v>
      </c>
      <c r="B883" s="18" t="s">
        <v>162</v>
      </c>
      <c r="C883" s="18" t="s">
        <v>6890</v>
      </c>
      <c r="D883" s="18" t="s">
        <v>2976</v>
      </c>
      <c r="E883" s="5" t="s">
        <v>6918</v>
      </c>
      <c r="F883" s="5" t="s">
        <v>6919</v>
      </c>
      <c r="G883" s="5" t="s">
        <v>6920</v>
      </c>
      <c r="H883" s="5"/>
      <c r="I883" s="5"/>
      <c r="J883" s="5" t="s">
        <v>2264</v>
      </c>
      <c r="K883" s="5" t="s">
        <v>2717</v>
      </c>
      <c r="L883" s="5" t="s">
        <v>2551</v>
      </c>
      <c r="M883" s="5" t="s">
        <v>2551</v>
      </c>
      <c r="N883" s="5" t="s">
        <v>2551</v>
      </c>
      <c r="O883" s="18" t="s">
        <v>120</v>
      </c>
      <c r="P883">
        <v>76</v>
      </c>
      <c r="Q883">
        <v>24</v>
      </c>
      <c r="R883" s="5"/>
      <c r="S883">
        <v>183</v>
      </c>
      <c r="T883">
        <v>183</v>
      </c>
      <c r="AO883" s="5" t="s">
        <v>6921</v>
      </c>
      <c r="AP883" s="5" t="s">
        <v>6921</v>
      </c>
      <c r="AQ883" s="19">
        <f>'CapRev-Output-All'!$AO883*'CapRev-Output-All'!$AR883/100</f>
        <v>56054.556000000004</v>
      </c>
      <c r="AR883" s="5">
        <v>10</v>
      </c>
    </row>
    <row r="884" spans="1:45" ht="16" x14ac:dyDescent="0.2">
      <c r="A884" s="18" t="s">
        <v>1797</v>
      </c>
      <c r="B884" s="18" t="s">
        <v>162</v>
      </c>
      <c r="C884" s="18" t="s">
        <v>6890</v>
      </c>
      <c r="D884" s="18" t="s">
        <v>2976</v>
      </c>
      <c r="E884" s="5" t="s">
        <v>6891</v>
      </c>
      <c r="F884" s="5" t="s">
        <v>6922</v>
      </c>
      <c r="G884" s="5" t="s">
        <v>6923</v>
      </c>
      <c r="H884" s="5"/>
      <c r="I884" s="5"/>
      <c r="J884" s="5" t="s">
        <v>1798</v>
      </c>
      <c r="K884" s="5" t="s">
        <v>2551</v>
      </c>
      <c r="L884" s="5" t="s">
        <v>2551</v>
      </c>
      <c r="M884" s="5" t="s">
        <v>2717</v>
      </c>
      <c r="N884" s="5" t="s">
        <v>2551</v>
      </c>
      <c r="O884" s="18" t="s">
        <v>67</v>
      </c>
      <c r="P884">
        <v>100</v>
      </c>
      <c r="R884" s="5"/>
      <c r="AG884">
        <v>25000000</v>
      </c>
      <c r="AJ884">
        <v>16</v>
      </c>
      <c r="AK884">
        <v>20</v>
      </c>
      <c r="AL884">
        <v>20</v>
      </c>
      <c r="AM884">
        <v>2500</v>
      </c>
      <c r="AN884">
        <v>7</v>
      </c>
      <c r="AO884" s="5" t="s">
        <v>6924</v>
      </c>
      <c r="AP884" s="5" t="s">
        <v>6925</v>
      </c>
      <c r="AQ884" s="19"/>
      <c r="AR884" s="5" t="s">
        <v>3347</v>
      </c>
    </row>
    <row r="885" spans="1:45" ht="16" x14ac:dyDescent="0.2">
      <c r="A885" s="18" t="s">
        <v>557</v>
      </c>
      <c r="B885" s="18" t="s">
        <v>162</v>
      </c>
      <c r="C885" s="18" t="s">
        <v>6890</v>
      </c>
      <c r="D885" s="18" t="s">
        <v>2976</v>
      </c>
      <c r="E885" s="5" t="s">
        <v>6890</v>
      </c>
      <c r="F885" s="5" t="s">
        <v>6926</v>
      </c>
      <c r="G885" s="5" t="s">
        <v>6927</v>
      </c>
      <c r="H885" s="5"/>
      <c r="I885" s="5"/>
      <c r="J885" s="5" t="s">
        <v>558</v>
      </c>
      <c r="K885" s="5" t="s">
        <v>2551</v>
      </c>
      <c r="L885" s="5" t="s">
        <v>2551</v>
      </c>
      <c r="M885" s="5" t="s">
        <v>2551</v>
      </c>
      <c r="N885" s="5" t="s">
        <v>2717</v>
      </c>
      <c r="O885" s="18" t="s">
        <v>56</v>
      </c>
      <c r="P885">
        <v>75</v>
      </c>
      <c r="Q885">
        <v>25</v>
      </c>
      <c r="R885" s="5"/>
      <c r="S885">
        <v>30</v>
      </c>
      <c r="U885">
        <v>20</v>
      </c>
      <c r="W885">
        <v>50</v>
      </c>
      <c r="AO885" s="5" t="s">
        <v>6928</v>
      </c>
      <c r="AP885" s="5" t="s">
        <v>6929</v>
      </c>
      <c r="AQ885" s="19">
        <f>'CapRev-Output-All'!$AO885*'CapRev-Output-All'!$AR885/100</f>
        <v>34880.082840000003</v>
      </c>
      <c r="AR885" s="5">
        <v>5.4</v>
      </c>
    </row>
    <row r="886" spans="1:45" ht="16" x14ac:dyDescent="0.2">
      <c r="A886" s="18" t="s">
        <v>1675</v>
      </c>
      <c r="B886" s="18" t="s">
        <v>162</v>
      </c>
      <c r="C886" s="18" t="s">
        <v>6890</v>
      </c>
      <c r="D886" s="18" t="s">
        <v>2976</v>
      </c>
      <c r="E886" s="5" t="s">
        <v>6891</v>
      </c>
      <c r="F886" s="5" t="s">
        <v>6892</v>
      </c>
      <c r="G886" s="5" t="s">
        <v>6893</v>
      </c>
      <c r="H886" s="5"/>
      <c r="I886" s="5"/>
      <c r="J886" s="5" t="s">
        <v>1676</v>
      </c>
      <c r="K886" s="5" t="s">
        <v>2551</v>
      </c>
      <c r="L886" s="5" t="s">
        <v>2551</v>
      </c>
      <c r="M886" s="5" t="s">
        <v>2717</v>
      </c>
      <c r="N886" s="5" t="s">
        <v>2551</v>
      </c>
      <c r="O886" s="18" t="s">
        <v>67</v>
      </c>
      <c r="P886">
        <v>100</v>
      </c>
      <c r="R886" s="5"/>
      <c r="AI886">
        <v>5</v>
      </c>
      <c r="AJ886">
        <v>25</v>
      </c>
      <c r="AL886">
        <v>500000</v>
      </c>
      <c r="AM886">
        <v>1000</v>
      </c>
      <c r="AO886" s="5" t="s">
        <v>6930</v>
      </c>
      <c r="AP886" s="5" t="s">
        <v>6931</v>
      </c>
      <c r="AQ886" s="19"/>
      <c r="AR886" s="5" t="s">
        <v>3347</v>
      </c>
    </row>
    <row r="887" spans="1:45" ht="16" x14ac:dyDescent="0.2">
      <c r="A887" s="18" t="s">
        <v>797</v>
      </c>
      <c r="B887" s="18" t="s">
        <v>162</v>
      </c>
      <c r="C887" s="18" t="s">
        <v>6890</v>
      </c>
      <c r="D887" s="18" t="s">
        <v>2976</v>
      </c>
      <c r="E887" s="5" t="s">
        <v>6560</v>
      </c>
      <c r="F887" s="5" t="s">
        <v>6561</v>
      </c>
      <c r="G887" s="5" t="s">
        <v>6562</v>
      </c>
      <c r="H887" s="5"/>
      <c r="I887" s="5"/>
      <c r="J887" s="5" t="s">
        <v>798</v>
      </c>
      <c r="K887" s="5" t="s">
        <v>2769</v>
      </c>
      <c r="L887" s="5" t="s">
        <v>3076</v>
      </c>
      <c r="M887" s="5" t="s">
        <v>2769</v>
      </c>
      <c r="N887" s="5" t="s">
        <v>2769</v>
      </c>
      <c r="O887" s="18" t="s">
        <v>114</v>
      </c>
      <c r="P887">
        <v>75</v>
      </c>
      <c r="Q887">
        <v>25</v>
      </c>
      <c r="R887" s="5"/>
      <c r="V887">
        <v>10</v>
      </c>
      <c r="W887">
        <v>20</v>
      </c>
      <c r="Y887">
        <v>10</v>
      </c>
      <c r="Z887">
        <v>20</v>
      </c>
      <c r="AA887">
        <v>10</v>
      </c>
      <c r="AB887">
        <v>30</v>
      </c>
      <c r="AC887">
        <v>20</v>
      </c>
      <c r="AG887">
        <v>112500</v>
      </c>
      <c r="AH887">
        <v>30</v>
      </c>
      <c r="AI887">
        <v>40</v>
      </c>
      <c r="AO887" s="5" t="s">
        <v>6932</v>
      </c>
      <c r="AP887" s="5" t="s">
        <v>6933</v>
      </c>
      <c r="AQ887" s="19" t="s">
        <v>2551</v>
      </c>
      <c r="AR887" s="5" t="s">
        <v>3347</v>
      </c>
    </row>
    <row r="888" spans="1:45" ht="16" x14ac:dyDescent="0.2">
      <c r="A888" s="18" t="s">
        <v>2366</v>
      </c>
      <c r="B888" s="18" t="s">
        <v>162</v>
      </c>
      <c r="C888" s="18" t="s">
        <v>6890</v>
      </c>
      <c r="D888" s="18" t="s">
        <v>2976</v>
      </c>
      <c r="E888" s="5" t="s">
        <v>6934</v>
      </c>
      <c r="F888" s="5" t="s">
        <v>6935</v>
      </c>
      <c r="G888" s="5" t="s">
        <v>6936</v>
      </c>
      <c r="H888" s="5"/>
      <c r="I888" s="5"/>
      <c r="J888" s="5" t="s">
        <v>2367</v>
      </c>
      <c r="K888" s="5" t="s">
        <v>2826</v>
      </c>
      <c r="L888" s="5" t="s">
        <v>3683</v>
      </c>
      <c r="M888" s="5" t="s">
        <v>4143</v>
      </c>
      <c r="N888" s="5" t="s">
        <v>3455</v>
      </c>
      <c r="O888" s="18" t="s">
        <v>120</v>
      </c>
      <c r="P888">
        <v>76</v>
      </c>
      <c r="Q888">
        <v>24</v>
      </c>
      <c r="R888" s="5"/>
      <c r="AC888">
        <v>20</v>
      </c>
      <c r="AE888">
        <v>2140</v>
      </c>
      <c r="AO888" s="5" t="s">
        <v>6937</v>
      </c>
      <c r="AP888" s="5"/>
      <c r="AQ888" s="19" t="s">
        <v>2551</v>
      </c>
      <c r="AR888" s="5" t="s">
        <v>3347</v>
      </c>
    </row>
    <row r="889" spans="1:45" ht="16" x14ac:dyDescent="0.2">
      <c r="A889" s="18" t="s">
        <v>164</v>
      </c>
      <c r="B889" s="18" t="s">
        <v>162</v>
      </c>
      <c r="C889" s="18" t="s">
        <v>6890</v>
      </c>
      <c r="D889" s="18" t="s">
        <v>2976</v>
      </c>
      <c r="E889" s="5" t="s">
        <v>6938</v>
      </c>
      <c r="F889" s="5" t="s">
        <v>6939</v>
      </c>
      <c r="G889" s="5" t="s">
        <v>6940</v>
      </c>
      <c r="H889" s="5"/>
      <c r="I889" s="5"/>
      <c r="J889" s="5" t="s">
        <v>165</v>
      </c>
      <c r="K889" s="5" t="s">
        <v>2897</v>
      </c>
      <c r="L889" s="5" t="s">
        <v>3765</v>
      </c>
      <c r="M889" s="5" t="s">
        <v>3765</v>
      </c>
      <c r="N889" s="5" t="s">
        <v>2551</v>
      </c>
      <c r="O889" s="18" t="s">
        <v>107</v>
      </c>
      <c r="P889">
        <v>75</v>
      </c>
      <c r="Q889">
        <v>25</v>
      </c>
      <c r="R889" s="5"/>
      <c r="S889">
        <v>30</v>
      </c>
      <c r="AF889">
        <v>210</v>
      </c>
      <c r="AO889" s="5" t="s">
        <v>6941</v>
      </c>
      <c r="AP889" s="5" t="s">
        <v>6941</v>
      </c>
      <c r="AQ889" s="19" t="s">
        <v>2551</v>
      </c>
      <c r="AR889" s="5" t="s">
        <v>3347</v>
      </c>
    </row>
    <row r="890" spans="1:45" ht="16" x14ac:dyDescent="0.2">
      <c r="A890" s="18" t="s">
        <v>2024</v>
      </c>
      <c r="B890" s="18" t="s">
        <v>162</v>
      </c>
      <c r="C890" s="18" t="s">
        <v>6890</v>
      </c>
      <c r="D890" s="18" t="s">
        <v>2976</v>
      </c>
      <c r="E890" s="5" t="s">
        <v>6890</v>
      </c>
      <c r="F890" s="5" t="s">
        <v>6942</v>
      </c>
      <c r="G890" s="5" t="s">
        <v>6943</v>
      </c>
      <c r="H890" s="5"/>
      <c r="I890" s="5"/>
      <c r="J890" s="5" t="s">
        <v>2025</v>
      </c>
      <c r="K890" s="5" t="s">
        <v>2739</v>
      </c>
      <c r="L890" s="5" t="s">
        <v>2769</v>
      </c>
      <c r="M890" s="5" t="s">
        <v>2769</v>
      </c>
      <c r="N890" s="5" t="s">
        <v>2739</v>
      </c>
      <c r="O890" s="18" t="s">
        <v>107</v>
      </c>
      <c r="P890">
        <v>75</v>
      </c>
      <c r="Q890">
        <v>25</v>
      </c>
      <c r="R890" s="5"/>
      <c r="S890">
        <v>400</v>
      </c>
      <c r="T890">
        <v>200</v>
      </c>
      <c r="U890">
        <v>150</v>
      </c>
      <c r="W890">
        <v>315</v>
      </c>
      <c r="AA890">
        <v>22</v>
      </c>
      <c r="AB890">
        <v>25</v>
      </c>
      <c r="AO890" s="5" t="s">
        <v>6944</v>
      </c>
      <c r="AP890" s="5"/>
      <c r="AQ890" s="19" t="s">
        <v>2551</v>
      </c>
      <c r="AR890" s="5" t="s">
        <v>3347</v>
      </c>
    </row>
    <row r="891" spans="1:45" ht="16" x14ac:dyDescent="0.2">
      <c r="A891" s="18" t="s">
        <v>2106</v>
      </c>
      <c r="B891" s="18" t="s">
        <v>162</v>
      </c>
      <c r="C891" s="18" t="s">
        <v>6890</v>
      </c>
      <c r="D891" s="18" t="s">
        <v>2976</v>
      </c>
      <c r="E891" s="5" t="s">
        <v>6945</v>
      </c>
      <c r="F891" s="5" t="s">
        <v>6946</v>
      </c>
      <c r="G891" s="5" t="s">
        <v>6947</v>
      </c>
      <c r="H891" s="5"/>
      <c r="I891" s="5"/>
      <c r="J891" s="5" t="s">
        <v>2107</v>
      </c>
      <c r="K891" s="5" t="s">
        <v>2813</v>
      </c>
      <c r="L891" s="5" t="s">
        <v>2551</v>
      </c>
      <c r="M891" s="5" t="s">
        <v>2879</v>
      </c>
      <c r="N891" s="5" t="s">
        <v>2769</v>
      </c>
      <c r="O891" s="18" t="s">
        <v>67</v>
      </c>
      <c r="P891">
        <v>100</v>
      </c>
      <c r="R891" s="5"/>
      <c r="AO891" s="5" t="s">
        <v>6948</v>
      </c>
      <c r="AP891" s="5"/>
      <c r="AQ891" s="19" t="s">
        <v>6949</v>
      </c>
      <c r="AR891" s="5" t="s">
        <v>2938</v>
      </c>
    </row>
    <row r="892" spans="1:45" ht="16" x14ac:dyDescent="0.2">
      <c r="A892" s="18" t="s">
        <v>682</v>
      </c>
      <c r="B892" s="18" t="s">
        <v>162</v>
      </c>
      <c r="C892" s="18" t="s">
        <v>6890</v>
      </c>
      <c r="D892" s="18" t="s">
        <v>2976</v>
      </c>
      <c r="E892" s="5" t="s">
        <v>6890</v>
      </c>
      <c r="F892" s="5" t="s">
        <v>6950</v>
      </c>
      <c r="G892" s="5" t="s">
        <v>6951</v>
      </c>
      <c r="H892" s="5"/>
      <c r="I892" s="5"/>
      <c r="J892" s="5" t="s">
        <v>683</v>
      </c>
      <c r="K892" s="5" t="s">
        <v>2813</v>
      </c>
      <c r="L892" s="5" t="s">
        <v>2551</v>
      </c>
      <c r="M892" s="5" t="s">
        <v>2551</v>
      </c>
      <c r="N892" s="5" t="s">
        <v>3076</v>
      </c>
      <c r="O892" s="18" t="s">
        <v>56</v>
      </c>
      <c r="P892">
        <v>75</v>
      </c>
      <c r="Q892">
        <v>25</v>
      </c>
      <c r="R892" s="5"/>
      <c r="S892">
        <v>278</v>
      </c>
      <c r="T892">
        <v>55</v>
      </c>
      <c r="U892">
        <v>367</v>
      </c>
      <c r="W892">
        <v>546</v>
      </c>
      <c r="AO892" s="5" t="s">
        <v>6952</v>
      </c>
      <c r="AP892" s="5"/>
      <c r="AQ892" s="19" t="s">
        <v>2586</v>
      </c>
      <c r="AR892" s="5" t="s">
        <v>6953</v>
      </c>
    </row>
    <row r="893" spans="1:45" ht="16" x14ac:dyDescent="0.2">
      <c r="A893" s="18" t="s">
        <v>252</v>
      </c>
      <c r="B893" s="18" t="s">
        <v>162</v>
      </c>
      <c r="C893" s="18" t="s">
        <v>6890</v>
      </c>
      <c r="D893" s="18" t="s">
        <v>2976</v>
      </c>
      <c r="E893" s="5" t="s">
        <v>6890</v>
      </c>
      <c r="F893" s="5" t="s">
        <v>6954</v>
      </c>
      <c r="G893" s="5" t="s">
        <v>6955</v>
      </c>
      <c r="H893" s="5"/>
      <c r="I893" s="5"/>
      <c r="J893" s="5" t="s">
        <v>253</v>
      </c>
      <c r="K893" s="5" t="s">
        <v>2551</v>
      </c>
      <c r="L893" s="5" t="s">
        <v>2717</v>
      </c>
      <c r="M893" s="5" t="s">
        <v>2551</v>
      </c>
      <c r="N893" s="5" t="s">
        <v>2551</v>
      </c>
      <c r="O893" s="18" t="s">
        <v>114</v>
      </c>
      <c r="P893">
        <v>75</v>
      </c>
      <c r="Q893">
        <v>25</v>
      </c>
      <c r="R893" s="5"/>
      <c r="Y893">
        <v>2</v>
      </c>
      <c r="Z893">
        <v>6</v>
      </c>
      <c r="AA893">
        <v>16</v>
      </c>
      <c r="AB893">
        <v>27</v>
      </c>
      <c r="AC893">
        <v>5</v>
      </c>
      <c r="AE893">
        <v>6</v>
      </c>
      <c r="AH893">
        <v>32</v>
      </c>
      <c r="AI893">
        <v>10</v>
      </c>
      <c r="AO893" s="5" t="s">
        <v>6956</v>
      </c>
      <c r="AP893" s="5"/>
      <c r="AQ893" s="19" t="s">
        <v>2551</v>
      </c>
      <c r="AR893" s="5" t="s">
        <v>3347</v>
      </c>
    </row>
    <row r="894" spans="1:45" ht="16" x14ac:dyDescent="0.2">
      <c r="A894" s="18" t="s">
        <v>2538</v>
      </c>
      <c r="B894" s="18" t="s">
        <v>192</v>
      </c>
      <c r="C894" s="18" t="s">
        <v>6826</v>
      </c>
      <c r="D894" s="18" t="s">
        <v>2976</v>
      </c>
      <c r="E894" s="5" t="s">
        <v>6957</v>
      </c>
      <c r="F894" s="5" t="s">
        <v>6958</v>
      </c>
      <c r="G894" s="5" t="s">
        <v>6959</v>
      </c>
      <c r="H894" s="5" t="s">
        <v>2551</v>
      </c>
      <c r="I894" s="5"/>
      <c r="J894" s="5" t="s">
        <v>2539</v>
      </c>
      <c r="K894" s="5" t="s">
        <v>2551</v>
      </c>
      <c r="L894" s="5" t="s">
        <v>2551</v>
      </c>
      <c r="M894" s="5" t="s">
        <v>2717</v>
      </c>
      <c r="N894" s="5" t="s">
        <v>2551</v>
      </c>
      <c r="O894" s="18" t="s">
        <v>67</v>
      </c>
      <c r="P894">
        <v>0</v>
      </c>
      <c r="Q894">
        <v>100</v>
      </c>
      <c r="R894" s="5"/>
      <c r="S894">
        <v>10</v>
      </c>
      <c r="U894">
        <v>20</v>
      </c>
      <c r="V894">
        <v>10</v>
      </c>
      <c r="W894">
        <v>30</v>
      </c>
      <c r="AO894" s="5" t="s">
        <v>6960</v>
      </c>
      <c r="AP894" s="5"/>
      <c r="AQ894" s="19" t="s">
        <v>6961</v>
      </c>
      <c r="AR894" s="5" t="s">
        <v>2955</v>
      </c>
      <c r="AS894" t="b">
        <v>0</v>
      </c>
    </row>
    <row r="895" spans="1:45" ht="16" x14ac:dyDescent="0.2">
      <c r="A895" s="18" t="s">
        <v>320</v>
      </c>
      <c r="B895" s="18" t="s">
        <v>192</v>
      </c>
      <c r="C895" s="18" t="s">
        <v>6826</v>
      </c>
      <c r="D895" s="18" t="s">
        <v>2976</v>
      </c>
      <c r="E895" s="5" t="s">
        <v>6826</v>
      </c>
      <c r="F895" s="5" t="s">
        <v>6962</v>
      </c>
      <c r="G895" s="5" t="s">
        <v>6963</v>
      </c>
      <c r="H895" s="5" t="s">
        <v>2551</v>
      </c>
      <c r="I895" s="5"/>
      <c r="J895" s="5" t="s">
        <v>321</v>
      </c>
      <c r="K895" s="5" t="s">
        <v>2551</v>
      </c>
      <c r="L895" s="5" t="s">
        <v>2551</v>
      </c>
      <c r="M895" s="5" t="s">
        <v>2717</v>
      </c>
      <c r="N895" s="5" t="s">
        <v>2551</v>
      </c>
      <c r="O895" s="18" t="s">
        <v>67</v>
      </c>
      <c r="P895">
        <v>0</v>
      </c>
      <c r="Q895">
        <v>100</v>
      </c>
      <c r="R895" s="5"/>
      <c r="AE895">
        <v>117</v>
      </c>
      <c r="AH895">
        <v>12</v>
      </c>
      <c r="AN895">
        <v>12</v>
      </c>
      <c r="AO895" s="5" t="s">
        <v>6964</v>
      </c>
      <c r="AP895" s="5" t="s">
        <v>6964</v>
      </c>
      <c r="AQ895" s="19" t="s">
        <v>2658</v>
      </c>
      <c r="AR895" s="5" t="s">
        <v>6965</v>
      </c>
    </row>
    <row r="896" spans="1:45" ht="16" x14ac:dyDescent="0.2">
      <c r="A896" s="18" t="s">
        <v>554</v>
      </c>
      <c r="B896" s="18" t="s">
        <v>192</v>
      </c>
      <c r="C896" s="18" t="s">
        <v>6826</v>
      </c>
      <c r="D896" s="18" t="s">
        <v>2976</v>
      </c>
      <c r="E896" s="5" t="s">
        <v>6826</v>
      </c>
      <c r="F896" s="5" t="s">
        <v>6966</v>
      </c>
      <c r="G896" s="5" t="s">
        <v>6967</v>
      </c>
      <c r="H896" s="5" t="s">
        <v>2551</v>
      </c>
      <c r="I896" s="5"/>
      <c r="J896" s="5" t="s">
        <v>555</v>
      </c>
      <c r="K896" s="5" t="s">
        <v>2813</v>
      </c>
      <c r="L896" s="5" t="s">
        <v>2551</v>
      </c>
      <c r="M896" s="5" t="s">
        <v>2551</v>
      </c>
      <c r="N896" s="5" t="s">
        <v>3076</v>
      </c>
      <c r="O896" s="18" t="s">
        <v>56</v>
      </c>
      <c r="Q896">
        <v>100</v>
      </c>
      <c r="R896" s="5"/>
      <c r="S896">
        <v>200</v>
      </c>
      <c r="U896">
        <v>280</v>
      </c>
      <c r="V896">
        <v>80</v>
      </c>
      <c r="W896">
        <v>100</v>
      </c>
      <c r="X896">
        <v>60</v>
      </c>
      <c r="AE896">
        <v>40</v>
      </c>
      <c r="AO896" s="5" t="s">
        <v>6968</v>
      </c>
      <c r="AP896" s="5" t="s">
        <v>6969</v>
      </c>
      <c r="AQ896" s="19" t="s">
        <v>2660</v>
      </c>
      <c r="AR896" s="5"/>
    </row>
    <row r="897" spans="1:45" ht="16" x14ac:dyDescent="0.2">
      <c r="A897" s="18" t="s">
        <v>766</v>
      </c>
      <c r="B897" s="18" t="s">
        <v>192</v>
      </c>
      <c r="C897" s="18" t="s">
        <v>6826</v>
      </c>
      <c r="D897" s="18" t="s">
        <v>2976</v>
      </c>
      <c r="E897" s="5" t="s">
        <v>6970</v>
      </c>
      <c r="F897" s="5" t="s">
        <v>6971</v>
      </c>
      <c r="G897" s="5" t="s">
        <v>6972</v>
      </c>
      <c r="H897" s="5" t="s">
        <v>2551</v>
      </c>
      <c r="I897" s="5"/>
      <c r="J897" s="5" t="s">
        <v>767</v>
      </c>
      <c r="K897" s="5" t="s">
        <v>2739</v>
      </c>
      <c r="L897" s="5" t="s">
        <v>2879</v>
      </c>
      <c r="M897" s="5" t="s">
        <v>2551</v>
      </c>
      <c r="N897" s="5" t="s">
        <v>2551</v>
      </c>
      <c r="O897" s="18" t="s">
        <v>114</v>
      </c>
      <c r="P897">
        <v>0</v>
      </c>
      <c r="Q897">
        <v>100</v>
      </c>
      <c r="R897" s="5"/>
      <c r="AO897" s="5" t="s">
        <v>6973</v>
      </c>
      <c r="AP897" s="5"/>
      <c r="AQ897" s="19"/>
      <c r="AR897" s="5"/>
    </row>
    <row r="898" spans="1:45" ht="16" x14ac:dyDescent="0.2">
      <c r="A898" s="18" t="s">
        <v>1387</v>
      </c>
      <c r="B898" s="18" t="s">
        <v>535</v>
      </c>
      <c r="C898" s="18" t="s">
        <v>6974</v>
      </c>
      <c r="D898" s="18" t="s">
        <v>148</v>
      </c>
      <c r="E898" s="5" t="s">
        <v>6974</v>
      </c>
      <c r="F898" s="5" t="s">
        <v>6975</v>
      </c>
      <c r="G898" s="5" t="s">
        <v>6976</v>
      </c>
      <c r="H898" s="5" t="s">
        <v>2551</v>
      </c>
      <c r="I898" s="5"/>
      <c r="J898" s="5" t="s">
        <v>1388</v>
      </c>
      <c r="K898" s="5" t="s">
        <v>2551</v>
      </c>
      <c r="L898" s="5" t="s">
        <v>2551</v>
      </c>
      <c r="M898" s="5" t="s">
        <v>2717</v>
      </c>
      <c r="N898" s="5" t="s">
        <v>2551</v>
      </c>
      <c r="O898" s="18" t="s">
        <v>67</v>
      </c>
      <c r="P898">
        <v>100</v>
      </c>
      <c r="R898" s="5"/>
      <c r="AN898">
        <v>1</v>
      </c>
      <c r="AO898" s="5" t="s">
        <v>3092</v>
      </c>
      <c r="AP898" s="5" t="s">
        <v>2828</v>
      </c>
      <c r="AQ898" s="19" t="s">
        <v>2551</v>
      </c>
      <c r="AR898" s="5" t="s">
        <v>2551</v>
      </c>
      <c r="AS898" t="b">
        <v>0</v>
      </c>
    </row>
    <row r="899" spans="1:45" ht="16" x14ac:dyDescent="0.2">
      <c r="A899" s="18" t="s">
        <v>1288</v>
      </c>
      <c r="B899" s="18" t="s">
        <v>535</v>
      </c>
      <c r="C899" s="18" t="s">
        <v>6974</v>
      </c>
      <c r="D899" s="18" t="s">
        <v>148</v>
      </c>
      <c r="E899" s="5" t="s">
        <v>6977</v>
      </c>
      <c r="F899" s="5" t="s">
        <v>6978</v>
      </c>
      <c r="G899" s="5" t="s">
        <v>6979</v>
      </c>
      <c r="H899" s="5" t="s">
        <v>2551</v>
      </c>
      <c r="I899" s="5"/>
      <c r="J899" s="5" t="s">
        <v>1289</v>
      </c>
      <c r="K899" s="5" t="s">
        <v>2551</v>
      </c>
      <c r="L899" s="5" t="s">
        <v>2551</v>
      </c>
      <c r="M899" s="5" t="s">
        <v>2551</v>
      </c>
      <c r="N899" s="5" t="s">
        <v>2717</v>
      </c>
      <c r="O899" s="18" t="s">
        <v>56</v>
      </c>
      <c r="P899">
        <v>100</v>
      </c>
      <c r="R899" s="5"/>
      <c r="AO899" s="5" t="s">
        <v>6980</v>
      </c>
      <c r="AP899" s="5" t="s">
        <v>6981</v>
      </c>
      <c r="AQ899" s="19" t="s">
        <v>2630</v>
      </c>
      <c r="AR899" s="5" t="s">
        <v>6982</v>
      </c>
    </row>
    <row r="900" spans="1:45" ht="16" x14ac:dyDescent="0.2">
      <c r="A900" s="18" t="s">
        <v>893</v>
      </c>
      <c r="B900" s="18" t="s">
        <v>535</v>
      </c>
      <c r="C900" s="18" t="s">
        <v>6974</v>
      </c>
      <c r="D900" s="18" t="s">
        <v>148</v>
      </c>
      <c r="E900" s="5" t="s">
        <v>6974</v>
      </c>
      <c r="F900" s="5" t="s">
        <v>6983</v>
      </c>
      <c r="G900" s="5" t="s">
        <v>6984</v>
      </c>
      <c r="H900" s="5" t="s">
        <v>2551</v>
      </c>
      <c r="I900" s="5"/>
      <c r="J900" s="5" t="s">
        <v>894</v>
      </c>
      <c r="K900" s="5" t="s">
        <v>2738</v>
      </c>
      <c r="L900" s="5" t="s">
        <v>2551</v>
      </c>
      <c r="M900" s="5" t="s">
        <v>2551</v>
      </c>
      <c r="N900" s="5" t="s">
        <v>3006</v>
      </c>
      <c r="O900" s="18" t="s">
        <v>56</v>
      </c>
      <c r="P900">
        <v>100</v>
      </c>
      <c r="R900" s="5"/>
      <c r="S900">
        <v>161</v>
      </c>
      <c r="T900">
        <v>48</v>
      </c>
      <c r="U900">
        <v>102</v>
      </c>
      <c r="V900">
        <v>34</v>
      </c>
      <c r="W900">
        <v>105</v>
      </c>
      <c r="X900">
        <v>4</v>
      </c>
      <c r="AC900">
        <v>1</v>
      </c>
      <c r="AO900" s="5" t="s">
        <v>6985</v>
      </c>
      <c r="AP900" s="5" t="s">
        <v>6986</v>
      </c>
      <c r="AQ900" s="19" t="s">
        <v>2551</v>
      </c>
      <c r="AR900" s="5"/>
      <c r="AS900" t="b">
        <v>0</v>
      </c>
    </row>
    <row r="901" spans="1:45" ht="16" x14ac:dyDescent="0.2">
      <c r="A901" s="18" t="s">
        <v>1849</v>
      </c>
      <c r="B901" s="18" t="s">
        <v>535</v>
      </c>
      <c r="C901" s="18" t="s">
        <v>6974</v>
      </c>
      <c r="D901" s="18" t="s">
        <v>148</v>
      </c>
      <c r="E901" s="5" t="s">
        <v>6987</v>
      </c>
      <c r="F901" s="5" t="s">
        <v>6988</v>
      </c>
      <c r="G901" s="5" t="s">
        <v>6989</v>
      </c>
      <c r="H901" s="5" t="s">
        <v>2551</v>
      </c>
      <c r="I901" s="5"/>
      <c r="J901" s="5" t="s">
        <v>1850</v>
      </c>
      <c r="K901" s="5" t="s">
        <v>2551</v>
      </c>
      <c r="L901" s="5" t="s">
        <v>2717</v>
      </c>
      <c r="M901" s="5" t="s">
        <v>2551</v>
      </c>
      <c r="N901" s="5" t="s">
        <v>2551</v>
      </c>
      <c r="O901" s="18" t="s">
        <v>114</v>
      </c>
      <c r="P901">
        <v>100</v>
      </c>
      <c r="R901" s="5"/>
      <c r="Y901">
        <v>5</v>
      </c>
      <c r="AA901">
        <v>8</v>
      </c>
      <c r="AB901">
        <v>30</v>
      </c>
      <c r="AC901">
        <v>8</v>
      </c>
      <c r="AJ901">
        <v>144</v>
      </c>
      <c r="AN901">
        <v>2</v>
      </c>
      <c r="AO901" s="5" t="s">
        <v>6990</v>
      </c>
      <c r="AP901" s="5" t="s">
        <v>6991</v>
      </c>
      <c r="AQ901" s="19" t="s">
        <v>2548</v>
      </c>
      <c r="AR901" s="5" t="s">
        <v>6992</v>
      </c>
    </row>
    <row r="902" spans="1:45" ht="16" x14ac:dyDescent="0.2">
      <c r="A902" s="18" t="s">
        <v>1379</v>
      </c>
      <c r="B902" s="18" t="s">
        <v>535</v>
      </c>
      <c r="C902" s="18" t="s">
        <v>6974</v>
      </c>
      <c r="D902" s="18" t="s">
        <v>148</v>
      </c>
      <c r="E902" s="5" t="s">
        <v>6993</v>
      </c>
      <c r="F902" s="5" t="s">
        <v>3190</v>
      </c>
      <c r="G902" s="5" t="s">
        <v>6994</v>
      </c>
      <c r="H902" s="5" t="s">
        <v>2551</v>
      </c>
      <c r="I902" s="5"/>
      <c r="J902" s="5" t="s">
        <v>1380</v>
      </c>
      <c r="K902" s="5" t="s">
        <v>2951</v>
      </c>
      <c r="L902" s="5" t="s">
        <v>3211</v>
      </c>
      <c r="M902" s="5" t="s">
        <v>2942</v>
      </c>
      <c r="N902" s="5" t="s">
        <v>3144</v>
      </c>
      <c r="O902" s="18" t="s">
        <v>56</v>
      </c>
      <c r="P902">
        <v>100</v>
      </c>
      <c r="R902" s="5"/>
      <c r="U902">
        <v>30</v>
      </c>
      <c r="W902">
        <v>50</v>
      </c>
      <c r="X902">
        <v>10</v>
      </c>
      <c r="AO902" s="5" t="s">
        <v>3259</v>
      </c>
      <c r="AP902" s="5" t="s">
        <v>6995</v>
      </c>
      <c r="AQ902" s="19" t="s">
        <v>2647</v>
      </c>
      <c r="AR902" s="5" t="s">
        <v>6996</v>
      </c>
    </row>
    <row r="903" spans="1:45" ht="16" x14ac:dyDescent="0.2">
      <c r="A903" s="18" t="s">
        <v>538</v>
      </c>
      <c r="B903" s="18" t="s">
        <v>535</v>
      </c>
      <c r="C903" s="18" t="s">
        <v>6974</v>
      </c>
      <c r="D903" s="18" t="s">
        <v>148</v>
      </c>
      <c r="E903" s="5" t="s">
        <v>5310</v>
      </c>
      <c r="F903" s="5" t="s">
        <v>5049</v>
      </c>
      <c r="G903" s="5" t="s">
        <v>5050</v>
      </c>
      <c r="H903" s="5" t="s">
        <v>2551</v>
      </c>
      <c r="I903" s="5"/>
      <c r="J903" s="5" t="s">
        <v>539</v>
      </c>
      <c r="K903" s="5" t="s">
        <v>2951</v>
      </c>
      <c r="L903" s="5" t="s">
        <v>2840</v>
      </c>
      <c r="M903" s="5" t="s">
        <v>3047</v>
      </c>
      <c r="N903" s="5" t="s">
        <v>2731</v>
      </c>
      <c r="O903" s="18" t="s">
        <v>114</v>
      </c>
      <c r="P903">
        <v>100</v>
      </c>
      <c r="R903" s="5"/>
      <c r="V903">
        <v>6</v>
      </c>
      <c r="Y903">
        <v>20</v>
      </c>
      <c r="AC903">
        <v>6</v>
      </c>
      <c r="AD903">
        <v>3</v>
      </c>
      <c r="AE903">
        <v>4</v>
      </c>
      <c r="AF903">
        <v>1320</v>
      </c>
      <c r="AK903">
        <v>300</v>
      </c>
      <c r="AO903" s="5" t="s">
        <v>6997</v>
      </c>
      <c r="AP903" s="5" t="s">
        <v>6998</v>
      </c>
      <c r="AQ903" s="19" t="s">
        <v>2551</v>
      </c>
      <c r="AR903" s="5" t="s">
        <v>2551</v>
      </c>
    </row>
    <row r="904" spans="1:45" ht="16" x14ac:dyDescent="0.2">
      <c r="A904" s="18" t="s">
        <v>2293</v>
      </c>
      <c r="B904" s="18" t="s">
        <v>535</v>
      </c>
      <c r="C904" s="18" t="s">
        <v>6974</v>
      </c>
      <c r="D904" s="18" t="s">
        <v>148</v>
      </c>
      <c r="E904" s="5" t="s">
        <v>6999</v>
      </c>
      <c r="F904" s="5" t="s">
        <v>7000</v>
      </c>
      <c r="G904" s="5" t="s">
        <v>7001</v>
      </c>
      <c r="H904" s="5" t="s">
        <v>2551</v>
      </c>
      <c r="I904" s="5"/>
      <c r="J904" s="5" t="s">
        <v>2294</v>
      </c>
      <c r="K904" s="5" t="s">
        <v>2551</v>
      </c>
      <c r="L904" s="5" t="s">
        <v>2551</v>
      </c>
      <c r="M904" s="5" t="s">
        <v>2717</v>
      </c>
      <c r="N904" s="5" t="s">
        <v>2551</v>
      </c>
      <c r="O904" s="18" t="s">
        <v>67</v>
      </c>
      <c r="P904">
        <v>100</v>
      </c>
      <c r="R904" s="5"/>
      <c r="AE904">
        <v>40</v>
      </c>
      <c r="AH904">
        <v>15</v>
      </c>
      <c r="AI904">
        <v>6</v>
      </c>
      <c r="AO904" s="5" t="s">
        <v>7002</v>
      </c>
      <c r="AP904" s="5" t="s">
        <v>7003</v>
      </c>
      <c r="AQ904" s="19" t="s">
        <v>2551</v>
      </c>
      <c r="AR904" s="5" t="s">
        <v>2551</v>
      </c>
    </row>
    <row r="905" spans="1:45" ht="16" x14ac:dyDescent="0.2">
      <c r="A905" s="18" t="s">
        <v>1963</v>
      </c>
      <c r="B905" s="18" t="s">
        <v>535</v>
      </c>
      <c r="C905" s="18" t="s">
        <v>6974</v>
      </c>
      <c r="D905" s="18" t="s">
        <v>148</v>
      </c>
      <c r="E905" s="5" t="s">
        <v>3803</v>
      </c>
      <c r="F905" s="5" t="s">
        <v>7004</v>
      </c>
      <c r="G905" s="5" t="s">
        <v>7005</v>
      </c>
      <c r="H905" s="5" t="s">
        <v>2551</v>
      </c>
      <c r="I905" s="5"/>
      <c r="J905" s="5" t="s">
        <v>1964</v>
      </c>
      <c r="K905" s="5" t="s">
        <v>2551</v>
      </c>
      <c r="L905" s="5" t="s">
        <v>2738</v>
      </c>
      <c r="M905" s="5" t="s">
        <v>3006</v>
      </c>
      <c r="N905" s="5" t="s">
        <v>2551</v>
      </c>
      <c r="O905" s="18" t="s">
        <v>67</v>
      </c>
      <c r="P905">
        <v>100</v>
      </c>
      <c r="R905" s="5"/>
      <c r="W905">
        <v>50</v>
      </c>
      <c r="AB905">
        <v>4</v>
      </c>
      <c r="AE905">
        <v>100</v>
      </c>
      <c r="AM905">
        <v>1</v>
      </c>
      <c r="AO905" s="5" t="s">
        <v>7006</v>
      </c>
      <c r="AP905" s="5" t="s">
        <v>7007</v>
      </c>
      <c r="AQ905" s="19" t="s">
        <v>2551</v>
      </c>
      <c r="AR905" s="5" t="s">
        <v>2551</v>
      </c>
    </row>
    <row r="906" spans="1:45" ht="16" x14ac:dyDescent="0.2">
      <c r="A906" s="18" t="s">
        <v>2418</v>
      </c>
      <c r="B906" s="18" t="s">
        <v>535</v>
      </c>
      <c r="C906" s="18" t="s">
        <v>6974</v>
      </c>
      <c r="D906" s="18" t="s">
        <v>148</v>
      </c>
      <c r="E906" s="5" t="s">
        <v>7008</v>
      </c>
      <c r="F906" s="5" t="s">
        <v>7009</v>
      </c>
      <c r="G906" s="5" t="s">
        <v>7010</v>
      </c>
      <c r="H906" s="5" t="s">
        <v>2551</v>
      </c>
      <c r="I906" s="5"/>
      <c r="J906" s="5" t="s">
        <v>2419</v>
      </c>
      <c r="K906" s="5" t="s">
        <v>2551</v>
      </c>
      <c r="L906" s="5" t="s">
        <v>2879</v>
      </c>
      <c r="M906" s="5" t="s">
        <v>2739</v>
      </c>
      <c r="N906" s="5" t="s">
        <v>2551</v>
      </c>
      <c r="O906" s="18" t="s">
        <v>114</v>
      </c>
      <c r="P906">
        <v>100</v>
      </c>
      <c r="R906" s="5"/>
      <c r="Y906">
        <v>12</v>
      </c>
      <c r="AA906">
        <v>1.5</v>
      </c>
      <c r="AB906">
        <v>1.5</v>
      </c>
      <c r="AC906">
        <v>4</v>
      </c>
      <c r="AD906">
        <v>5</v>
      </c>
      <c r="AE906">
        <v>2</v>
      </c>
      <c r="AI906">
        <v>35</v>
      </c>
      <c r="AM906">
        <v>720</v>
      </c>
      <c r="AO906" s="5" t="s">
        <v>7011</v>
      </c>
      <c r="AP906" s="5" t="s">
        <v>7012</v>
      </c>
      <c r="AQ906" s="19" t="s">
        <v>7013</v>
      </c>
      <c r="AR906" s="5" t="s">
        <v>4058</v>
      </c>
    </row>
    <row r="907" spans="1:45" ht="16" x14ac:dyDescent="0.2">
      <c r="A907" s="18" t="s">
        <v>895</v>
      </c>
      <c r="B907" s="18" t="s">
        <v>535</v>
      </c>
      <c r="C907" s="18" t="s">
        <v>6974</v>
      </c>
      <c r="D907" s="18" t="s">
        <v>148</v>
      </c>
      <c r="E907" s="5" t="s">
        <v>5650</v>
      </c>
      <c r="F907" s="5" t="s">
        <v>7014</v>
      </c>
      <c r="G907" s="5" t="s">
        <v>5652</v>
      </c>
      <c r="H907" s="5" t="s">
        <v>2551</v>
      </c>
      <c r="I907" s="5"/>
      <c r="J907" s="5" t="s">
        <v>896</v>
      </c>
      <c r="K907" s="5" t="s">
        <v>2551</v>
      </c>
      <c r="L907" s="5" t="s">
        <v>2551</v>
      </c>
      <c r="M907" s="5" t="s">
        <v>2551</v>
      </c>
      <c r="N907" s="5" t="s">
        <v>2717</v>
      </c>
      <c r="O907" s="18" t="s">
        <v>56</v>
      </c>
      <c r="P907">
        <v>100</v>
      </c>
      <c r="R907" s="5"/>
      <c r="S907">
        <v>30</v>
      </c>
      <c r="U907">
        <v>30</v>
      </c>
      <c r="W907">
        <v>30</v>
      </c>
      <c r="AA907">
        <v>10</v>
      </c>
      <c r="AO907" s="5" t="s">
        <v>5653</v>
      </c>
      <c r="AP907" s="5" t="s">
        <v>7015</v>
      </c>
      <c r="AQ907" s="19" t="s">
        <v>2551</v>
      </c>
      <c r="AR907" s="5" t="s">
        <v>2551</v>
      </c>
    </row>
    <row r="908" spans="1:45" ht="16" x14ac:dyDescent="0.2">
      <c r="A908" s="18" t="s">
        <v>1127</v>
      </c>
      <c r="B908" s="18" t="s">
        <v>1125</v>
      </c>
      <c r="C908" s="18" t="s">
        <v>48</v>
      </c>
      <c r="D908" s="18" t="s">
        <v>48</v>
      </c>
      <c r="E908" s="5" t="s">
        <v>7016</v>
      </c>
      <c r="F908" s="5" t="s">
        <v>7017</v>
      </c>
      <c r="G908" s="5" t="s">
        <v>7018</v>
      </c>
      <c r="H908" s="5" t="s">
        <v>2551</v>
      </c>
      <c r="I908" s="5"/>
      <c r="J908" s="5" t="s">
        <v>1128</v>
      </c>
      <c r="K908" s="5" t="s">
        <v>2551</v>
      </c>
      <c r="L908" s="5" t="s">
        <v>2717</v>
      </c>
      <c r="M908" s="5" t="s">
        <v>2551</v>
      </c>
      <c r="N908" s="5" t="s">
        <v>2551</v>
      </c>
      <c r="O908" s="18" t="s">
        <v>114</v>
      </c>
      <c r="R908" s="5" t="s">
        <v>5168</v>
      </c>
      <c r="Y908">
        <v>60</v>
      </c>
      <c r="Z908">
        <v>180</v>
      </c>
      <c r="AE908">
        <v>78</v>
      </c>
      <c r="AG908">
        <v>18000000</v>
      </c>
      <c r="AH908">
        <v>9</v>
      </c>
      <c r="AI908">
        <v>180</v>
      </c>
      <c r="AN908">
        <v>1</v>
      </c>
      <c r="AO908" s="5" t="s">
        <v>7019</v>
      </c>
      <c r="AP908" s="5" t="s">
        <v>7020</v>
      </c>
      <c r="AQ908" s="19" t="s">
        <v>2551</v>
      </c>
      <c r="AR908" s="5" t="s">
        <v>2551</v>
      </c>
    </row>
    <row r="909" spans="1:45" ht="16" x14ac:dyDescent="0.2">
      <c r="A909" s="18" t="s">
        <v>1149</v>
      </c>
      <c r="B909" s="18" t="s">
        <v>337</v>
      </c>
      <c r="C909" s="18" t="s">
        <v>5564</v>
      </c>
      <c r="D909" s="18" t="s">
        <v>148</v>
      </c>
      <c r="E909" s="5" t="s">
        <v>6128</v>
      </c>
      <c r="F909" s="5" t="s">
        <v>7021</v>
      </c>
      <c r="G909" s="5" t="s">
        <v>7022</v>
      </c>
      <c r="H909" s="5" t="s">
        <v>2551</v>
      </c>
      <c r="I909" s="5"/>
      <c r="J909" s="5" t="s">
        <v>1150</v>
      </c>
      <c r="K909" s="5" t="s">
        <v>2813</v>
      </c>
      <c r="L909" s="5" t="s">
        <v>3076</v>
      </c>
      <c r="M909" s="5" t="s">
        <v>2551</v>
      </c>
      <c r="N909" s="5" t="s">
        <v>2551</v>
      </c>
      <c r="O909" s="18" t="s">
        <v>114</v>
      </c>
      <c r="P909">
        <v>100</v>
      </c>
      <c r="R909" s="5"/>
      <c r="AA909">
        <v>5</v>
      </c>
      <c r="AB909">
        <v>20</v>
      </c>
      <c r="AC909">
        <v>6</v>
      </c>
      <c r="AE909">
        <v>20</v>
      </c>
      <c r="AH909">
        <v>20</v>
      </c>
      <c r="AO909" s="5" t="s">
        <v>7023</v>
      </c>
      <c r="AP909" s="5" t="s">
        <v>7024</v>
      </c>
      <c r="AQ909" s="19" t="s">
        <v>2551</v>
      </c>
      <c r="AR909" s="5" t="s">
        <v>2551</v>
      </c>
    </row>
    <row r="910" spans="1:45" ht="16" x14ac:dyDescent="0.2">
      <c r="A910" s="18" t="s">
        <v>1251</v>
      </c>
      <c r="B910" s="18" t="s">
        <v>337</v>
      </c>
      <c r="C910" s="18" t="s">
        <v>5564</v>
      </c>
      <c r="D910" s="18" t="s">
        <v>148</v>
      </c>
      <c r="E910" s="5" t="s">
        <v>5564</v>
      </c>
      <c r="F910" s="5" t="s">
        <v>7025</v>
      </c>
      <c r="G910" s="5" t="s">
        <v>7026</v>
      </c>
      <c r="H910" s="5" t="s">
        <v>2551</v>
      </c>
      <c r="I910" s="5"/>
      <c r="J910" s="5" t="s">
        <v>1252</v>
      </c>
      <c r="K910" s="5" t="s">
        <v>2551</v>
      </c>
      <c r="L910" s="5" t="s">
        <v>2551</v>
      </c>
      <c r="M910" s="5" t="s">
        <v>2717</v>
      </c>
      <c r="N910" s="5" t="s">
        <v>2551</v>
      </c>
      <c r="O910" s="18" t="s">
        <v>67</v>
      </c>
      <c r="P910">
        <v>100</v>
      </c>
      <c r="R910" s="5"/>
      <c r="AE910">
        <v>120</v>
      </c>
      <c r="AH910">
        <v>6</v>
      </c>
      <c r="AI910">
        <v>1</v>
      </c>
      <c r="AO910" s="5" t="s">
        <v>7027</v>
      </c>
      <c r="AP910" s="5" t="s">
        <v>7028</v>
      </c>
      <c r="AQ910" s="19" t="s">
        <v>2551</v>
      </c>
      <c r="AR910" s="5" t="s">
        <v>2551</v>
      </c>
      <c r="AS910" t="b">
        <v>1</v>
      </c>
    </row>
    <row r="911" spans="1:45" ht="16" x14ac:dyDescent="0.2">
      <c r="A911" s="18" t="s">
        <v>649</v>
      </c>
      <c r="B911" s="18" t="s">
        <v>337</v>
      </c>
      <c r="C911" s="18" t="s">
        <v>5564</v>
      </c>
      <c r="D911" s="18" t="s">
        <v>148</v>
      </c>
      <c r="E911" s="5" t="s">
        <v>7029</v>
      </c>
      <c r="F911" s="5" t="s">
        <v>7030</v>
      </c>
      <c r="G911" s="5" t="s">
        <v>7031</v>
      </c>
      <c r="H911" s="5" t="s">
        <v>2551</v>
      </c>
      <c r="I911" s="5"/>
      <c r="J911" s="5" t="s">
        <v>650</v>
      </c>
      <c r="K911" s="5" t="s">
        <v>2840</v>
      </c>
      <c r="L911" s="5" t="s">
        <v>2942</v>
      </c>
      <c r="M911" s="5" t="s">
        <v>3249</v>
      </c>
      <c r="N911" s="5" t="s">
        <v>2840</v>
      </c>
      <c r="O911" s="18" t="s">
        <v>107</v>
      </c>
      <c r="P911">
        <v>100</v>
      </c>
      <c r="R911" s="5"/>
      <c r="T911">
        <v>20</v>
      </c>
      <c r="U911">
        <v>25</v>
      </c>
      <c r="V911">
        <v>10</v>
      </c>
      <c r="W911">
        <v>10</v>
      </c>
      <c r="AA911">
        <v>1</v>
      </c>
      <c r="AM911">
        <v>346</v>
      </c>
      <c r="AO911" s="5" t="s">
        <v>7032</v>
      </c>
      <c r="AP911" s="5" t="s">
        <v>7033</v>
      </c>
      <c r="AQ911" s="19" t="s">
        <v>2551</v>
      </c>
      <c r="AR911" s="5" t="s">
        <v>2551</v>
      </c>
    </row>
    <row r="912" spans="1:45" ht="16" x14ac:dyDescent="0.2">
      <c r="A912" s="18" t="s">
        <v>348</v>
      </c>
      <c r="B912" s="18" t="s">
        <v>286</v>
      </c>
      <c r="C912" s="18" t="s">
        <v>2799</v>
      </c>
      <c r="D912" s="18" t="s">
        <v>148</v>
      </c>
      <c r="E912" s="5" t="s">
        <v>7034</v>
      </c>
      <c r="F912" s="5" t="s">
        <v>7035</v>
      </c>
      <c r="G912" s="5" t="s">
        <v>7036</v>
      </c>
      <c r="H912" s="5" t="s">
        <v>2551</v>
      </c>
      <c r="I912" s="5"/>
      <c r="J912" s="5" t="s">
        <v>349</v>
      </c>
      <c r="K912" s="5" t="s">
        <v>2551</v>
      </c>
      <c r="L912" s="5" t="s">
        <v>2717</v>
      </c>
      <c r="M912" s="5" t="s">
        <v>2551</v>
      </c>
      <c r="N912" s="5" t="s">
        <v>2551</v>
      </c>
      <c r="O912" s="18" t="s">
        <v>114</v>
      </c>
      <c r="P912">
        <v>100</v>
      </c>
      <c r="R912" s="5"/>
      <c r="S912">
        <v>40</v>
      </c>
      <c r="Y912">
        <v>10</v>
      </c>
      <c r="Z912">
        <v>5</v>
      </c>
      <c r="AA912">
        <v>10</v>
      </c>
      <c r="AI912">
        <v>8</v>
      </c>
      <c r="AO912" s="5" t="s">
        <v>7037</v>
      </c>
      <c r="AP912" s="5" t="s">
        <v>7038</v>
      </c>
      <c r="AQ912" s="19" t="s">
        <v>2549</v>
      </c>
      <c r="AR912" s="5" t="s">
        <v>2769</v>
      </c>
    </row>
    <row r="913" spans="1:45" ht="16" x14ac:dyDescent="0.2">
      <c r="A913" s="18" t="s">
        <v>1459</v>
      </c>
      <c r="B913" s="18" t="s">
        <v>693</v>
      </c>
      <c r="C913" s="18" t="s">
        <v>5830</v>
      </c>
      <c r="D913" s="18" t="s">
        <v>60</v>
      </c>
      <c r="E913" s="5" t="s">
        <v>7039</v>
      </c>
      <c r="F913" s="5" t="s">
        <v>7040</v>
      </c>
      <c r="G913" s="5" t="s">
        <v>7041</v>
      </c>
      <c r="H913" s="5" t="s">
        <v>2551</v>
      </c>
      <c r="I913" s="5"/>
      <c r="J913" s="5" t="s">
        <v>1460</v>
      </c>
      <c r="K913" s="5" t="s">
        <v>2739</v>
      </c>
      <c r="L913" s="5" t="s">
        <v>2769</v>
      </c>
      <c r="M913" s="5" t="s">
        <v>2738</v>
      </c>
      <c r="N913" s="5" t="s">
        <v>2813</v>
      </c>
      <c r="O913" s="18" t="s">
        <v>120</v>
      </c>
      <c r="P913">
        <v>100</v>
      </c>
      <c r="R913" s="5"/>
      <c r="S913">
        <v>40</v>
      </c>
      <c r="T913">
        <v>80</v>
      </c>
      <c r="U913">
        <v>40</v>
      </c>
      <c r="V913">
        <v>20</v>
      </c>
      <c r="W913">
        <v>10</v>
      </c>
      <c r="X913">
        <v>5</v>
      </c>
      <c r="Z913">
        <v>20</v>
      </c>
      <c r="AI913">
        <v>1</v>
      </c>
      <c r="AM913">
        <v>1</v>
      </c>
      <c r="AO913" s="5" t="s">
        <v>3505</v>
      </c>
      <c r="AP913" s="5" t="s">
        <v>3505</v>
      </c>
      <c r="AQ913" s="19" t="s">
        <v>2551</v>
      </c>
      <c r="AR913" s="5" t="s">
        <v>2551</v>
      </c>
    </row>
    <row r="914" spans="1:45" ht="16" x14ac:dyDescent="0.2">
      <c r="A914" s="18" t="s">
        <v>2272</v>
      </c>
      <c r="B914" s="18" t="s">
        <v>693</v>
      </c>
      <c r="C914" s="18" t="s">
        <v>5830</v>
      </c>
      <c r="D914" s="18" t="s">
        <v>60</v>
      </c>
      <c r="E914" s="5" t="s">
        <v>7042</v>
      </c>
      <c r="F914" s="5" t="s">
        <v>7043</v>
      </c>
      <c r="G914" s="5" t="s">
        <v>7044</v>
      </c>
      <c r="H914" s="5" t="s">
        <v>2551</v>
      </c>
      <c r="I914" s="5"/>
      <c r="J914" s="5" t="s">
        <v>2273</v>
      </c>
      <c r="K914" s="5" t="s">
        <v>2738</v>
      </c>
      <c r="L914" s="5" t="s">
        <v>2761</v>
      </c>
      <c r="M914" s="5" t="s">
        <v>2738</v>
      </c>
      <c r="N914" s="5" t="s">
        <v>2769</v>
      </c>
      <c r="O914" s="18" t="s">
        <v>114</v>
      </c>
      <c r="P914">
        <v>100</v>
      </c>
      <c r="R914" s="5"/>
      <c r="AO914" s="5" t="s">
        <v>7045</v>
      </c>
      <c r="AP914" s="5" t="s">
        <v>7046</v>
      </c>
      <c r="AQ914" s="19" t="s">
        <v>7047</v>
      </c>
      <c r="AR914" s="5" t="s">
        <v>2769</v>
      </c>
    </row>
    <row r="915" spans="1:45" ht="16" x14ac:dyDescent="0.2">
      <c r="A915" s="18" t="s">
        <v>1232</v>
      </c>
      <c r="B915" s="18" t="s">
        <v>693</v>
      </c>
      <c r="C915" s="18" t="s">
        <v>5830</v>
      </c>
      <c r="D915" s="18" t="s">
        <v>60</v>
      </c>
      <c r="E915" s="5" t="s">
        <v>7048</v>
      </c>
      <c r="F915" s="5" t="s">
        <v>7049</v>
      </c>
      <c r="G915" s="5" t="s">
        <v>7050</v>
      </c>
      <c r="H915" s="5" t="s">
        <v>2551</v>
      </c>
      <c r="I915" s="5"/>
      <c r="J915" s="5" t="s">
        <v>1233</v>
      </c>
      <c r="K915" s="5" t="s">
        <v>2813</v>
      </c>
      <c r="L915" s="5" t="s">
        <v>2551</v>
      </c>
      <c r="M915" s="5" t="s">
        <v>3076</v>
      </c>
      <c r="N915" s="5" t="s">
        <v>2551</v>
      </c>
      <c r="O915" s="18" t="s">
        <v>67</v>
      </c>
      <c r="P915">
        <v>100</v>
      </c>
      <c r="R915" s="5"/>
      <c r="T915">
        <v>10</v>
      </c>
      <c r="U915">
        <v>10</v>
      </c>
      <c r="V915">
        <v>18</v>
      </c>
      <c r="W915">
        <v>200</v>
      </c>
      <c r="Z915">
        <v>1</v>
      </c>
      <c r="AE915">
        <v>2</v>
      </c>
      <c r="AJ915">
        <v>20000</v>
      </c>
      <c r="AK915">
        <v>10000</v>
      </c>
      <c r="AL915">
        <v>2000</v>
      </c>
      <c r="AO915" s="5" t="s">
        <v>7051</v>
      </c>
      <c r="AP915" s="5" t="s">
        <v>7052</v>
      </c>
      <c r="AQ915" s="19" t="s">
        <v>2551</v>
      </c>
      <c r="AR915" s="5" t="s">
        <v>2551</v>
      </c>
    </row>
    <row r="916" spans="1:45" ht="16" x14ac:dyDescent="0.2">
      <c r="A916" s="18" t="s">
        <v>696</v>
      </c>
      <c r="B916" s="18" t="s">
        <v>693</v>
      </c>
      <c r="C916" s="18" t="s">
        <v>5830</v>
      </c>
      <c r="D916" s="18" t="s">
        <v>60</v>
      </c>
      <c r="E916" s="5" t="s">
        <v>7053</v>
      </c>
      <c r="F916" s="5" t="s">
        <v>7054</v>
      </c>
      <c r="G916" s="5" t="s">
        <v>7055</v>
      </c>
      <c r="H916" s="5" t="s">
        <v>2551</v>
      </c>
      <c r="I916" s="5"/>
      <c r="J916" s="5" t="s">
        <v>697</v>
      </c>
      <c r="K916" s="5" t="s">
        <v>2551</v>
      </c>
      <c r="L916" s="5" t="s">
        <v>2551</v>
      </c>
      <c r="M916" s="5" t="s">
        <v>2738</v>
      </c>
      <c r="N916" s="5" t="s">
        <v>3006</v>
      </c>
      <c r="O916" s="18" t="s">
        <v>56</v>
      </c>
      <c r="P916">
        <v>100</v>
      </c>
      <c r="Q916">
        <v>0</v>
      </c>
      <c r="R916" s="5"/>
      <c r="U916">
        <v>45</v>
      </c>
      <c r="W916">
        <v>45</v>
      </c>
      <c r="X916">
        <v>30</v>
      </c>
      <c r="AO916" s="5" t="s">
        <v>7056</v>
      </c>
      <c r="AP916" s="5" t="s">
        <v>7057</v>
      </c>
      <c r="AQ916" s="19" t="s">
        <v>2551</v>
      </c>
      <c r="AR916" s="5" t="s">
        <v>2551</v>
      </c>
    </row>
    <row r="917" spans="1:45" ht="16" x14ac:dyDescent="0.2">
      <c r="A917" s="18" t="s">
        <v>2213</v>
      </c>
      <c r="B917" s="18" t="s">
        <v>228</v>
      </c>
      <c r="C917" s="18" t="s">
        <v>7058</v>
      </c>
      <c r="D917" s="18" t="s">
        <v>60</v>
      </c>
      <c r="E917" s="5" t="s">
        <v>7059</v>
      </c>
      <c r="F917" s="5" t="s">
        <v>7060</v>
      </c>
      <c r="G917" s="5" t="s">
        <v>7061</v>
      </c>
      <c r="H917" s="5" t="s">
        <v>2551</v>
      </c>
      <c r="I917" s="5"/>
      <c r="J917" s="5" t="s">
        <v>2214</v>
      </c>
      <c r="K917" s="5" t="s">
        <v>4872</v>
      </c>
      <c r="L917" s="5" t="s">
        <v>4872</v>
      </c>
      <c r="M917" s="5" t="s">
        <v>2551</v>
      </c>
      <c r="N917" s="5" t="s">
        <v>4583</v>
      </c>
      <c r="O917" s="18" t="s">
        <v>56</v>
      </c>
      <c r="Q917">
        <v>100</v>
      </c>
      <c r="R917" s="5"/>
      <c r="AE917">
        <v>38</v>
      </c>
      <c r="AF917">
        <v>140</v>
      </c>
      <c r="AH917">
        <v>38</v>
      </c>
      <c r="AI917">
        <v>38</v>
      </c>
      <c r="AO917" s="5" t="s">
        <v>7062</v>
      </c>
      <c r="AP917" s="5" t="s">
        <v>7063</v>
      </c>
      <c r="AQ917" s="19" t="s">
        <v>2551</v>
      </c>
      <c r="AR917" s="5" t="s">
        <v>2551</v>
      </c>
    </row>
    <row r="918" spans="1:45" ht="16" x14ac:dyDescent="0.2">
      <c r="A918" s="18" t="s">
        <v>1373</v>
      </c>
      <c r="B918" s="18" t="s">
        <v>228</v>
      </c>
      <c r="C918" s="18" t="s">
        <v>7058</v>
      </c>
      <c r="D918" s="18" t="s">
        <v>60</v>
      </c>
      <c r="E918" s="5" t="s">
        <v>7064</v>
      </c>
      <c r="F918" s="5" t="s">
        <v>7065</v>
      </c>
      <c r="G918" s="5" t="s">
        <v>7066</v>
      </c>
      <c r="H918" s="5" t="s">
        <v>2551</v>
      </c>
      <c r="I918" s="5"/>
      <c r="J918" s="5" t="s">
        <v>1374</v>
      </c>
      <c r="K918" s="5" t="s">
        <v>2551</v>
      </c>
      <c r="L918" s="5" t="s">
        <v>2551</v>
      </c>
      <c r="M918" s="5" t="s">
        <v>2551</v>
      </c>
      <c r="N918" s="5" t="s">
        <v>2717</v>
      </c>
      <c r="O918" s="18" t="s">
        <v>56</v>
      </c>
      <c r="Q918">
        <v>100</v>
      </c>
      <c r="R918" s="5"/>
      <c r="S918">
        <v>7</v>
      </c>
      <c r="V918">
        <v>23</v>
      </c>
      <c r="AO918" s="5" t="s">
        <v>7067</v>
      </c>
      <c r="AP918" s="5" t="s">
        <v>7068</v>
      </c>
      <c r="AQ918" s="19" t="s">
        <v>2551</v>
      </c>
      <c r="AR918" s="5" t="s">
        <v>2551</v>
      </c>
    </row>
    <row r="919" spans="1:45" ht="16" x14ac:dyDescent="0.2">
      <c r="A919" s="18" t="s">
        <v>1013</v>
      </c>
      <c r="B919" s="18" t="s">
        <v>228</v>
      </c>
      <c r="C919" s="18" t="s">
        <v>7058</v>
      </c>
      <c r="D919" s="18" t="s">
        <v>60</v>
      </c>
      <c r="E919" s="5" t="s">
        <v>7069</v>
      </c>
      <c r="F919" s="5" t="s">
        <v>7070</v>
      </c>
      <c r="G919" s="5" t="s">
        <v>7071</v>
      </c>
      <c r="H919" s="5" t="s">
        <v>2551</v>
      </c>
      <c r="I919" s="5"/>
      <c r="J919" s="5" t="s">
        <v>1014</v>
      </c>
      <c r="K919" s="5" t="s">
        <v>2769</v>
      </c>
      <c r="L919" s="5" t="s">
        <v>2769</v>
      </c>
      <c r="M919" s="5" t="s">
        <v>3006</v>
      </c>
      <c r="N919" s="5" t="s">
        <v>2551</v>
      </c>
      <c r="O919" s="18" t="s">
        <v>67</v>
      </c>
      <c r="Q919">
        <v>100</v>
      </c>
      <c r="R919" s="5"/>
      <c r="AO919" s="5" t="s">
        <v>7072</v>
      </c>
      <c r="AP919" s="5" t="s">
        <v>7072</v>
      </c>
      <c r="AQ919" s="19"/>
      <c r="AR919" s="5"/>
    </row>
    <row r="920" spans="1:45" ht="16" x14ac:dyDescent="0.2">
      <c r="A920" s="18" t="s">
        <v>2128</v>
      </c>
      <c r="B920" s="18" t="s">
        <v>228</v>
      </c>
      <c r="C920" s="18" t="s">
        <v>7058</v>
      </c>
      <c r="D920" s="18" t="s">
        <v>60</v>
      </c>
      <c r="E920" s="5" t="s">
        <v>7073</v>
      </c>
      <c r="F920" s="5" t="s">
        <v>7074</v>
      </c>
      <c r="G920" s="5" t="s">
        <v>7075</v>
      </c>
      <c r="H920" s="5" t="s">
        <v>2551</v>
      </c>
      <c r="I920" s="5"/>
      <c r="J920" s="5" t="s">
        <v>2129</v>
      </c>
      <c r="K920" s="5" t="s">
        <v>3264</v>
      </c>
      <c r="L920" s="5" t="s">
        <v>3263</v>
      </c>
      <c r="M920" s="5" t="s">
        <v>5318</v>
      </c>
      <c r="N920" s="5" t="s">
        <v>2551</v>
      </c>
      <c r="O920" s="18" t="s">
        <v>67</v>
      </c>
      <c r="Q920">
        <v>100</v>
      </c>
      <c r="R920" s="5"/>
      <c r="AO920" s="5" t="s">
        <v>7076</v>
      </c>
      <c r="AP920" s="5" t="s">
        <v>7077</v>
      </c>
      <c r="AQ920" s="19" t="s">
        <v>2622</v>
      </c>
      <c r="AR920" s="5" t="s">
        <v>4246</v>
      </c>
    </row>
    <row r="921" spans="1:45" ht="16" x14ac:dyDescent="0.2">
      <c r="A921" s="18" t="s">
        <v>230</v>
      </c>
      <c r="B921" s="18" t="s">
        <v>228</v>
      </c>
      <c r="C921" s="18" t="s">
        <v>7058</v>
      </c>
      <c r="D921" s="18" t="s">
        <v>60</v>
      </c>
      <c r="E921" s="5" t="s">
        <v>7078</v>
      </c>
      <c r="F921" s="5" t="s">
        <v>7079</v>
      </c>
      <c r="G921" s="5" t="s">
        <v>7080</v>
      </c>
      <c r="H921" s="5" t="s">
        <v>2551</v>
      </c>
      <c r="I921" s="5"/>
      <c r="J921" s="5" t="s">
        <v>231</v>
      </c>
      <c r="K921" s="5" t="s">
        <v>2813</v>
      </c>
      <c r="L921" s="5" t="s">
        <v>2551</v>
      </c>
      <c r="M921" s="5" t="s">
        <v>2551</v>
      </c>
      <c r="N921" s="5" t="s">
        <v>3076</v>
      </c>
      <c r="O921" s="18" t="s">
        <v>56</v>
      </c>
      <c r="Q921">
        <v>100</v>
      </c>
      <c r="R921" s="5"/>
      <c r="U921">
        <v>30</v>
      </c>
      <c r="V921">
        <v>3</v>
      </c>
      <c r="W921">
        <v>30</v>
      </c>
      <c r="AO921" s="5" t="s">
        <v>2596</v>
      </c>
      <c r="AP921" s="5" t="s">
        <v>2596</v>
      </c>
      <c r="AQ921" s="19"/>
      <c r="AR921" s="5"/>
    </row>
    <row r="922" spans="1:45" ht="16" x14ac:dyDescent="0.2">
      <c r="A922" s="18" t="s">
        <v>2130</v>
      </c>
      <c r="B922" s="18" t="s">
        <v>228</v>
      </c>
      <c r="C922" s="18" t="s">
        <v>7058</v>
      </c>
      <c r="D922" s="18" t="s">
        <v>60</v>
      </c>
      <c r="E922" s="5" t="s">
        <v>7081</v>
      </c>
      <c r="F922" s="5" t="s">
        <v>7082</v>
      </c>
      <c r="G922" s="5" t="s">
        <v>7083</v>
      </c>
      <c r="H922" s="5" t="s">
        <v>2551</v>
      </c>
      <c r="I922" s="5"/>
      <c r="J922" s="5" t="s">
        <v>2131</v>
      </c>
      <c r="K922" s="5" t="s">
        <v>2739</v>
      </c>
      <c r="L922" s="5" t="s">
        <v>2813</v>
      </c>
      <c r="M922" s="5" t="s">
        <v>2551</v>
      </c>
      <c r="N922" s="5" t="s">
        <v>2813</v>
      </c>
      <c r="O922" s="18" t="s">
        <v>120</v>
      </c>
      <c r="Q922">
        <v>100</v>
      </c>
      <c r="R922" s="5"/>
      <c r="U922">
        <v>10</v>
      </c>
      <c r="V922">
        <v>15</v>
      </c>
      <c r="AA922">
        <v>20</v>
      </c>
      <c r="AB922">
        <v>489</v>
      </c>
      <c r="AD922">
        <v>22</v>
      </c>
      <c r="AE922">
        <v>12</v>
      </c>
      <c r="AH922">
        <v>12</v>
      </c>
      <c r="AK922">
        <v>33000</v>
      </c>
      <c r="AL922">
        <v>33000</v>
      </c>
      <c r="AO922" s="5" t="s">
        <v>7084</v>
      </c>
      <c r="AP922" s="5" t="s">
        <v>3494</v>
      </c>
      <c r="AQ922" s="19" t="s">
        <v>2551</v>
      </c>
      <c r="AR922" s="5" t="s">
        <v>3347</v>
      </c>
    </row>
    <row r="923" spans="1:45" ht="16" x14ac:dyDescent="0.2">
      <c r="A923" s="18" t="s">
        <v>1187</v>
      </c>
      <c r="B923" s="18" t="s">
        <v>263</v>
      </c>
      <c r="C923" s="18" t="s">
        <v>5358</v>
      </c>
      <c r="D923" s="18" t="s">
        <v>2976</v>
      </c>
      <c r="E923" s="5" t="s">
        <v>7085</v>
      </c>
      <c r="F923" s="5" t="s">
        <v>7086</v>
      </c>
      <c r="G923" s="5" t="s">
        <v>7087</v>
      </c>
      <c r="H923" s="5" t="s">
        <v>2551</v>
      </c>
      <c r="I923" s="5"/>
      <c r="J923" s="5" t="s">
        <v>1188</v>
      </c>
      <c r="K923" s="5" t="s">
        <v>2897</v>
      </c>
      <c r="L923" s="5" t="s">
        <v>2898</v>
      </c>
      <c r="M923" s="5" t="s">
        <v>2551</v>
      </c>
      <c r="N923" s="5" t="s">
        <v>2551</v>
      </c>
      <c r="O923" s="18" t="s">
        <v>114</v>
      </c>
      <c r="P923">
        <v>100</v>
      </c>
      <c r="R923" s="5"/>
      <c r="Y923">
        <v>2</v>
      </c>
      <c r="Z923">
        <v>10</v>
      </c>
      <c r="AE923">
        <v>30</v>
      </c>
      <c r="AH923">
        <v>30</v>
      </c>
      <c r="AI923">
        <v>6</v>
      </c>
      <c r="AO923" s="5" t="s">
        <v>7088</v>
      </c>
      <c r="AP923" s="5" t="s">
        <v>7088</v>
      </c>
      <c r="AQ923" s="19" t="s">
        <v>2551</v>
      </c>
      <c r="AR923" s="5"/>
    </row>
    <row r="924" spans="1:45" ht="16" x14ac:dyDescent="0.2">
      <c r="A924" s="18" t="s">
        <v>741</v>
      </c>
      <c r="B924" s="18" t="s">
        <v>109</v>
      </c>
      <c r="C924" s="18" t="s">
        <v>4794</v>
      </c>
      <c r="D924" s="18" t="s">
        <v>2874</v>
      </c>
      <c r="E924" s="5" t="s">
        <v>7089</v>
      </c>
      <c r="F924" s="5" t="s">
        <v>7090</v>
      </c>
      <c r="G924" s="5" t="s">
        <v>7091</v>
      </c>
      <c r="H924" s="5" t="s">
        <v>2551</v>
      </c>
      <c r="I924" s="5"/>
      <c r="J924" s="5" t="s">
        <v>742</v>
      </c>
      <c r="K924" s="5" t="s">
        <v>2753</v>
      </c>
      <c r="L924" s="5" t="s">
        <v>2753</v>
      </c>
      <c r="M924" s="5" t="s">
        <v>2753</v>
      </c>
      <c r="N924" s="5" t="s">
        <v>2753</v>
      </c>
      <c r="O924" s="18" t="s">
        <v>107</v>
      </c>
      <c r="Q924">
        <v>100</v>
      </c>
      <c r="R924" s="5"/>
      <c r="S924">
        <v>50</v>
      </c>
      <c r="V924">
        <v>25</v>
      </c>
      <c r="W924">
        <v>100</v>
      </c>
      <c r="AB924">
        <v>20</v>
      </c>
      <c r="AC924">
        <v>10</v>
      </c>
      <c r="AG924">
        <v>500000</v>
      </c>
      <c r="AI924">
        <v>20</v>
      </c>
      <c r="AN924">
        <v>10</v>
      </c>
      <c r="AO924" s="5" t="s">
        <v>7092</v>
      </c>
      <c r="AP924" s="5" t="s">
        <v>7092</v>
      </c>
      <c r="AQ924" s="19" t="s">
        <v>2551</v>
      </c>
      <c r="AR924" s="5" t="s">
        <v>2551</v>
      </c>
      <c r="AS924" t="b">
        <v>1</v>
      </c>
    </row>
    <row r="925" spans="1:45" ht="16" x14ac:dyDescent="0.2">
      <c r="A925" s="18" t="s">
        <v>550</v>
      </c>
      <c r="B925" s="18" t="s">
        <v>109</v>
      </c>
      <c r="C925" s="18" t="s">
        <v>4794</v>
      </c>
      <c r="D925" s="18" t="s">
        <v>2874</v>
      </c>
      <c r="E925" s="5" t="s">
        <v>4794</v>
      </c>
      <c r="F925" s="5" t="s">
        <v>7093</v>
      </c>
      <c r="G925" s="5" t="s">
        <v>7094</v>
      </c>
      <c r="H925" s="5" t="s">
        <v>2551</v>
      </c>
      <c r="I925" s="5"/>
      <c r="J925" s="5" t="s">
        <v>551</v>
      </c>
      <c r="K925" s="5" t="s">
        <v>2551</v>
      </c>
      <c r="L925" s="5" t="s">
        <v>2551</v>
      </c>
      <c r="M925" s="5" t="s">
        <v>2551</v>
      </c>
      <c r="N925" s="5" t="s">
        <v>2717</v>
      </c>
      <c r="O925" s="18" t="s">
        <v>56</v>
      </c>
      <c r="Q925">
        <v>100</v>
      </c>
      <c r="R925" s="5"/>
      <c r="AO925" s="5" t="s">
        <v>7095</v>
      </c>
      <c r="AP925" s="5" t="s">
        <v>7096</v>
      </c>
      <c r="AQ925" s="19"/>
      <c r="AR925" s="5"/>
    </row>
    <row r="926" spans="1:45" ht="16" x14ac:dyDescent="0.2">
      <c r="A926" s="18" t="s">
        <v>743</v>
      </c>
      <c r="B926" s="18" t="s">
        <v>109</v>
      </c>
      <c r="C926" s="18" t="s">
        <v>4794</v>
      </c>
      <c r="D926" s="18" t="s">
        <v>2874</v>
      </c>
      <c r="E926" s="5" t="s">
        <v>7097</v>
      </c>
      <c r="F926" s="5" t="s">
        <v>7098</v>
      </c>
      <c r="G926" s="5" t="s">
        <v>7099</v>
      </c>
      <c r="H926" s="5" t="s">
        <v>2551</v>
      </c>
      <c r="I926" s="5"/>
      <c r="J926" s="5" t="s">
        <v>744</v>
      </c>
      <c r="K926" s="5" t="s">
        <v>3076</v>
      </c>
      <c r="L926" s="5" t="s">
        <v>2551</v>
      </c>
      <c r="M926" s="5" t="s">
        <v>2551</v>
      </c>
      <c r="N926" s="5" t="s">
        <v>2813</v>
      </c>
      <c r="O926" s="18" t="s">
        <v>120</v>
      </c>
      <c r="Q926">
        <v>100</v>
      </c>
      <c r="R926" s="5"/>
      <c r="AO926" s="5" t="s">
        <v>7100</v>
      </c>
      <c r="AP926" s="5"/>
      <c r="AQ926" s="19"/>
      <c r="AR926" s="5"/>
    </row>
    <row r="927" spans="1:45" ht="16" x14ac:dyDescent="0.2">
      <c r="A927" s="18" t="s">
        <v>1414</v>
      </c>
      <c r="B927" s="18" t="s">
        <v>460</v>
      </c>
      <c r="C927" s="18" t="s">
        <v>6302</v>
      </c>
      <c r="D927" s="18" t="s">
        <v>2844</v>
      </c>
      <c r="E927" s="5" t="s">
        <v>7101</v>
      </c>
      <c r="F927" s="5" t="s">
        <v>5862</v>
      </c>
      <c r="G927" s="5" t="s">
        <v>5863</v>
      </c>
      <c r="H927" s="5" t="s">
        <v>2551</v>
      </c>
      <c r="I927" s="5"/>
      <c r="J927" s="5" t="s">
        <v>1415</v>
      </c>
      <c r="K927" s="5" t="s">
        <v>2717</v>
      </c>
      <c r="L927" s="5" t="s">
        <v>2551</v>
      </c>
      <c r="M927" s="5" t="s">
        <v>2551</v>
      </c>
      <c r="N927" s="5" t="s">
        <v>2551</v>
      </c>
      <c r="O927" s="18" t="s">
        <v>120</v>
      </c>
      <c r="Q927">
        <v>100</v>
      </c>
      <c r="R927" s="5"/>
      <c r="Y927">
        <v>5</v>
      </c>
      <c r="Z927">
        <v>20</v>
      </c>
      <c r="AB927">
        <v>5</v>
      </c>
      <c r="AE927">
        <v>20</v>
      </c>
      <c r="AG927">
        <v>150000</v>
      </c>
      <c r="AH927">
        <v>50</v>
      </c>
      <c r="AO927" s="5" t="s">
        <v>7102</v>
      </c>
      <c r="AP927" s="5"/>
      <c r="AQ927" s="19"/>
      <c r="AR927" s="5"/>
    </row>
    <row r="928" spans="1:45" ht="16" x14ac:dyDescent="0.2">
      <c r="A928" s="18" t="s">
        <v>2472</v>
      </c>
      <c r="B928" s="18" t="s">
        <v>460</v>
      </c>
      <c r="C928" s="18" t="s">
        <v>6302</v>
      </c>
      <c r="D928" s="18" t="s">
        <v>2844</v>
      </c>
      <c r="E928" s="5" t="s">
        <v>7103</v>
      </c>
      <c r="F928" s="5" t="s">
        <v>7104</v>
      </c>
      <c r="G928" s="5" t="s">
        <v>7105</v>
      </c>
      <c r="H928" s="5" t="s">
        <v>2551</v>
      </c>
      <c r="I928" s="5"/>
      <c r="J928" s="5" t="s">
        <v>2473</v>
      </c>
      <c r="K928" s="5" t="s">
        <v>2943</v>
      </c>
      <c r="L928" s="5" t="s">
        <v>2738</v>
      </c>
      <c r="M928" s="5" t="s">
        <v>3264</v>
      </c>
      <c r="N928" s="5" t="s">
        <v>3250</v>
      </c>
      <c r="O928" s="18" t="s">
        <v>120</v>
      </c>
      <c r="Q928">
        <v>100</v>
      </c>
      <c r="R928" s="5"/>
      <c r="S928">
        <v>20</v>
      </c>
      <c r="T928">
        <v>40</v>
      </c>
      <c r="U928">
        <v>40</v>
      </c>
      <c r="AB928">
        <v>6</v>
      </c>
      <c r="AO928" s="5" t="s">
        <v>7106</v>
      </c>
      <c r="AP928" s="5"/>
      <c r="AQ928" s="19"/>
      <c r="AR928" s="5"/>
    </row>
    <row r="929" spans="1:44" ht="16" x14ac:dyDescent="0.2">
      <c r="A929" s="18" t="s">
        <v>463</v>
      </c>
      <c r="B929" s="18" t="s">
        <v>460</v>
      </c>
      <c r="C929" s="18" t="s">
        <v>6302</v>
      </c>
      <c r="D929" s="18" t="s">
        <v>2844</v>
      </c>
      <c r="E929" s="5" t="s">
        <v>7107</v>
      </c>
      <c r="F929" s="5" t="s">
        <v>7108</v>
      </c>
      <c r="G929" s="5" t="s">
        <v>7109</v>
      </c>
      <c r="H929" s="5" t="s">
        <v>2551</v>
      </c>
      <c r="I929" s="5"/>
      <c r="J929" s="5" t="s">
        <v>464</v>
      </c>
      <c r="K929" s="5" t="s">
        <v>3165</v>
      </c>
      <c r="L929" s="5" t="s">
        <v>2551</v>
      </c>
      <c r="M929" s="5" t="s">
        <v>2551</v>
      </c>
      <c r="N929" s="5" t="s">
        <v>2840</v>
      </c>
      <c r="O929" s="18" t="s">
        <v>120</v>
      </c>
      <c r="Q929">
        <v>100</v>
      </c>
      <c r="R929" s="5"/>
      <c r="T929">
        <v>59</v>
      </c>
      <c r="U929">
        <v>65</v>
      </c>
      <c r="V929">
        <v>16</v>
      </c>
      <c r="AO929" s="5" t="s">
        <v>7110</v>
      </c>
      <c r="AP929" s="5"/>
      <c r="AQ929" s="19"/>
      <c r="AR929" s="5"/>
    </row>
    <row r="930" spans="1:44" ht="16" x14ac:dyDescent="0.2">
      <c r="A930" s="18" t="s">
        <v>1816</v>
      </c>
      <c r="B930" s="18" t="s">
        <v>854</v>
      </c>
      <c r="C930" s="18" t="s">
        <v>6307</v>
      </c>
      <c r="D930" s="18" t="s">
        <v>60</v>
      </c>
      <c r="E930" s="5" t="s">
        <v>7111</v>
      </c>
      <c r="F930" s="5" t="s">
        <v>7112</v>
      </c>
      <c r="G930" s="5" t="s">
        <v>7113</v>
      </c>
      <c r="H930" s="5" t="s">
        <v>2551</v>
      </c>
      <c r="I930" s="5"/>
      <c r="J930" s="5" t="s">
        <v>1817</v>
      </c>
      <c r="K930" s="5" t="s">
        <v>4095</v>
      </c>
      <c r="L930" s="5" t="s">
        <v>2738</v>
      </c>
      <c r="M930" s="5" t="s">
        <v>4655</v>
      </c>
      <c r="N930" s="5" t="s">
        <v>3683</v>
      </c>
      <c r="O930" s="18" t="s">
        <v>67</v>
      </c>
      <c r="P930">
        <v>100</v>
      </c>
      <c r="R930" s="5"/>
      <c r="AH930">
        <v>1</v>
      </c>
      <c r="AJ930">
        <v>37</v>
      </c>
      <c r="AK930">
        <v>4300</v>
      </c>
      <c r="AL930">
        <v>4300</v>
      </c>
      <c r="AO930" s="5" t="s">
        <v>7114</v>
      </c>
      <c r="AP930" s="5" t="s">
        <v>7114</v>
      </c>
      <c r="AQ930" s="19">
        <f>'CapRev-Output-All'!$AO930*'CapRev-Output-All'!$AR930/100</f>
        <v>8950.2000000000007</v>
      </c>
      <c r="AR930" s="5" t="s">
        <v>3338</v>
      </c>
    </row>
    <row r="931" spans="1:44" ht="16" x14ac:dyDescent="0.2">
      <c r="A931" s="18" t="s">
        <v>2134</v>
      </c>
      <c r="B931" s="18" t="s">
        <v>854</v>
      </c>
      <c r="C931" s="18" t="s">
        <v>6307</v>
      </c>
      <c r="D931" s="18" t="s">
        <v>60</v>
      </c>
      <c r="E931" s="5" t="s">
        <v>7115</v>
      </c>
      <c r="F931" s="5" t="s">
        <v>7116</v>
      </c>
      <c r="G931" s="5" t="s">
        <v>7117</v>
      </c>
      <c r="H931" s="5" t="s">
        <v>2551</v>
      </c>
      <c r="I931" s="5"/>
      <c r="J931" s="5" t="s">
        <v>2135</v>
      </c>
      <c r="K931" s="5" t="s">
        <v>2551</v>
      </c>
      <c r="L931" s="5" t="s">
        <v>2551</v>
      </c>
      <c r="M931" s="5" t="s">
        <v>2717</v>
      </c>
      <c r="N931" s="5" t="s">
        <v>2551</v>
      </c>
      <c r="O931" s="18" t="s">
        <v>67</v>
      </c>
      <c r="P931">
        <v>100</v>
      </c>
      <c r="R931" s="5"/>
      <c r="AO931" s="5" t="s">
        <v>2567</v>
      </c>
      <c r="AP931" s="5" t="s">
        <v>2567</v>
      </c>
      <c r="AQ931" s="19"/>
      <c r="AR931" s="5"/>
    </row>
    <row r="932" spans="1:44" ht="16" x14ac:dyDescent="0.2">
      <c r="A932" s="18" t="s">
        <v>2387</v>
      </c>
      <c r="B932" s="18" t="s">
        <v>854</v>
      </c>
      <c r="C932" s="18" t="s">
        <v>6307</v>
      </c>
      <c r="D932" s="18" t="s">
        <v>60</v>
      </c>
      <c r="E932" s="5" t="s">
        <v>6307</v>
      </c>
      <c r="F932" s="5" t="s">
        <v>7118</v>
      </c>
      <c r="G932" s="5" t="s">
        <v>7119</v>
      </c>
      <c r="H932" s="5" t="s">
        <v>2551</v>
      </c>
      <c r="I932" s="5"/>
      <c r="J932" s="5" t="s">
        <v>2388</v>
      </c>
      <c r="K932" s="5" t="s">
        <v>2738</v>
      </c>
      <c r="L932" s="5" t="s">
        <v>2551</v>
      </c>
      <c r="M932" s="5" t="s">
        <v>2551</v>
      </c>
      <c r="N932" s="5" t="s">
        <v>3006</v>
      </c>
      <c r="O932" s="18" t="s">
        <v>56</v>
      </c>
      <c r="P932">
        <v>100</v>
      </c>
      <c r="R932" s="5"/>
      <c r="S932">
        <v>3</v>
      </c>
      <c r="U932">
        <v>25</v>
      </c>
      <c r="V932">
        <v>12</v>
      </c>
      <c r="AO932" s="5" t="s">
        <v>7120</v>
      </c>
      <c r="AP932" s="5" t="s">
        <v>7120</v>
      </c>
      <c r="AQ932" s="19" t="s">
        <v>2551</v>
      </c>
      <c r="AR932" s="5" t="s">
        <v>2551</v>
      </c>
    </row>
    <row r="933" spans="1:44" ht="16" x14ac:dyDescent="0.2">
      <c r="A933" s="18" t="s">
        <v>1134</v>
      </c>
      <c r="B933" s="18" t="s">
        <v>854</v>
      </c>
      <c r="C933" s="18" t="s">
        <v>6307</v>
      </c>
      <c r="D933" s="18" t="s">
        <v>60</v>
      </c>
      <c r="E933" s="5" t="s">
        <v>7121</v>
      </c>
      <c r="F933" s="5" t="s">
        <v>7122</v>
      </c>
      <c r="G933" s="5" t="s">
        <v>7123</v>
      </c>
      <c r="H933" s="5" t="s">
        <v>2551</v>
      </c>
      <c r="I933" s="5"/>
      <c r="J933" s="5" t="s">
        <v>1135</v>
      </c>
      <c r="K933" s="5" t="s">
        <v>3504</v>
      </c>
      <c r="L933" s="5" t="s">
        <v>3375</v>
      </c>
      <c r="M933" s="5" t="s">
        <v>2551</v>
      </c>
      <c r="N933" s="5" t="s">
        <v>3047</v>
      </c>
      <c r="O933" s="18" t="s">
        <v>114</v>
      </c>
      <c r="P933">
        <v>100</v>
      </c>
      <c r="R933" s="5"/>
      <c r="AO933" s="5" t="s">
        <v>7124</v>
      </c>
      <c r="AP933" s="5"/>
      <c r="AQ933" s="19"/>
      <c r="AR933" s="5"/>
    </row>
    <row r="934" spans="1:44" ht="16" x14ac:dyDescent="0.2">
      <c r="A934" s="18" t="s">
        <v>1352</v>
      </c>
      <c r="B934" s="18" t="s">
        <v>854</v>
      </c>
      <c r="C934" s="18" t="s">
        <v>6307</v>
      </c>
      <c r="D934" s="18" t="s">
        <v>60</v>
      </c>
      <c r="E934" s="5" t="s">
        <v>7125</v>
      </c>
      <c r="F934" s="5" t="s">
        <v>7126</v>
      </c>
      <c r="G934" s="5" t="s">
        <v>7127</v>
      </c>
      <c r="H934" s="5" t="s">
        <v>2551</v>
      </c>
      <c r="I934" s="5"/>
      <c r="J934" s="5" t="s">
        <v>1353</v>
      </c>
      <c r="K934" s="5" t="s">
        <v>2753</v>
      </c>
      <c r="L934" s="5" t="s">
        <v>2551</v>
      </c>
      <c r="M934" s="5" t="s">
        <v>3281</v>
      </c>
      <c r="N934" s="5" t="s">
        <v>2551</v>
      </c>
      <c r="O934" s="18" t="s">
        <v>67</v>
      </c>
      <c r="P934">
        <v>100</v>
      </c>
      <c r="R934" s="5"/>
      <c r="W934">
        <v>128</v>
      </c>
      <c r="Y934">
        <v>2</v>
      </c>
      <c r="AE934">
        <v>2</v>
      </c>
      <c r="AO934" s="5" t="s">
        <v>7128</v>
      </c>
      <c r="AP934" s="5" t="s">
        <v>7128</v>
      </c>
      <c r="AQ934" s="19"/>
      <c r="AR934" s="5" t="s">
        <v>3347</v>
      </c>
    </row>
    <row r="935" spans="1:44" ht="16" x14ac:dyDescent="0.2">
      <c r="A935" s="18" t="s">
        <v>1163</v>
      </c>
      <c r="B935" s="18" t="s">
        <v>854</v>
      </c>
      <c r="C935" s="18" t="s">
        <v>6307</v>
      </c>
      <c r="D935" s="18" t="s">
        <v>60</v>
      </c>
      <c r="E935" s="5" t="s">
        <v>7121</v>
      </c>
      <c r="F935" s="5" t="s">
        <v>3056</v>
      </c>
      <c r="G935" s="5" t="s">
        <v>3057</v>
      </c>
      <c r="H935" s="5" t="s">
        <v>2551</v>
      </c>
      <c r="I935" s="5"/>
      <c r="J935" s="5" t="s">
        <v>7129</v>
      </c>
      <c r="K935" s="5" t="s">
        <v>2922</v>
      </c>
      <c r="L935" s="5" t="s">
        <v>4872</v>
      </c>
      <c r="M935" s="5" t="s">
        <v>2551</v>
      </c>
      <c r="N935" s="5" t="s">
        <v>3885</v>
      </c>
      <c r="O935" s="18" t="s">
        <v>56</v>
      </c>
      <c r="P935">
        <v>100</v>
      </c>
      <c r="R935" s="5"/>
      <c r="T935">
        <v>125</v>
      </c>
      <c r="V935">
        <v>10</v>
      </c>
      <c r="W935">
        <v>6</v>
      </c>
      <c r="X935">
        <v>6</v>
      </c>
      <c r="AE935">
        <v>6</v>
      </c>
      <c r="AH935">
        <v>6</v>
      </c>
      <c r="AO935" s="5" t="s">
        <v>7130</v>
      </c>
      <c r="AP935" s="5" t="s">
        <v>7131</v>
      </c>
      <c r="AQ935" s="19" t="s">
        <v>2551</v>
      </c>
      <c r="AR935" s="5" t="s">
        <v>3347</v>
      </c>
    </row>
    <row r="936" spans="1:44" ht="16" x14ac:dyDescent="0.2">
      <c r="A936" s="18" t="s">
        <v>236</v>
      </c>
      <c r="B936" s="18" t="s">
        <v>94</v>
      </c>
      <c r="C936" s="18" t="s">
        <v>2866</v>
      </c>
      <c r="D936" s="18" t="s">
        <v>2867</v>
      </c>
      <c r="E936" s="5" t="s">
        <v>7132</v>
      </c>
      <c r="F936" s="5" t="s">
        <v>7133</v>
      </c>
      <c r="G936" s="5" t="s">
        <v>7134</v>
      </c>
      <c r="H936" s="5" t="s">
        <v>2551</v>
      </c>
      <c r="I936" s="5"/>
      <c r="J936" s="5" t="s">
        <v>237</v>
      </c>
      <c r="K936" s="5" t="s">
        <v>2551</v>
      </c>
      <c r="L936" s="5" t="s">
        <v>2551</v>
      </c>
      <c r="M936" s="5" t="s">
        <v>2551</v>
      </c>
      <c r="N936" s="5" t="s">
        <v>2717</v>
      </c>
      <c r="O936" s="18" t="s">
        <v>56</v>
      </c>
      <c r="P936">
        <v>100</v>
      </c>
      <c r="R936" s="5"/>
      <c r="S936">
        <v>5</v>
      </c>
      <c r="T936">
        <v>5</v>
      </c>
      <c r="U936">
        <v>40</v>
      </c>
      <c r="V936">
        <v>15</v>
      </c>
      <c r="W936">
        <v>20</v>
      </c>
      <c r="Y936">
        <v>2</v>
      </c>
      <c r="AF936">
        <v>1</v>
      </c>
      <c r="AH936">
        <v>20</v>
      </c>
      <c r="AI936">
        <v>1</v>
      </c>
      <c r="AO936" s="5" t="s">
        <v>7135</v>
      </c>
      <c r="AP936" s="5"/>
      <c r="AQ936" s="19" t="s">
        <v>2551</v>
      </c>
      <c r="AR936" s="5" t="s">
        <v>2551</v>
      </c>
    </row>
    <row r="937" spans="1:44" ht="16" x14ac:dyDescent="0.2">
      <c r="A937" s="18" t="s">
        <v>543</v>
      </c>
      <c r="B937" s="18" t="s">
        <v>282</v>
      </c>
      <c r="C937" s="18" t="s">
        <v>4458</v>
      </c>
      <c r="D937" s="18" t="s">
        <v>148</v>
      </c>
      <c r="E937" s="5" t="s">
        <v>7136</v>
      </c>
      <c r="F937" s="5" t="s">
        <v>7137</v>
      </c>
      <c r="G937" s="5" t="s">
        <v>7138</v>
      </c>
      <c r="H937" s="5" t="s">
        <v>2551</v>
      </c>
      <c r="I937" s="5"/>
      <c r="J937" s="5" t="s">
        <v>544</v>
      </c>
      <c r="K937" s="5" t="s">
        <v>2551</v>
      </c>
      <c r="L937" s="5" t="s">
        <v>2551</v>
      </c>
      <c r="M937" s="5" t="s">
        <v>2717</v>
      </c>
      <c r="N937" s="5" t="s">
        <v>2551</v>
      </c>
      <c r="O937" s="18" t="s">
        <v>67</v>
      </c>
      <c r="P937">
        <v>100</v>
      </c>
      <c r="R937" s="5"/>
      <c r="AH937">
        <v>1</v>
      </c>
      <c r="AO937" s="5" t="s">
        <v>7139</v>
      </c>
      <c r="AP937" s="5"/>
      <c r="AQ937" s="19" t="s">
        <v>2551</v>
      </c>
      <c r="AR937" s="5" t="s">
        <v>2551</v>
      </c>
    </row>
    <row r="938" spans="1:44" ht="16" x14ac:dyDescent="0.2">
      <c r="A938" s="18" t="s">
        <v>1356</v>
      </c>
      <c r="B938" s="18" t="s">
        <v>642</v>
      </c>
      <c r="C938" s="18" t="s">
        <v>6204</v>
      </c>
      <c r="D938" s="18" t="s">
        <v>60</v>
      </c>
      <c r="E938" s="5" t="s">
        <v>7140</v>
      </c>
      <c r="F938" s="5" t="s">
        <v>7141</v>
      </c>
      <c r="G938" s="5" t="s">
        <v>3433</v>
      </c>
      <c r="H938" s="5" t="s">
        <v>2551</v>
      </c>
      <c r="I938" s="5"/>
      <c r="J938" s="5" t="s">
        <v>1357</v>
      </c>
      <c r="K938" s="5" t="s">
        <v>2769</v>
      </c>
      <c r="L938" s="5" t="s">
        <v>2769</v>
      </c>
      <c r="M938" s="5" t="s">
        <v>3006</v>
      </c>
      <c r="N938" s="5" t="s">
        <v>2551</v>
      </c>
      <c r="O938" s="18" t="s">
        <v>67</v>
      </c>
      <c r="P938">
        <v>100</v>
      </c>
      <c r="R938" s="5"/>
      <c r="AA938">
        <v>1</v>
      </c>
      <c r="AB938">
        <v>2</v>
      </c>
      <c r="AE938">
        <v>20</v>
      </c>
      <c r="AG938">
        <v>150000</v>
      </c>
      <c r="AH938">
        <v>5</v>
      </c>
      <c r="AI938">
        <v>2</v>
      </c>
      <c r="AM938">
        <v>500</v>
      </c>
      <c r="AO938" s="5" t="s">
        <v>7142</v>
      </c>
      <c r="AP938" s="5"/>
      <c r="AQ938" s="19" t="s">
        <v>2551</v>
      </c>
      <c r="AR938" s="5" t="s">
        <v>2551</v>
      </c>
    </row>
    <row r="939" spans="1:44" ht="16" x14ac:dyDescent="0.2">
      <c r="A939" s="18" t="s">
        <v>1267</v>
      </c>
      <c r="B939" s="18" t="s">
        <v>642</v>
      </c>
      <c r="C939" s="18" t="s">
        <v>6204</v>
      </c>
      <c r="D939" s="18" t="s">
        <v>60</v>
      </c>
      <c r="E939" s="5" t="s">
        <v>7143</v>
      </c>
      <c r="F939" s="5" t="s">
        <v>7144</v>
      </c>
      <c r="G939" s="5" t="s">
        <v>7145</v>
      </c>
      <c r="H939" s="5" t="s">
        <v>2551</v>
      </c>
      <c r="I939" s="5"/>
      <c r="J939" s="5" t="s">
        <v>1268</v>
      </c>
      <c r="K939" s="5" t="s">
        <v>2769</v>
      </c>
      <c r="L939" s="5" t="s">
        <v>2840</v>
      </c>
      <c r="M939" s="5" t="s">
        <v>2840</v>
      </c>
      <c r="N939" s="5" t="s">
        <v>2551</v>
      </c>
      <c r="O939" s="18" t="s">
        <v>107</v>
      </c>
      <c r="P939">
        <v>100</v>
      </c>
      <c r="R939" s="5"/>
      <c r="AE939">
        <v>552</v>
      </c>
      <c r="AG939">
        <v>50000000</v>
      </c>
      <c r="AH939">
        <v>1</v>
      </c>
      <c r="AI939">
        <v>1</v>
      </c>
      <c r="AO939" s="5" t="s">
        <v>7146</v>
      </c>
      <c r="AP939" s="5" t="s">
        <v>7146</v>
      </c>
      <c r="AQ939" s="19" t="s">
        <v>2551</v>
      </c>
      <c r="AR939" s="5" t="s">
        <v>2551</v>
      </c>
    </row>
    <row r="940" spans="1:44" ht="32" x14ac:dyDescent="0.2">
      <c r="A940" s="18" t="s">
        <v>698</v>
      </c>
      <c r="B940" s="18" t="s">
        <v>642</v>
      </c>
      <c r="C940" s="18" t="s">
        <v>6204</v>
      </c>
      <c r="D940" s="18" t="s">
        <v>60</v>
      </c>
      <c r="E940" s="5" t="s">
        <v>7147</v>
      </c>
      <c r="F940" s="5" t="s">
        <v>7148</v>
      </c>
      <c r="G940" s="5" t="s">
        <v>7149</v>
      </c>
      <c r="H940" s="5" t="s">
        <v>2551</v>
      </c>
      <c r="I940" s="5"/>
      <c r="J940" s="5" t="s">
        <v>7150</v>
      </c>
      <c r="K940" s="5" t="s">
        <v>2551</v>
      </c>
      <c r="L940" s="5" t="s">
        <v>2551</v>
      </c>
      <c r="M940" s="5" t="s">
        <v>2551</v>
      </c>
      <c r="N940" s="5" t="s">
        <v>2717</v>
      </c>
      <c r="O940" s="18" t="s">
        <v>56</v>
      </c>
      <c r="P940">
        <v>100</v>
      </c>
      <c r="R940" s="5"/>
      <c r="T940">
        <v>40</v>
      </c>
      <c r="U940">
        <v>100</v>
      </c>
      <c r="W940">
        <v>40</v>
      </c>
      <c r="X940">
        <v>10</v>
      </c>
      <c r="AO940" s="5" t="s">
        <v>7151</v>
      </c>
      <c r="AP940" s="5" t="s">
        <v>7152</v>
      </c>
      <c r="AQ940" s="19" t="s">
        <v>2551</v>
      </c>
      <c r="AR940" s="5" t="s">
        <v>2551</v>
      </c>
    </row>
    <row r="941" spans="1:44" ht="16" x14ac:dyDescent="0.2">
      <c r="A941" s="18" t="s">
        <v>1818</v>
      </c>
      <c r="B941" s="18" t="s">
        <v>642</v>
      </c>
      <c r="C941" s="18" t="s">
        <v>6204</v>
      </c>
      <c r="D941" s="18" t="s">
        <v>60</v>
      </c>
      <c r="E941" s="5" t="s">
        <v>7153</v>
      </c>
      <c r="F941" s="5" t="s">
        <v>7154</v>
      </c>
      <c r="G941" s="5" t="s">
        <v>7155</v>
      </c>
      <c r="H941" s="5" t="s">
        <v>2551</v>
      </c>
      <c r="I941" s="5"/>
      <c r="J941" s="5" t="s">
        <v>1819</v>
      </c>
      <c r="K941" s="5" t="s">
        <v>2761</v>
      </c>
      <c r="L941" s="5" t="s">
        <v>2551</v>
      </c>
      <c r="M941" s="5" t="s">
        <v>2761</v>
      </c>
      <c r="N941" s="5" t="s">
        <v>2551</v>
      </c>
      <c r="O941" s="18" t="s">
        <v>107</v>
      </c>
      <c r="P941">
        <v>100</v>
      </c>
      <c r="R941" s="5"/>
      <c r="W941">
        <v>255</v>
      </c>
      <c r="AF941">
        <v>28.92</v>
      </c>
      <c r="AI941">
        <v>2</v>
      </c>
      <c r="AO941" s="5" t="s">
        <v>7156</v>
      </c>
      <c r="AP941" s="5" t="s">
        <v>7156</v>
      </c>
      <c r="AQ941" s="19" t="s">
        <v>7157</v>
      </c>
      <c r="AR941" s="5" t="s">
        <v>7158</v>
      </c>
    </row>
    <row r="942" spans="1:44" ht="16" x14ac:dyDescent="0.2">
      <c r="A942" s="18" t="s">
        <v>645</v>
      </c>
      <c r="B942" s="18" t="s">
        <v>642</v>
      </c>
      <c r="C942" s="18" t="s">
        <v>6204</v>
      </c>
      <c r="D942" s="18" t="s">
        <v>60</v>
      </c>
      <c r="E942" s="5" t="s">
        <v>7159</v>
      </c>
      <c r="F942" s="5" t="s">
        <v>7160</v>
      </c>
      <c r="G942" s="5" t="s">
        <v>7161</v>
      </c>
      <c r="H942" s="5" t="s">
        <v>2551</v>
      </c>
      <c r="I942" s="5"/>
      <c r="J942" s="5" t="s">
        <v>646</v>
      </c>
      <c r="K942" s="5" t="s">
        <v>2879</v>
      </c>
      <c r="L942" s="5" t="s">
        <v>2551</v>
      </c>
      <c r="M942" s="5" t="s">
        <v>2739</v>
      </c>
      <c r="N942" s="5" t="s">
        <v>2551</v>
      </c>
      <c r="O942" s="18" t="s">
        <v>120</v>
      </c>
      <c r="P942">
        <v>100</v>
      </c>
      <c r="R942" s="5"/>
      <c r="T942">
        <v>60</v>
      </c>
      <c r="U942">
        <v>10</v>
      </c>
      <c r="W942">
        <v>60</v>
      </c>
      <c r="AE942">
        <v>8</v>
      </c>
      <c r="AH942">
        <v>2</v>
      </c>
      <c r="AO942" s="5" t="s">
        <v>7162</v>
      </c>
      <c r="AP942" s="5"/>
      <c r="AQ942" s="19" t="s">
        <v>2551</v>
      </c>
      <c r="AR942" s="5" t="s">
        <v>2551</v>
      </c>
    </row>
    <row r="943" spans="1:44" ht="16" x14ac:dyDescent="0.2">
      <c r="A943" s="18" t="s">
        <v>1820</v>
      </c>
      <c r="B943" s="18" t="s">
        <v>642</v>
      </c>
      <c r="C943" s="18" t="s">
        <v>6204</v>
      </c>
      <c r="D943" s="18" t="s">
        <v>60</v>
      </c>
      <c r="E943" s="5" t="s">
        <v>7163</v>
      </c>
      <c r="F943" s="5" t="s">
        <v>7164</v>
      </c>
      <c r="G943" s="5" t="s">
        <v>7165</v>
      </c>
      <c r="H943" s="5" t="s">
        <v>2551</v>
      </c>
      <c r="I943" s="5"/>
      <c r="J943" s="5" t="s">
        <v>1821</v>
      </c>
      <c r="K943" s="5" t="s">
        <v>3006</v>
      </c>
      <c r="L943" s="5" t="s">
        <v>2551</v>
      </c>
      <c r="M943" s="5" t="s">
        <v>2551</v>
      </c>
      <c r="N943" s="5" t="s">
        <v>2738</v>
      </c>
      <c r="O943" s="18" t="s">
        <v>120</v>
      </c>
      <c r="P943">
        <v>100</v>
      </c>
      <c r="R943" s="5"/>
      <c r="S943">
        <v>200</v>
      </c>
      <c r="T943">
        <v>10</v>
      </c>
      <c r="W943">
        <v>200</v>
      </c>
      <c r="AE943">
        <v>20</v>
      </c>
      <c r="AK943">
        <v>500</v>
      </c>
      <c r="AO943" s="5" t="s">
        <v>7166</v>
      </c>
      <c r="AP943" s="5" t="s">
        <v>7166</v>
      </c>
      <c r="AQ943" s="19" t="s">
        <v>2551</v>
      </c>
      <c r="AR943" s="5" t="s">
        <v>2551</v>
      </c>
    </row>
    <row r="944" spans="1:44" ht="16" x14ac:dyDescent="0.2">
      <c r="A944" s="18" t="s">
        <v>1705</v>
      </c>
      <c r="B944" s="18" t="s">
        <v>642</v>
      </c>
      <c r="C944" s="18" t="s">
        <v>6204</v>
      </c>
      <c r="D944" s="18" t="s">
        <v>60</v>
      </c>
      <c r="E944" s="5" t="s">
        <v>7167</v>
      </c>
      <c r="F944" s="5" t="s">
        <v>7168</v>
      </c>
      <c r="G944" s="5" t="s">
        <v>7169</v>
      </c>
      <c r="H944" s="5" t="s">
        <v>2551</v>
      </c>
      <c r="I944" s="5"/>
      <c r="J944" s="5" t="s">
        <v>1706</v>
      </c>
      <c r="K944" s="5" t="s">
        <v>2551</v>
      </c>
      <c r="L944" s="5" t="s">
        <v>2951</v>
      </c>
      <c r="M944" s="5" t="s">
        <v>2952</v>
      </c>
      <c r="N944" s="5" t="s">
        <v>2551</v>
      </c>
      <c r="O944" s="18" t="s">
        <v>67</v>
      </c>
      <c r="P944">
        <v>100</v>
      </c>
      <c r="R944" s="5"/>
      <c r="Y944">
        <v>1</v>
      </c>
      <c r="AB944">
        <v>38</v>
      </c>
      <c r="AD944">
        <v>60</v>
      </c>
      <c r="AE944">
        <v>80</v>
      </c>
      <c r="AG944">
        <v>8700000</v>
      </c>
      <c r="AH944">
        <v>4</v>
      </c>
      <c r="AI944">
        <v>2</v>
      </c>
      <c r="AM944">
        <v>60</v>
      </c>
      <c r="AN944">
        <v>1</v>
      </c>
      <c r="AO944" s="5" t="s">
        <v>2588</v>
      </c>
      <c r="AP944" s="5" t="s">
        <v>7170</v>
      </c>
      <c r="AQ944" s="19" t="s">
        <v>2551</v>
      </c>
      <c r="AR944" s="5" t="s">
        <v>2551</v>
      </c>
    </row>
    <row r="945" spans="1:45" ht="16" x14ac:dyDescent="0.2">
      <c r="A945" s="18" t="s">
        <v>647</v>
      </c>
      <c r="B945" s="18" t="s">
        <v>642</v>
      </c>
      <c r="C945" s="18" t="s">
        <v>6204</v>
      </c>
      <c r="D945" s="18" t="s">
        <v>60</v>
      </c>
      <c r="E945" s="5" t="s">
        <v>7171</v>
      </c>
      <c r="F945" s="5" t="s">
        <v>7172</v>
      </c>
      <c r="G945" s="5" t="s">
        <v>7173</v>
      </c>
      <c r="H945" s="5" t="s">
        <v>2551</v>
      </c>
      <c r="I945" s="5"/>
      <c r="J945" s="5" t="s">
        <v>648</v>
      </c>
      <c r="K945" s="5" t="s">
        <v>2738</v>
      </c>
      <c r="L945" s="5" t="s">
        <v>2739</v>
      </c>
      <c r="M945" s="5" t="s">
        <v>2739</v>
      </c>
      <c r="N945" s="5" t="s">
        <v>2551</v>
      </c>
      <c r="O945" s="18" t="s">
        <v>107</v>
      </c>
      <c r="P945">
        <v>100</v>
      </c>
      <c r="R945" s="5"/>
      <c r="T945">
        <v>6</v>
      </c>
      <c r="Y945">
        <v>3</v>
      </c>
      <c r="AC945">
        <v>3</v>
      </c>
      <c r="AE945">
        <v>1</v>
      </c>
      <c r="AG945">
        <v>20000</v>
      </c>
      <c r="AO945" s="5" t="s">
        <v>7174</v>
      </c>
      <c r="AP945" s="5" t="s">
        <v>2652</v>
      </c>
      <c r="AQ945" s="19" t="s">
        <v>2652</v>
      </c>
      <c r="AR945" s="5" t="s">
        <v>5148</v>
      </c>
      <c r="AS945" t="b">
        <v>1</v>
      </c>
    </row>
    <row r="946" spans="1:45" ht="16" x14ac:dyDescent="0.2">
      <c r="A946" s="18" t="s">
        <v>1827</v>
      </c>
      <c r="B946" s="18" t="s">
        <v>1824</v>
      </c>
      <c r="C946" s="18" t="s">
        <v>7175</v>
      </c>
      <c r="D946" s="18" t="s">
        <v>60</v>
      </c>
      <c r="E946" s="5" t="s">
        <v>7176</v>
      </c>
      <c r="F946" s="5" t="s">
        <v>7177</v>
      </c>
      <c r="G946" s="5" t="s">
        <v>7178</v>
      </c>
      <c r="H946" s="5" t="s">
        <v>2551</v>
      </c>
      <c r="I946" s="5"/>
      <c r="J946" s="5" t="s">
        <v>1828</v>
      </c>
      <c r="K946" s="5" t="s">
        <v>2730</v>
      </c>
      <c r="L946" s="5" t="s">
        <v>2551</v>
      </c>
      <c r="M946" s="5" t="s">
        <v>2551</v>
      </c>
      <c r="N946" s="5" t="s">
        <v>2731</v>
      </c>
      <c r="O946" s="18" t="s">
        <v>120</v>
      </c>
      <c r="Q946">
        <v>100</v>
      </c>
      <c r="R946" s="5"/>
      <c r="S946">
        <v>250</v>
      </c>
      <c r="T946">
        <v>200</v>
      </c>
      <c r="U946">
        <v>20</v>
      </c>
      <c r="AA946">
        <v>2.5</v>
      </c>
      <c r="AE946">
        <v>3</v>
      </c>
      <c r="AF946">
        <v>25000</v>
      </c>
      <c r="AO946" s="5" t="s">
        <v>7179</v>
      </c>
      <c r="AP946" s="5" t="s">
        <v>7179</v>
      </c>
      <c r="AQ946" s="19" t="s">
        <v>2552</v>
      </c>
      <c r="AR946" s="5" t="s">
        <v>3490</v>
      </c>
    </row>
    <row r="947" spans="1:45" ht="32" x14ac:dyDescent="0.2">
      <c r="A947" s="18" t="s">
        <v>2389</v>
      </c>
      <c r="B947" s="18" t="s">
        <v>276</v>
      </c>
      <c r="C947" s="18" t="s">
        <v>4380</v>
      </c>
      <c r="D947" s="18" t="s">
        <v>2844</v>
      </c>
      <c r="E947" s="5" t="s">
        <v>7180</v>
      </c>
      <c r="F947" s="5" t="s">
        <v>7181</v>
      </c>
      <c r="G947" s="5" t="s">
        <v>7182</v>
      </c>
      <c r="H947" s="5" t="s">
        <v>2551</v>
      </c>
      <c r="I947" s="5"/>
      <c r="J947" s="5" t="s">
        <v>7183</v>
      </c>
      <c r="K947" s="5" t="s">
        <v>2551</v>
      </c>
      <c r="L947" s="5" t="s">
        <v>3281</v>
      </c>
      <c r="M947" s="5" t="s">
        <v>2731</v>
      </c>
      <c r="N947" s="5" t="s">
        <v>2769</v>
      </c>
      <c r="O947" s="18" t="s">
        <v>114</v>
      </c>
      <c r="P947">
        <v>100</v>
      </c>
      <c r="R947" s="5"/>
      <c r="AA947">
        <v>50</v>
      </c>
      <c r="AO947" s="5" t="s">
        <v>5501</v>
      </c>
      <c r="AP947" s="5" t="s">
        <v>5502</v>
      </c>
      <c r="AQ947" s="19"/>
      <c r="AR947" s="5"/>
    </row>
    <row r="948" spans="1:45" ht="16" x14ac:dyDescent="0.2">
      <c r="A948" s="18" t="s">
        <v>1919</v>
      </c>
      <c r="B948" s="18" t="s">
        <v>276</v>
      </c>
      <c r="C948" s="18" t="s">
        <v>4380</v>
      </c>
      <c r="D948" s="18" t="s">
        <v>2844</v>
      </c>
      <c r="E948" s="5" t="s">
        <v>7184</v>
      </c>
      <c r="F948" s="5" t="s">
        <v>7185</v>
      </c>
      <c r="G948" s="5" t="s">
        <v>7186</v>
      </c>
      <c r="H948" s="5" t="s">
        <v>2551</v>
      </c>
      <c r="I948" s="5"/>
      <c r="J948" s="5" t="s">
        <v>1920</v>
      </c>
      <c r="K948" s="5" t="s">
        <v>3426</v>
      </c>
      <c r="L948" s="5" t="s">
        <v>4527</v>
      </c>
      <c r="M948" s="5" t="s">
        <v>2551</v>
      </c>
      <c r="N948" s="5" t="s">
        <v>2551</v>
      </c>
      <c r="O948" s="18" t="s">
        <v>114</v>
      </c>
      <c r="P948">
        <v>60</v>
      </c>
      <c r="Q948">
        <v>40</v>
      </c>
      <c r="R948" s="5"/>
      <c r="AC948">
        <v>40</v>
      </c>
      <c r="AE948">
        <v>35</v>
      </c>
      <c r="AO948" s="5" t="s">
        <v>7187</v>
      </c>
      <c r="AP948" s="5" t="s">
        <v>2930</v>
      </c>
      <c r="AQ948" s="19"/>
      <c r="AR948" s="5"/>
    </row>
    <row r="949" spans="1:45" ht="16" x14ac:dyDescent="0.2">
      <c r="A949" s="18" t="s">
        <v>2297</v>
      </c>
      <c r="B949" s="18" t="s">
        <v>98</v>
      </c>
      <c r="C949" s="18" t="s">
        <v>3071</v>
      </c>
      <c r="D949" s="18" t="s">
        <v>2976</v>
      </c>
      <c r="E949" s="5" t="s">
        <v>7188</v>
      </c>
      <c r="F949" s="5" t="s">
        <v>7189</v>
      </c>
      <c r="G949" s="5" t="s">
        <v>7190</v>
      </c>
      <c r="H949" s="5" t="s">
        <v>2551</v>
      </c>
      <c r="I949" s="5"/>
      <c r="J949" s="5" t="s">
        <v>2298</v>
      </c>
      <c r="K949" s="5" t="s">
        <v>2551</v>
      </c>
      <c r="L949" s="5" t="s">
        <v>2551</v>
      </c>
      <c r="M949" s="5" t="s">
        <v>2551</v>
      </c>
      <c r="N949" s="5" t="s">
        <v>2717</v>
      </c>
      <c r="O949" s="18" t="s">
        <v>56</v>
      </c>
      <c r="P949">
        <v>55</v>
      </c>
      <c r="Q949">
        <v>45</v>
      </c>
      <c r="R949" s="5"/>
      <c r="S949">
        <v>998</v>
      </c>
      <c r="U949">
        <v>998</v>
      </c>
      <c r="W949">
        <v>998</v>
      </c>
      <c r="AO949" s="5" t="s">
        <v>7191</v>
      </c>
      <c r="AP949" s="5" t="s">
        <v>7191</v>
      </c>
      <c r="AQ949" s="19" t="s">
        <v>7192</v>
      </c>
      <c r="AR949" s="5" t="s">
        <v>6319</v>
      </c>
      <c r="AS949" t="b">
        <v>0</v>
      </c>
    </row>
    <row r="950" spans="1:45" ht="16" x14ac:dyDescent="0.2">
      <c r="A950" s="18" t="s">
        <v>948</v>
      </c>
      <c r="B950" s="18" t="s">
        <v>465</v>
      </c>
      <c r="C950" s="18" t="s">
        <v>6581</v>
      </c>
      <c r="D950" s="18" t="s">
        <v>139</v>
      </c>
      <c r="E950" s="5" t="s">
        <v>7193</v>
      </c>
      <c r="F950" s="5" t="s">
        <v>7194</v>
      </c>
      <c r="G950" s="5" t="s">
        <v>7195</v>
      </c>
      <c r="H950" s="5" t="s">
        <v>2551</v>
      </c>
      <c r="I950" s="5"/>
      <c r="J950" s="5" t="s">
        <v>949</v>
      </c>
      <c r="K950" s="5" t="s">
        <v>2739</v>
      </c>
      <c r="L950" s="5" t="s">
        <v>2813</v>
      </c>
      <c r="M950" s="5" t="s">
        <v>2813</v>
      </c>
      <c r="N950" s="5" t="s">
        <v>2551</v>
      </c>
      <c r="O950" s="18" t="s">
        <v>120</v>
      </c>
      <c r="P950">
        <v>100</v>
      </c>
      <c r="R950" s="5"/>
      <c r="AE950">
        <v>2</v>
      </c>
      <c r="AF950">
        <v>1</v>
      </c>
      <c r="AO950" s="5" t="s">
        <v>7196</v>
      </c>
      <c r="AP950" s="5" t="s">
        <v>7197</v>
      </c>
      <c r="AQ950" s="19" t="s">
        <v>2594</v>
      </c>
      <c r="AR950" s="5" t="s">
        <v>2769</v>
      </c>
    </row>
    <row r="951" spans="1:45" ht="16" x14ac:dyDescent="0.2">
      <c r="A951" s="18" t="s">
        <v>1418</v>
      </c>
      <c r="B951" s="18" t="s">
        <v>465</v>
      </c>
      <c r="C951" s="18" t="s">
        <v>6581</v>
      </c>
      <c r="D951" s="18" t="s">
        <v>139</v>
      </c>
      <c r="E951" s="5" t="s">
        <v>7198</v>
      </c>
      <c r="F951" s="5" t="s">
        <v>7199</v>
      </c>
      <c r="G951" s="5" t="s">
        <v>7200</v>
      </c>
      <c r="H951" s="5"/>
      <c r="I951" s="5"/>
      <c r="J951" s="5" t="s">
        <v>1419</v>
      </c>
      <c r="K951" s="5" t="s">
        <v>2739</v>
      </c>
      <c r="L951" s="5" t="s">
        <v>2731</v>
      </c>
      <c r="M951" s="5" t="s">
        <v>2769</v>
      </c>
      <c r="N951" s="5" t="s">
        <v>3047</v>
      </c>
      <c r="O951" s="18" t="s">
        <v>120</v>
      </c>
      <c r="P951">
        <v>75</v>
      </c>
      <c r="Q951">
        <v>25</v>
      </c>
      <c r="R951" s="5"/>
      <c r="S951">
        <v>100</v>
      </c>
      <c r="T951">
        <v>40</v>
      </c>
      <c r="U951">
        <v>40</v>
      </c>
      <c r="AO951" s="5" t="s">
        <v>7201</v>
      </c>
      <c r="AP951" s="5" t="s">
        <v>7202</v>
      </c>
      <c r="AQ951" s="19" t="s">
        <v>7203</v>
      </c>
      <c r="AR951" s="5" t="s">
        <v>7204</v>
      </c>
      <c r="AS951" t="b">
        <v>0</v>
      </c>
    </row>
    <row r="952" spans="1:45" ht="16" x14ac:dyDescent="0.2">
      <c r="A952" s="18" t="s">
        <v>950</v>
      </c>
      <c r="B952" s="18" t="s">
        <v>465</v>
      </c>
      <c r="C952" s="18" t="s">
        <v>6581</v>
      </c>
      <c r="D952" s="18" t="s">
        <v>139</v>
      </c>
      <c r="E952" s="5" t="s">
        <v>3135</v>
      </c>
      <c r="F952" s="5" t="s">
        <v>3136</v>
      </c>
      <c r="G952" s="5" t="s">
        <v>3137</v>
      </c>
      <c r="H952" s="5"/>
      <c r="I952" s="5"/>
      <c r="J952" s="5" t="s">
        <v>951</v>
      </c>
      <c r="K952" s="5" t="s">
        <v>2551</v>
      </c>
      <c r="L952" s="5" t="s">
        <v>2551</v>
      </c>
      <c r="M952" s="5" t="s">
        <v>2717</v>
      </c>
      <c r="N952" s="5" t="s">
        <v>2551</v>
      </c>
      <c r="O952" s="18" t="s">
        <v>67</v>
      </c>
      <c r="P952">
        <v>66.7</v>
      </c>
      <c r="Q952">
        <v>33.299999999999997</v>
      </c>
      <c r="R952" s="5"/>
      <c r="W952">
        <v>500</v>
      </c>
      <c r="AE952">
        <v>15</v>
      </c>
      <c r="AJ952">
        <v>20000</v>
      </c>
      <c r="AO952" s="5" t="s">
        <v>7205</v>
      </c>
      <c r="AP952" s="5" t="s">
        <v>7206</v>
      </c>
      <c r="AQ952" s="19" t="s">
        <v>2551</v>
      </c>
      <c r="AR952" s="5" t="s">
        <v>2551</v>
      </c>
    </row>
    <row r="953" spans="1:45" ht="16" x14ac:dyDescent="0.2">
      <c r="A953" s="18" t="s">
        <v>1625</v>
      </c>
      <c r="B953" s="18" t="s">
        <v>465</v>
      </c>
      <c r="C953" s="18" t="s">
        <v>6581</v>
      </c>
      <c r="D953" s="18" t="s">
        <v>139</v>
      </c>
      <c r="E953" s="5" t="s">
        <v>7207</v>
      </c>
      <c r="F953" s="5" t="s">
        <v>7208</v>
      </c>
      <c r="G953" s="5" t="s">
        <v>7209</v>
      </c>
      <c r="H953" s="5"/>
      <c r="I953" s="5"/>
      <c r="J953" s="5" t="s">
        <v>1626</v>
      </c>
      <c r="K953" s="5" t="s">
        <v>2753</v>
      </c>
      <c r="L953" s="5" t="s">
        <v>2551</v>
      </c>
      <c r="M953" s="5" t="s">
        <v>2551</v>
      </c>
      <c r="N953" s="5" t="s">
        <v>3281</v>
      </c>
      <c r="O953" s="18" t="s">
        <v>56</v>
      </c>
      <c r="P953">
        <v>54</v>
      </c>
      <c r="Q953">
        <v>46</v>
      </c>
      <c r="R953" s="5"/>
      <c r="S953">
        <v>171</v>
      </c>
      <c r="T953">
        <v>114</v>
      </c>
      <c r="U953">
        <v>38</v>
      </c>
      <c r="AO953" s="5" t="s">
        <v>7210</v>
      </c>
      <c r="AP953" s="5" t="s">
        <v>7210</v>
      </c>
      <c r="AQ953" s="19" t="s">
        <v>2551</v>
      </c>
      <c r="AR953" s="5" t="s">
        <v>2551</v>
      </c>
    </row>
    <row r="954" spans="1:45" ht="32" x14ac:dyDescent="0.2">
      <c r="A954" s="18" t="s">
        <v>2474</v>
      </c>
      <c r="B954" s="18" t="s">
        <v>465</v>
      </c>
      <c r="C954" s="18" t="s">
        <v>6581</v>
      </c>
      <c r="D954" s="18" t="s">
        <v>139</v>
      </c>
      <c r="E954" s="5" t="s">
        <v>5250</v>
      </c>
      <c r="F954" s="5" t="s">
        <v>5251</v>
      </c>
      <c r="G954" s="5" t="s">
        <v>7211</v>
      </c>
      <c r="H954" s="5"/>
      <c r="I954" s="5"/>
      <c r="J954" s="5" t="s">
        <v>2438</v>
      </c>
      <c r="K954" s="5" t="s">
        <v>2753</v>
      </c>
      <c r="L954" s="5" t="s">
        <v>2761</v>
      </c>
      <c r="M954" s="5" t="s">
        <v>2551</v>
      </c>
      <c r="N954" s="5" t="s">
        <v>2753</v>
      </c>
      <c r="O954" s="18" t="s">
        <v>114</v>
      </c>
      <c r="P954">
        <v>100</v>
      </c>
      <c r="R954" s="5"/>
      <c r="AO954" s="5" t="s">
        <v>6763</v>
      </c>
      <c r="AP954" s="5" t="s">
        <v>6763</v>
      </c>
      <c r="AQ954" s="19" t="s">
        <v>2551</v>
      </c>
      <c r="AR954" s="5" t="s">
        <v>2551</v>
      </c>
    </row>
    <row r="955" spans="1:45" ht="32" x14ac:dyDescent="0.2">
      <c r="A955" s="18" t="s">
        <v>1069</v>
      </c>
      <c r="B955" s="18" t="s">
        <v>465</v>
      </c>
      <c r="C955" s="18" t="s">
        <v>6581</v>
      </c>
      <c r="D955" s="18" t="s">
        <v>139</v>
      </c>
      <c r="E955" s="5" t="s">
        <v>5250</v>
      </c>
      <c r="F955" s="5" t="s">
        <v>5251</v>
      </c>
      <c r="G955" s="5" t="s">
        <v>7211</v>
      </c>
      <c r="H955" s="5"/>
      <c r="I955" s="5"/>
      <c r="J955" s="5" t="s">
        <v>6769</v>
      </c>
      <c r="K955" s="5" t="s">
        <v>2769</v>
      </c>
      <c r="L955" s="5" t="s">
        <v>2731</v>
      </c>
      <c r="M955" s="5" t="s">
        <v>3076</v>
      </c>
      <c r="N955" s="5" t="s">
        <v>2951</v>
      </c>
      <c r="O955" s="18" t="s">
        <v>67</v>
      </c>
      <c r="P955">
        <v>100</v>
      </c>
      <c r="R955" s="5"/>
      <c r="AA955">
        <v>6</v>
      </c>
      <c r="AE955">
        <v>10</v>
      </c>
      <c r="AH955">
        <v>10</v>
      </c>
      <c r="AO955" s="5" t="s">
        <v>7212</v>
      </c>
      <c r="AP955" s="5" t="s">
        <v>7213</v>
      </c>
      <c r="AQ955" s="19" t="s">
        <v>2551</v>
      </c>
      <c r="AR955" s="5" t="s">
        <v>2551</v>
      </c>
    </row>
    <row r="956" spans="1:45" ht="32" x14ac:dyDescent="0.2">
      <c r="A956" s="18" t="s">
        <v>1520</v>
      </c>
      <c r="B956" s="18" t="s">
        <v>465</v>
      </c>
      <c r="C956" s="18" t="s">
        <v>6581</v>
      </c>
      <c r="D956" s="18" t="s">
        <v>139</v>
      </c>
      <c r="E956" s="5" t="s">
        <v>5250</v>
      </c>
      <c r="F956" s="5" t="s">
        <v>5251</v>
      </c>
      <c r="G956" s="5" t="s">
        <v>7211</v>
      </c>
      <c r="H956" s="5"/>
      <c r="I956" s="5"/>
      <c r="J956" s="5" t="s">
        <v>1521</v>
      </c>
      <c r="K956" s="5" t="s">
        <v>2551</v>
      </c>
      <c r="L956" s="5" t="s">
        <v>2551</v>
      </c>
      <c r="M956" s="5" t="s">
        <v>2551</v>
      </c>
      <c r="N956" s="5" t="s">
        <v>2717</v>
      </c>
      <c r="O956" s="18" t="s">
        <v>56</v>
      </c>
      <c r="P956">
        <v>100</v>
      </c>
      <c r="R956" s="5"/>
      <c r="S956">
        <v>10</v>
      </c>
      <c r="U956">
        <v>10</v>
      </c>
      <c r="W956">
        <v>10</v>
      </c>
      <c r="AO956" s="5" t="s">
        <v>7214</v>
      </c>
      <c r="AP956" s="5" t="s">
        <v>7215</v>
      </c>
      <c r="AQ956" s="19" t="s">
        <v>2551</v>
      </c>
      <c r="AR956" s="5" t="s">
        <v>2551</v>
      </c>
    </row>
    <row r="957" spans="1:45" ht="16" x14ac:dyDescent="0.2">
      <c r="A957" s="18" t="s">
        <v>2124</v>
      </c>
      <c r="B957" s="18" t="s">
        <v>1007</v>
      </c>
      <c r="C957" s="18" t="s">
        <v>7216</v>
      </c>
      <c r="D957" s="18" t="s">
        <v>60</v>
      </c>
      <c r="E957" s="5" t="s">
        <v>7217</v>
      </c>
      <c r="F957" s="5" t="s">
        <v>7218</v>
      </c>
      <c r="G957" s="5" t="s">
        <v>7219</v>
      </c>
      <c r="H957" s="5"/>
      <c r="I957" s="5"/>
      <c r="J957" s="5" t="s">
        <v>2125</v>
      </c>
      <c r="K957" s="5" t="s">
        <v>2551</v>
      </c>
      <c r="L957" s="5" t="s">
        <v>2551</v>
      </c>
      <c r="M957" s="5" t="s">
        <v>2717</v>
      </c>
      <c r="N957" s="5" t="s">
        <v>2551</v>
      </c>
      <c r="O957" s="18" t="s">
        <v>67</v>
      </c>
      <c r="Q957">
        <v>100</v>
      </c>
      <c r="R957" s="5"/>
      <c r="U957">
        <v>40</v>
      </c>
      <c r="W957">
        <v>40</v>
      </c>
      <c r="X957">
        <v>40</v>
      </c>
      <c r="AO957" s="5" t="s">
        <v>7220</v>
      </c>
      <c r="AP957" s="5" t="s">
        <v>7220</v>
      </c>
      <c r="AQ957" s="19" t="s">
        <v>2551</v>
      </c>
      <c r="AR957" s="5"/>
    </row>
    <row r="958" spans="1:45" ht="16" x14ac:dyDescent="0.2">
      <c r="A958" s="18" t="s">
        <v>1699</v>
      </c>
      <c r="B958" s="18" t="s">
        <v>1007</v>
      </c>
      <c r="C958" s="18" t="s">
        <v>7216</v>
      </c>
      <c r="D958" s="18" t="s">
        <v>60</v>
      </c>
      <c r="E958" s="5" t="s">
        <v>4342</v>
      </c>
      <c r="F958" s="5" t="s">
        <v>4343</v>
      </c>
      <c r="G958" s="5" t="s">
        <v>4344</v>
      </c>
      <c r="H958" s="5"/>
      <c r="I958" s="5"/>
      <c r="J958" s="5" t="s">
        <v>7221</v>
      </c>
      <c r="K958" s="5" t="s">
        <v>2551</v>
      </c>
      <c r="L958" s="5" t="s">
        <v>2717</v>
      </c>
      <c r="M958" s="5" t="s">
        <v>2551</v>
      </c>
      <c r="N958" s="5" t="s">
        <v>2551</v>
      </c>
      <c r="O958" s="18" t="s">
        <v>114</v>
      </c>
      <c r="Q958">
        <v>100</v>
      </c>
      <c r="R958" s="5"/>
      <c r="AO958" s="5" t="s">
        <v>7222</v>
      </c>
      <c r="AP958" s="5" t="s">
        <v>7222</v>
      </c>
      <c r="AQ958" s="19"/>
      <c r="AR958" s="5" t="s">
        <v>3347</v>
      </c>
    </row>
    <row r="959" spans="1:45" ht="16" x14ac:dyDescent="0.2">
      <c r="A959" s="18" t="s">
        <v>1385</v>
      </c>
      <c r="B959" s="18" t="s">
        <v>1007</v>
      </c>
      <c r="C959" s="18" t="s">
        <v>7216</v>
      </c>
      <c r="D959" s="18" t="s">
        <v>60</v>
      </c>
      <c r="E959" s="5" t="s">
        <v>7223</v>
      </c>
      <c r="F959" s="5" t="s">
        <v>7224</v>
      </c>
      <c r="G959" s="5" t="s">
        <v>7225</v>
      </c>
      <c r="H959" s="5"/>
      <c r="I959" s="5"/>
      <c r="J959" s="5" t="s">
        <v>1386</v>
      </c>
      <c r="K959" s="5" t="s">
        <v>2551</v>
      </c>
      <c r="L959" s="5" t="s">
        <v>2551</v>
      </c>
      <c r="M959" s="5" t="s">
        <v>2717</v>
      </c>
      <c r="N959" s="5" t="s">
        <v>2551</v>
      </c>
      <c r="O959" s="18" t="s">
        <v>67</v>
      </c>
      <c r="Q959">
        <v>100</v>
      </c>
      <c r="R959" s="5"/>
      <c r="AO959" s="5" t="s">
        <v>7226</v>
      </c>
      <c r="AP959" s="5" t="s">
        <v>7227</v>
      </c>
      <c r="AQ959" s="19" t="s">
        <v>2551</v>
      </c>
      <c r="AR959" s="5" t="s">
        <v>3347</v>
      </c>
    </row>
    <row r="960" spans="1:45" ht="16" x14ac:dyDescent="0.2">
      <c r="A960" s="18" t="s">
        <v>1697</v>
      </c>
      <c r="B960" s="18" t="s">
        <v>1007</v>
      </c>
      <c r="C960" s="18" t="s">
        <v>7216</v>
      </c>
      <c r="D960" s="18" t="s">
        <v>60</v>
      </c>
      <c r="E960" s="5" t="s">
        <v>7228</v>
      </c>
      <c r="F960" s="5" t="s">
        <v>7229</v>
      </c>
      <c r="G960" s="5" t="s">
        <v>7230</v>
      </c>
      <c r="H960" s="5"/>
      <c r="I960" s="5"/>
      <c r="J960" s="5" t="s">
        <v>7231</v>
      </c>
      <c r="K960" s="5" t="s">
        <v>3076</v>
      </c>
      <c r="L960" s="5" t="s">
        <v>2551</v>
      </c>
      <c r="M960" s="5" t="s">
        <v>2813</v>
      </c>
      <c r="N960" s="5" t="s">
        <v>2551</v>
      </c>
      <c r="O960" s="18" t="s">
        <v>120</v>
      </c>
      <c r="Q960">
        <v>100</v>
      </c>
      <c r="R960" s="5"/>
      <c r="S960">
        <v>20</v>
      </c>
      <c r="V960">
        <v>5</v>
      </c>
      <c r="W960">
        <v>800</v>
      </c>
      <c r="AO960" s="5" t="s">
        <v>7232</v>
      </c>
      <c r="AP960" s="5" t="s">
        <v>7233</v>
      </c>
      <c r="AQ960" s="19" t="s">
        <v>2650</v>
      </c>
      <c r="AR960" s="5" t="s">
        <v>2938</v>
      </c>
    </row>
    <row r="961" spans="1:45" ht="16" x14ac:dyDescent="0.2">
      <c r="A961" s="18" t="s">
        <v>2126</v>
      </c>
      <c r="B961" s="18" t="s">
        <v>1007</v>
      </c>
      <c r="C961" s="18" t="s">
        <v>7216</v>
      </c>
      <c r="D961" s="18" t="s">
        <v>60</v>
      </c>
      <c r="E961" s="5" t="s">
        <v>4320</v>
      </c>
      <c r="F961" s="5" t="s">
        <v>4321</v>
      </c>
      <c r="G961" s="5" t="s">
        <v>4322</v>
      </c>
      <c r="H961" s="5"/>
      <c r="I961" s="5"/>
      <c r="J961" s="5" t="s">
        <v>2127</v>
      </c>
      <c r="K961" s="5" t="s">
        <v>2739</v>
      </c>
      <c r="L961" s="5" t="s">
        <v>2551</v>
      </c>
      <c r="M961" s="5" t="s">
        <v>2551</v>
      </c>
      <c r="N961" s="5" t="s">
        <v>2879</v>
      </c>
      <c r="O961" s="18" t="s">
        <v>56</v>
      </c>
      <c r="Q961">
        <v>100</v>
      </c>
      <c r="R961" s="5"/>
      <c r="S961">
        <v>14</v>
      </c>
      <c r="T961">
        <v>25</v>
      </c>
      <c r="U961">
        <v>10</v>
      </c>
      <c r="AO961" s="5" t="s">
        <v>4323</v>
      </c>
      <c r="AP961" s="5" t="s">
        <v>4323</v>
      </c>
      <c r="AQ961" s="19"/>
      <c r="AR961" s="5" t="s">
        <v>3347</v>
      </c>
    </row>
    <row r="962" spans="1:45" ht="16" x14ac:dyDescent="0.2">
      <c r="A962" s="18" t="s">
        <v>1978</v>
      </c>
      <c r="B962" s="18" t="s">
        <v>1007</v>
      </c>
      <c r="C962" s="18" t="s">
        <v>7216</v>
      </c>
      <c r="D962" s="18" t="s">
        <v>60</v>
      </c>
      <c r="E962" s="5" t="s">
        <v>7234</v>
      </c>
      <c r="F962" s="5" t="s">
        <v>7235</v>
      </c>
      <c r="G962" s="5" t="s">
        <v>7236</v>
      </c>
      <c r="H962" s="5"/>
      <c r="I962" s="5"/>
      <c r="J962" s="5" t="s">
        <v>1979</v>
      </c>
      <c r="K962" s="5" t="s">
        <v>2551</v>
      </c>
      <c r="L962" s="5" t="s">
        <v>2551</v>
      </c>
      <c r="M962" s="5" t="s">
        <v>2551</v>
      </c>
      <c r="N962" s="5" t="s">
        <v>2717</v>
      </c>
      <c r="O962" s="18" t="s">
        <v>56</v>
      </c>
      <c r="Q962">
        <v>100</v>
      </c>
      <c r="R962" s="5"/>
      <c r="S962">
        <v>30</v>
      </c>
      <c r="T962">
        <v>30</v>
      </c>
      <c r="U962">
        <v>30</v>
      </c>
      <c r="V962">
        <v>3</v>
      </c>
      <c r="W962">
        <v>30</v>
      </c>
      <c r="AO962" s="5" t="s">
        <v>7237</v>
      </c>
      <c r="AP962" s="5" t="s">
        <v>7237</v>
      </c>
      <c r="AQ962" s="19" t="s">
        <v>2551</v>
      </c>
      <c r="AR962" s="5" t="s">
        <v>3347</v>
      </c>
    </row>
    <row r="963" spans="1:45" ht="16" x14ac:dyDescent="0.2">
      <c r="A963" s="18" t="s">
        <v>1010</v>
      </c>
      <c r="B963" s="18" t="s">
        <v>1007</v>
      </c>
      <c r="C963" s="18" t="s">
        <v>7216</v>
      </c>
      <c r="D963" s="18" t="s">
        <v>60</v>
      </c>
      <c r="E963" s="5" t="s">
        <v>7238</v>
      </c>
      <c r="F963" s="5" t="s">
        <v>7239</v>
      </c>
      <c r="G963" s="5" t="s">
        <v>7240</v>
      </c>
      <c r="H963" s="5"/>
      <c r="I963" s="5"/>
      <c r="J963" s="5" t="s">
        <v>1011</v>
      </c>
      <c r="K963" s="5" t="s">
        <v>2551</v>
      </c>
      <c r="L963" s="5" t="s">
        <v>2551</v>
      </c>
      <c r="M963" s="5" t="s">
        <v>2717</v>
      </c>
      <c r="N963" s="5" t="s">
        <v>2551</v>
      </c>
      <c r="O963" s="18" t="s">
        <v>67</v>
      </c>
      <c r="Q963">
        <v>100</v>
      </c>
      <c r="R963" s="5"/>
      <c r="AO963" s="5" t="s">
        <v>7241</v>
      </c>
      <c r="AP963" s="5"/>
      <c r="AQ963" s="19" t="s">
        <v>2551</v>
      </c>
      <c r="AR963" s="5" t="s">
        <v>2551</v>
      </c>
    </row>
    <row r="964" spans="1:45" ht="16" x14ac:dyDescent="0.2">
      <c r="A964" s="18" t="s">
        <v>2338</v>
      </c>
      <c r="B964" s="18" t="s">
        <v>1007</v>
      </c>
      <c r="C964" s="18" t="s">
        <v>7216</v>
      </c>
      <c r="D964" s="18" t="s">
        <v>60</v>
      </c>
      <c r="E964" s="5" t="s">
        <v>7242</v>
      </c>
      <c r="F964" s="5" t="s">
        <v>7243</v>
      </c>
      <c r="G964" s="5" t="s">
        <v>7244</v>
      </c>
      <c r="H964" s="5"/>
      <c r="I964" s="5"/>
      <c r="J964" s="5" t="s">
        <v>2339</v>
      </c>
      <c r="K964" s="5" t="s">
        <v>2551</v>
      </c>
      <c r="L964" s="5" t="s">
        <v>2551</v>
      </c>
      <c r="M964" s="5" t="s">
        <v>2717</v>
      </c>
      <c r="N964" s="5" t="s">
        <v>2551</v>
      </c>
      <c r="O964" s="18" t="s">
        <v>67</v>
      </c>
      <c r="Q964">
        <v>100</v>
      </c>
      <c r="R964" s="5"/>
      <c r="AA964">
        <v>20</v>
      </c>
      <c r="AC964">
        <v>3</v>
      </c>
      <c r="AO964" s="5" t="s">
        <v>7245</v>
      </c>
      <c r="AP964" s="5" t="s">
        <v>7245</v>
      </c>
      <c r="AQ964" s="19" t="s">
        <v>2551</v>
      </c>
      <c r="AR964" s="5"/>
    </row>
    <row r="965" spans="1:45" ht="16" x14ac:dyDescent="0.2">
      <c r="A965" s="18" t="s">
        <v>65</v>
      </c>
      <c r="B965" s="18" t="s">
        <v>61</v>
      </c>
      <c r="C965" s="18" t="s">
        <v>3089</v>
      </c>
      <c r="D965" s="18" t="s">
        <v>60</v>
      </c>
      <c r="E965" s="5" t="s">
        <v>7246</v>
      </c>
      <c r="F965" s="5" t="s">
        <v>7247</v>
      </c>
      <c r="G965" s="5" t="s">
        <v>7248</v>
      </c>
      <c r="H965" s="5"/>
      <c r="I965" s="5"/>
      <c r="J965" s="5" t="s">
        <v>66</v>
      </c>
      <c r="K965" s="5" t="s">
        <v>2731</v>
      </c>
      <c r="L965" s="5" t="s">
        <v>2551</v>
      </c>
      <c r="M965" s="5" t="s">
        <v>2730</v>
      </c>
      <c r="N965" s="5" t="s">
        <v>2551</v>
      </c>
      <c r="O965" s="18" t="s">
        <v>67</v>
      </c>
      <c r="Q965">
        <v>100</v>
      </c>
      <c r="R965" s="5"/>
      <c r="AO965" s="5" t="s">
        <v>3467</v>
      </c>
      <c r="AP965" s="5" t="s">
        <v>3468</v>
      </c>
      <c r="AQ965" s="19"/>
      <c r="AR965" s="5" t="s">
        <v>3347</v>
      </c>
    </row>
    <row r="966" spans="1:45" ht="16" x14ac:dyDescent="0.2">
      <c r="A966" s="18" t="s">
        <v>2207</v>
      </c>
      <c r="B966" s="18" t="s">
        <v>2206</v>
      </c>
      <c r="C966" s="18" t="s">
        <v>48</v>
      </c>
      <c r="D966" s="18" t="s">
        <v>48</v>
      </c>
      <c r="E966" s="5" t="s">
        <v>7249</v>
      </c>
      <c r="F966" s="5" t="s">
        <v>7250</v>
      </c>
      <c r="G966" s="5" t="s">
        <v>7251</v>
      </c>
      <c r="H966" s="5"/>
      <c r="I966" s="5" t="s">
        <v>5476</v>
      </c>
      <c r="J966" s="5" t="s">
        <v>2208</v>
      </c>
      <c r="K966" s="5" t="s">
        <v>3076</v>
      </c>
      <c r="L966" s="5" t="s">
        <v>2551</v>
      </c>
      <c r="M966" s="5" t="s">
        <v>2551</v>
      </c>
      <c r="N966" s="5" t="s">
        <v>2813</v>
      </c>
      <c r="O966" s="18" t="s">
        <v>120</v>
      </c>
      <c r="R966" s="5" t="s">
        <v>5168</v>
      </c>
      <c r="S966">
        <v>15</v>
      </c>
      <c r="T966">
        <v>21</v>
      </c>
      <c r="U966">
        <v>25</v>
      </c>
      <c r="V966">
        <v>16</v>
      </c>
      <c r="W966">
        <v>0.9</v>
      </c>
      <c r="X966">
        <v>5</v>
      </c>
      <c r="AO966" s="5" t="s">
        <v>7252</v>
      </c>
      <c r="AP966" s="5" t="s">
        <v>7252</v>
      </c>
      <c r="AQ966" s="19" t="s">
        <v>7253</v>
      </c>
      <c r="AR966" s="5" t="s">
        <v>5692</v>
      </c>
    </row>
    <row r="967" spans="1:45" ht="16" x14ac:dyDescent="0.2">
      <c r="A967" s="18" t="s">
        <v>2501</v>
      </c>
      <c r="B967" s="18" t="s">
        <v>2500</v>
      </c>
      <c r="C967" s="18" t="s">
        <v>48</v>
      </c>
      <c r="D967" s="18" t="s">
        <v>48</v>
      </c>
      <c r="E967" s="5" t="s">
        <v>7254</v>
      </c>
      <c r="F967" s="5" t="s">
        <v>7255</v>
      </c>
      <c r="G967" s="5" t="s">
        <v>7256</v>
      </c>
      <c r="H967" s="5"/>
      <c r="I967" s="5" t="s">
        <v>5476</v>
      </c>
      <c r="J967" s="5" t="s">
        <v>2502</v>
      </c>
      <c r="K967" s="5" t="s">
        <v>2551</v>
      </c>
      <c r="L967" s="5" t="s">
        <v>2551</v>
      </c>
      <c r="M967" s="5" t="s">
        <v>2717</v>
      </c>
      <c r="N967" s="5" t="s">
        <v>2551</v>
      </c>
      <c r="O967" s="18" t="s">
        <v>67</v>
      </c>
      <c r="R967" s="5" t="s">
        <v>5168</v>
      </c>
      <c r="AE967">
        <v>540</v>
      </c>
      <c r="AH967">
        <v>3</v>
      </c>
      <c r="AN967">
        <v>4</v>
      </c>
      <c r="AO967" s="5" t="s">
        <v>7257</v>
      </c>
      <c r="AP967" s="5" t="s">
        <v>4827</v>
      </c>
      <c r="AQ967" s="19" t="s">
        <v>2551</v>
      </c>
      <c r="AR967" s="5" t="s">
        <v>2551</v>
      </c>
    </row>
    <row r="968" spans="1:45" ht="16" x14ac:dyDescent="0.2">
      <c r="A968" s="18" t="s">
        <v>1116</v>
      </c>
      <c r="B968" s="18" t="s">
        <v>115</v>
      </c>
      <c r="C968" s="18" t="s">
        <v>7258</v>
      </c>
      <c r="D968" s="18" t="s">
        <v>2976</v>
      </c>
      <c r="E968" s="5" t="s">
        <v>7259</v>
      </c>
      <c r="F968" s="5" t="s">
        <v>7260</v>
      </c>
      <c r="G968" s="5" t="s">
        <v>7261</v>
      </c>
      <c r="H968" s="5"/>
      <c r="I968" s="5"/>
      <c r="J968" s="5" t="s">
        <v>1117</v>
      </c>
      <c r="K968" s="5" t="s">
        <v>2826</v>
      </c>
      <c r="L968" s="5" t="s">
        <v>2883</v>
      </c>
      <c r="M968" s="5" t="s">
        <v>3504</v>
      </c>
      <c r="N968" s="5" t="s">
        <v>2739</v>
      </c>
      <c r="O968" s="18" t="s">
        <v>56</v>
      </c>
      <c r="Q968">
        <v>100</v>
      </c>
      <c r="R968" s="5"/>
      <c r="S968">
        <v>35</v>
      </c>
      <c r="T968">
        <v>10</v>
      </c>
      <c r="U968">
        <v>12</v>
      </c>
      <c r="V968">
        <v>25</v>
      </c>
      <c r="W968">
        <v>25</v>
      </c>
      <c r="X968">
        <v>20</v>
      </c>
      <c r="AN968">
        <v>6</v>
      </c>
      <c r="AO968" s="5" t="s">
        <v>7262</v>
      </c>
      <c r="AP968" s="5" t="s">
        <v>7262</v>
      </c>
      <c r="AQ968" s="19" t="s">
        <v>2578</v>
      </c>
      <c r="AR968" s="5" t="s">
        <v>2955</v>
      </c>
    </row>
    <row r="969" spans="1:45" ht="16" x14ac:dyDescent="0.2">
      <c r="A969" s="18" t="s">
        <v>824</v>
      </c>
      <c r="B969" s="18" t="s">
        <v>115</v>
      </c>
      <c r="C969" s="18" t="s">
        <v>7258</v>
      </c>
      <c r="D969" s="18" t="s">
        <v>2976</v>
      </c>
      <c r="E969" s="5" t="s">
        <v>6560</v>
      </c>
      <c r="F969" s="5" t="s">
        <v>6561</v>
      </c>
      <c r="G969" s="5" t="s">
        <v>6562</v>
      </c>
      <c r="H969" s="5"/>
      <c r="I969" s="5"/>
      <c r="J969" s="5" t="s">
        <v>7263</v>
      </c>
      <c r="K969" s="5" t="s">
        <v>2769</v>
      </c>
      <c r="L969" s="5" t="s">
        <v>2879</v>
      </c>
      <c r="M969" s="5" t="s">
        <v>2738</v>
      </c>
      <c r="N969" s="5" t="s">
        <v>2769</v>
      </c>
      <c r="O969" s="18" t="s">
        <v>114</v>
      </c>
      <c r="Q969">
        <v>100</v>
      </c>
      <c r="R969" s="5"/>
      <c r="V969">
        <v>10</v>
      </c>
      <c r="W969">
        <v>20</v>
      </c>
      <c r="Y969">
        <v>10</v>
      </c>
      <c r="Z969">
        <v>20</v>
      </c>
      <c r="AA969">
        <v>10</v>
      </c>
      <c r="AB969">
        <v>30</v>
      </c>
      <c r="AC969">
        <v>20</v>
      </c>
      <c r="AG969">
        <v>112500</v>
      </c>
      <c r="AH969">
        <v>30</v>
      </c>
      <c r="AI969">
        <v>40</v>
      </c>
      <c r="AO969" s="5" t="s">
        <v>7264</v>
      </c>
      <c r="AP969" s="5" t="s">
        <v>7264</v>
      </c>
      <c r="AQ969" s="19" t="s">
        <v>2551</v>
      </c>
      <c r="AR969" s="5" t="s">
        <v>2551</v>
      </c>
      <c r="AS969" t="b">
        <v>1</v>
      </c>
    </row>
    <row r="970" spans="1:45" ht="16" x14ac:dyDescent="0.2">
      <c r="A970" s="18" t="s">
        <v>1917</v>
      </c>
      <c r="B970" s="18" t="s">
        <v>115</v>
      </c>
      <c r="C970" s="18" t="s">
        <v>7258</v>
      </c>
      <c r="D970" s="18" t="s">
        <v>2976</v>
      </c>
      <c r="E970" s="5" t="s">
        <v>7265</v>
      </c>
      <c r="F970" s="5" t="s">
        <v>7266</v>
      </c>
      <c r="G970" s="5" t="s">
        <v>7267</v>
      </c>
      <c r="H970" s="5"/>
      <c r="I970" s="5"/>
      <c r="J970" s="5" t="s">
        <v>1918</v>
      </c>
      <c r="K970" s="5" t="s">
        <v>2551</v>
      </c>
      <c r="L970" s="5" t="s">
        <v>2717</v>
      </c>
      <c r="M970" s="5" t="s">
        <v>2551</v>
      </c>
      <c r="N970" s="5" t="s">
        <v>2551</v>
      </c>
      <c r="O970" s="18" t="s">
        <v>114</v>
      </c>
      <c r="Q970">
        <v>100</v>
      </c>
      <c r="R970" s="5"/>
      <c r="AB970">
        <v>160</v>
      </c>
      <c r="AE970">
        <v>150</v>
      </c>
      <c r="AF970">
        <v>384</v>
      </c>
      <c r="AO970" s="5" t="s">
        <v>7268</v>
      </c>
      <c r="AP970" s="5" t="s">
        <v>7268</v>
      </c>
      <c r="AQ970" s="19" t="s">
        <v>2551</v>
      </c>
      <c r="AR970" s="5" t="s">
        <v>3347</v>
      </c>
    </row>
    <row r="971" spans="1:45" ht="32" x14ac:dyDescent="0.2">
      <c r="A971" s="18" t="s">
        <v>980</v>
      </c>
      <c r="B971" s="18" t="s">
        <v>115</v>
      </c>
      <c r="C971" s="18" t="s">
        <v>7258</v>
      </c>
      <c r="D971" s="18" t="s">
        <v>2976</v>
      </c>
      <c r="E971" s="5" t="s">
        <v>7269</v>
      </c>
      <c r="F971" s="5" t="s">
        <v>7270</v>
      </c>
      <c r="G971" s="5" t="s">
        <v>7271</v>
      </c>
      <c r="H971" s="5" t="s">
        <v>7272</v>
      </c>
      <c r="I971" s="5"/>
      <c r="J971" s="5" t="s">
        <v>981</v>
      </c>
      <c r="K971" s="5" t="s">
        <v>2813</v>
      </c>
      <c r="L971" s="5" t="s">
        <v>2738</v>
      </c>
      <c r="M971" s="5" t="s">
        <v>2738</v>
      </c>
      <c r="N971" s="5" t="s">
        <v>2813</v>
      </c>
      <c r="O971" s="18" t="s">
        <v>107</v>
      </c>
      <c r="Q971">
        <v>100</v>
      </c>
      <c r="R971" s="5"/>
      <c r="S971">
        <v>12</v>
      </c>
      <c r="W971">
        <v>12</v>
      </c>
      <c r="AA971">
        <v>12</v>
      </c>
      <c r="AF971">
        <v>30.6</v>
      </c>
      <c r="AO971" s="5" t="s">
        <v>2567</v>
      </c>
      <c r="AP971" s="5" t="s">
        <v>2905</v>
      </c>
      <c r="AQ971" s="19" t="s">
        <v>2567</v>
      </c>
      <c r="AR971" s="5" t="s">
        <v>6235</v>
      </c>
    </row>
    <row r="972" spans="1:45" ht="16" x14ac:dyDescent="0.2">
      <c r="A972" s="18" t="s">
        <v>1261</v>
      </c>
      <c r="B972" s="18" t="s">
        <v>115</v>
      </c>
      <c r="C972" s="18" t="s">
        <v>7258</v>
      </c>
      <c r="D972" s="18" t="s">
        <v>2976</v>
      </c>
      <c r="E972" s="5" t="s">
        <v>7273</v>
      </c>
      <c r="F972" s="5" t="s">
        <v>7274</v>
      </c>
      <c r="G972" s="5" t="s">
        <v>7275</v>
      </c>
      <c r="H972" s="5"/>
      <c r="I972" s="5"/>
      <c r="J972" s="5" t="s">
        <v>1262</v>
      </c>
      <c r="K972" s="5" t="s">
        <v>2753</v>
      </c>
      <c r="L972" s="5" t="s">
        <v>2753</v>
      </c>
      <c r="M972" s="5" t="s">
        <v>2753</v>
      </c>
      <c r="N972" s="5" t="s">
        <v>2753</v>
      </c>
      <c r="O972" s="18" t="s">
        <v>107</v>
      </c>
      <c r="Q972">
        <v>100</v>
      </c>
      <c r="R972" s="5"/>
      <c r="AO972" s="5" t="s">
        <v>7276</v>
      </c>
      <c r="AP972" s="5" t="s">
        <v>7277</v>
      </c>
      <c r="AQ972" s="19"/>
      <c r="AR972" s="5"/>
    </row>
    <row r="973" spans="1:45" ht="16" x14ac:dyDescent="0.2">
      <c r="A973" s="18" t="s">
        <v>118</v>
      </c>
      <c r="B973" s="18" t="s">
        <v>115</v>
      </c>
      <c r="C973" s="18" t="s">
        <v>7258</v>
      </c>
      <c r="D973" s="18" t="s">
        <v>2976</v>
      </c>
      <c r="E973" s="5" t="s">
        <v>7278</v>
      </c>
      <c r="F973" s="5" t="s">
        <v>7279</v>
      </c>
      <c r="G973" s="5" t="s">
        <v>7280</v>
      </c>
      <c r="H973" s="5"/>
      <c r="I973" s="5"/>
      <c r="J973" s="5" t="s">
        <v>119</v>
      </c>
      <c r="K973" s="5" t="s">
        <v>3313</v>
      </c>
      <c r="L973" s="5" t="s">
        <v>2891</v>
      </c>
      <c r="M973" s="5" t="s">
        <v>2739</v>
      </c>
      <c r="N973" s="5" t="s">
        <v>2551</v>
      </c>
      <c r="O973" s="18" t="s">
        <v>120</v>
      </c>
      <c r="Q973">
        <v>100</v>
      </c>
      <c r="R973" s="5"/>
      <c r="S973">
        <v>60</v>
      </c>
      <c r="AF973">
        <v>2510</v>
      </c>
      <c r="AO973" s="5" t="s">
        <v>7281</v>
      </c>
      <c r="AP973" s="5" t="s">
        <v>7282</v>
      </c>
      <c r="AQ973" s="19">
        <f>'CapRev-Output-All'!$AO973*'CapRev-Output-All'!$AR973/100</f>
        <v>113098</v>
      </c>
      <c r="AR973" s="5" t="s">
        <v>2717</v>
      </c>
      <c r="AS973" t="b">
        <v>1</v>
      </c>
    </row>
    <row r="974" spans="1:45" ht="16" x14ac:dyDescent="0.2">
      <c r="A974" s="18" t="s">
        <v>826</v>
      </c>
      <c r="B974" s="18" t="s">
        <v>115</v>
      </c>
      <c r="C974" s="18" t="s">
        <v>7258</v>
      </c>
      <c r="D974" s="18" t="s">
        <v>2976</v>
      </c>
      <c r="E974" s="5" t="s">
        <v>7283</v>
      </c>
      <c r="F974" s="5" t="s">
        <v>7284</v>
      </c>
      <c r="G974" s="5" t="s">
        <v>7285</v>
      </c>
      <c r="H974" s="5"/>
      <c r="I974" s="5"/>
      <c r="J974" s="5" t="s">
        <v>827</v>
      </c>
      <c r="K974" s="5" t="s">
        <v>3764</v>
      </c>
      <c r="L974" s="5" t="s">
        <v>3765</v>
      </c>
      <c r="M974" s="5" t="s">
        <v>2551</v>
      </c>
      <c r="N974" s="5" t="s">
        <v>2551</v>
      </c>
      <c r="O974" s="18" t="s">
        <v>120</v>
      </c>
      <c r="Q974">
        <v>100</v>
      </c>
      <c r="R974" s="5"/>
      <c r="S974">
        <v>300</v>
      </c>
      <c r="T974">
        <v>100</v>
      </c>
      <c r="U974">
        <v>250</v>
      </c>
      <c r="W974">
        <v>200</v>
      </c>
      <c r="X974">
        <v>300</v>
      </c>
      <c r="Y974">
        <v>10</v>
      </c>
      <c r="Z974">
        <v>10</v>
      </c>
      <c r="AA974">
        <v>50</v>
      </c>
      <c r="AB974">
        <v>50</v>
      </c>
      <c r="AD974">
        <v>10</v>
      </c>
      <c r="AO974" s="5" t="s">
        <v>7286</v>
      </c>
      <c r="AP974" s="5" t="s">
        <v>7287</v>
      </c>
      <c r="AQ974" s="19"/>
      <c r="AR974" s="5"/>
    </row>
    <row r="975" spans="1:45" ht="16" x14ac:dyDescent="0.2">
      <c r="A975" s="18" t="s">
        <v>166</v>
      </c>
      <c r="B975" s="18" t="s">
        <v>115</v>
      </c>
      <c r="C975" s="18" t="s">
        <v>7258</v>
      </c>
      <c r="D975" s="18" t="s">
        <v>2976</v>
      </c>
      <c r="E975" s="5" t="s">
        <v>7288</v>
      </c>
      <c r="F975" s="5" t="s">
        <v>7289</v>
      </c>
      <c r="G975" s="5" t="s">
        <v>7290</v>
      </c>
      <c r="H975" s="5"/>
      <c r="I975" s="5"/>
      <c r="J975" s="5" t="s">
        <v>167</v>
      </c>
      <c r="K975" s="5" t="s">
        <v>7291</v>
      </c>
      <c r="L975" s="5" t="s">
        <v>3059</v>
      </c>
      <c r="M975" s="5" t="s">
        <v>3249</v>
      </c>
      <c r="N975" s="5" t="s">
        <v>2551</v>
      </c>
      <c r="O975" s="18" t="s">
        <v>120</v>
      </c>
      <c r="Q975">
        <v>100</v>
      </c>
      <c r="R975" s="5"/>
      <c r="S975">
        <v>55</v>
      </c>
      <c r="V975">
        <v>20</v>
      </c>
      <c r="AC975">
        <v>5</v>
      </c>
      <c r="AO975" s="5" t="s">
        <v>7292</v>
      </c>
      <c r="AP975" s="5" t="s">
        <v>7293</v>
      </c>
      <c r="AQ975" s="19" t="s">
        <v>2561</v>
      </c>
      <c r="AR975" s="5" t="s">
        <v>3249</v>
      </c>
    </row>
    <row r="976" spans="1:45" ht="16" x14ac:dyDescent="0.2">
      <c r="A976" s="18" t="s">
        <v>1915</v>
      </c>
      <c r="B976" s="18" t="s">
        <v>115</v>
      </c>
      <c r="C976" s="18" t="s">
        <v>7258</v>
      </c>
      <c r="D976" s="18" t="s">
        <v>2976</v>
      </c>
      <c r="E976" s="5" t="s">
        <v>7273</v>
      </c>
      <c r="F976" s="5" t="s">
        <v>7294</v>
      </c>
      <c r="G976" s="5" t="s">
        <v>7295</v>
      </c>
      <c r="H976" s="5"/>
      <c r="I976" s="5"/>
      <c r="J976" s="5" t="s">
        <v>1916</v>
      </c>
      <c r="K976" s="5" t="s">
        <v>2840</v>
      </c>
      <c r="L976" s="5" t="s">
        <v>2551</v>
      </c>
      <c r="M976" s="5" t="s">
        <v>2769</v>
      </c>
      <c r="N976" s="5" t="s">
        <v>2840</v>
      </c>
      <c r="O976" s="18" t="s">
        <v>107</v>
      </c>
      <c r="Q976">
        <v>100</v>
      </c>
      <c r="R976" s="5"/>
      <c r="S976">
        <v>7</v>
      </c>
      <c r="U976">
        <v>6</v>
      </c>
      <c r="V976">
        <v>7</v>
      </c>
      <c r="W976">
        <v>20</v>
      </c>
      <c r="AA976">
        <v>2</v>
      </c>
      <c r="AE976">
        <v>5</v>
      </c>
      <c r="AG976">
        <v>2000000</v>
      </c>
      <c r="AH976">
        <v>1</v>
      </c>
      <c r="AN976">
        <v>1</v>
      </c>
      <c r="AO976" s="5" t="s">
        <v>7296</v>
      </c>
      <c r="AP976" s="5" t="s">
        <v>7297</v>
      </c>
      <c r="AQ976" s="19"/>
      <c r="AR976" s="5"/>
    </row>
    <row r="977" spans="1:45" ht="16" x14ac:dyDescent="0.2">
      <c r="A977" s="18" t="s">
        <v>978</v>
      </c>
      <c r="B977" s="18" t="s">
        <v>115</v>
      </c>
      <c r="C977" s="18" t="s">
        <v>7258</v>
      </c>
      <c r="D977" s="18" t="s">
        <v>2976</v>
      </c>
      <c r="E977" s="5" t="s">
        <v>7298</v>
      </c>
      <c r="F977" s="5" t="s">
        <v>7299</v>
      </c>
      <c r="G977" s="5" t="s">
        <v>7300</v>
      </c>
      <c r="H977" s="5"/>
      <c r="I977" s="5"/>
      <c r="J977" s="5" t="s">
        <v>979</v>
      </c>
      <c r="K977" s="5" t="s">
        <v>2551</v>
      </c>
      <c r="L977" s="5" t="s">
        <v>2551</v>
      </c>
      <c r="M977" s="5" t="s">
        <v>2551</v>
      </c>
      <c r="N977" s="5" t="s">
        <v>2717</v>
      </c>
      <c r="O977" s="18" t="s">
        <v>56</v>
      </c>
      <c r="Q977">
        <v>100</v>
      </c>
      <c r="R977" s="5"/>
      <c r="U977">
        <v>250</v>
      </c>
      <c r="W977">
        <v>150</v>
      </c>
      <c r="X977">
        <v>60</v>
      </c>
      <c r="AO977" s="5" t="s">
        <v>7301</v>
      </c>
      <c r="AP977" s="5" t="s">
        <v>7301</v>
      </c>
      <c r="AQ977" s="19" t="s">
        <v>7302</v>
      </c>
      <c r="AR977" s="5" t="s">
        <v>7303</v>
      </c>
    </row>
    <row r="978" spans="1:45" ht="16" x14ac:dyDescent="0.2">
      <c r="A978" s="18" t="s">
        <v>1803</v>
      </c>
      <c r="B978" s="18" t="s">
        <v>115</v>
      </c>
      <c r="C978" s="18" t="s">
        <v>7258</v>
      </c>
      <c r="D978" s="18" t="s">
        <v>2976</v>
      </c>
      <c r="E978" s="5" t="s">
        <v>7304</v>
      </c>
      <c r="F978" s="5" t="s">
        <v>7305</v>
      </c>
      <c r="G978" s="5" t="s">
        <v>7306</v>
      </c>
      <c r="H978" s="5"/>
      <c r="I978" s="5"/>
      <c r="J978" s="5" t="s">
        <v>1804</v>
      </c>
      <c r="K978" s="5" t="s">
        <v>2551</v>
      </c>
      <c r="L978" s="5" t="s">
        <v>2761</v>
      </c>
      <c r="M978" s="5" t="s">
        <v>2551</v>
      </c>
      <c r="N978" s="5" t="s">
        <v>2761</v>
      </c>
      <c r="O978" s="18" t="s">
        <v>107</v>
      </c>
      <c r="Q978">
        <v>100</v>
      </c>
      <c r="R978" s="5"/>
      <c r="W978">
        <v>150</v>
      </c>
      <c r="AE978">
        <v>20</v>
      </c>
      <c r="AO978" s="5" t="s">
        <v>7307</v>
      </c>
      <c r="AP978" s="5" t="s">
        <v>7307</v>
      </c>
      <c r="AQ978" s="19"/>
      <c r="AR978" s="5"/>
    </row>
    <row r="979" spans="1:45" ht="16" x14ac:dyDescent="0.2">
      <c r="A979" s="18" t="s">
        <v>422</v>
      </c>
      <c r="B979" s="18" t="s">
        <v>350</v>
      </c>
      <c r="C979" s="18" t="s">
        <v>7308</v>
      </c>
      <c r="D979" s="18" t="s">
        <v>2867</v>
      </c>
      <c r="E979" s="5" t="s">
        <v>7309</v>
      </c>
      <c r="F979" s="5" t="s">
        <v>7310</v>
      </c>
      <c r="G979" s="5" t="s">
        <v>7311</v>
      </c>
      <c r="H979" s="5" t="s">
        <v>2551</v>
      </c>
      <c r="I979" s="5"/>
      <c r="J979" s="5" t="s">
        <v>423</v>
      </c>
      <c r="K979" s="5" t="s">
        <v>7312</v>
      </c>
      <c r="L979" s="5" t="s">
        <v>7313</v>
      </c>
      <c r="M979" s="5" t="s">
        <v>7314</v>
      </c>
      <c r="N979" s="5" t="s">
        <v>3356</v>
      </c>
      <c r="O979" s="18" t="s">
        <v>114</v>
      </c>
      <c r="Q979">
        <v>100</v>
      </c>
      <c r="R979" s="5"/>
      <c r="S979">
        <v>60</v>
      </c>
      <c r="U979">
        <v>60</v>
      </c>
      <c r="Y979">
        <v>30</v>
      </c>
      <c r="Z979">
        <v>35</v>
      </c>
      <c r="AB979">
        <v>40</v>
      </c>
      <c r="AF979">
        <v>1000</v>
      </c>
      <c r="AH979">
        <v>22</v>
      </c>
      <c r="AI979">
        <v>110</v>
      </c>
      <c r="AL979">
        <v>400</v>
      </c>
      <c r="AO979" s="5" t="s">
        <v>7315</v>
      </c>
      <c r="AP979" s="5" t="s">
        <v>7316</v>
      </c>
      <c r="AQ979" s="19"/>
      <c r="AR979" s="5"/>
    </row>
    <row r="980" spans="1:45" ht="16" x14ac:dyDescent="0.2">
      <c r="A980" s="18" t="s">
        <v>1988</v>
      </c>
      <c r="B980" s="18" t="s">
        <v>350</v>
      </c>
      <c r="C980" s="18" t="s">
        <v>7308</v>
      </c>
      <c r="D980" s="18" t="s">
        <v>2867</v>
      </c>
      <c r="E980" s="5" t="s">
        <v>7317</v>
      </c>
      <c r="F980" s="5" t="s">
        <v>7318</v>
      </c>
      <c r="G980" s="5" t="s">
        <v>7319</v>
      </c>
      <c r="H980" s="5" t="s">
        <v>2551</v>
      </c>
      <c r="I980" s="5"/>
      <c r="J980" s="5" t="s">
        <v>1989</v>
      </c>
      <c r="K980" s="5" t="s">
        <v>3219</v>
      </c>
      <c r="L980" s="5" t="s">
        <v>3375</v>
      </c>
      <c r="M980" s="5" t="s">
        <v>3250</v>
      </c>
      <c r="N980" s="5" t="s">
        <v>3338</v>
      </c>
      <c r="O980" s="18" t="s">
        <v>120</v>
      </c>
      <c r="Q980">
        <v>100</v>
      </c>
      <c r="R980" s="5"/>
      <c r="S980">
        <v>500</v>
      </c>
      <c r="T980">
        <v>500</v>
      </c>
      <c r="U980">
        <v>100</v>
      </c>
      <c r="AA980">
        <v>100</v>
      </c>
      <c r="AE980">
        <v>167</v>
      </c>
      <c r="AH980">
        <v>8</v>
      </c>
      <c r="AO980" s="5" t="s">
        <v>7320</v>
      </c>
      <c r="AP980" s="5" t="s">
        <v>7320</v>
      </c>
      <c r="AQ980" s="19"/>
      <c r="AR980" s="5"/>
    </row>
    <row r="981" spans="1:45" ht="16" x14ac:dyDescent="0.2">
      <c r="A981" s="18" t="s">
        <v>2242</v>
      </c>
      <c r="B981" s="18" t="s">
        <v>350</v>
      </c>
      <c r="C981" s="18" t="s">
        <v>7308</v>
      </c>
      <c r="D981" s="18" t="s">
        <v>2867</v>
      </c>
      <c r="E981" s="5" t="s">
        <v>7321</v>
      </c>
      <c r="F981" s="5" t="s">
        <v>7322</v>
      </c>
      <c r="G981" s="5" t="s">
        <v>7323</v>
      </c>
      <c r="H981" s="5" t="s">
        <v>2551</v>
      </c>
      <c r="I981" s="5"/>
      <c r="J981" s="5" t="s">
        <v>2243</v>
      </c>
      <c r="K981" s="5" t="s">
        <v>2761</v>
      </c>
      <c r="L981" s="5" t="s">
        <v>2551</v>
      </c>
      <c r="M981" s="5" t="s">
        <v>2731</v>
      </c>
      <c r="N981" s="5" t="s">
        <v>3047</v>
      </c>
      <c r="O981" s="18" t="s">
        <v>120</v>
      </c>
      <c r="Q981">
        <v>100</v>
      </c>
      <c r="R981" s="5"/>
      <c r="S981">
        <v>10</v>
      </c>
      <c r="U981">
        <v>20</v>
      </c>
      <c r="V981">
        <v>15</v>
      </c>
      <c r="Y981">
        <v>2</v>
      </c>
      <c r="AK981">
        <v>60</v>
      </c>
      <c r="AO981" s="5" t="s">
        <v>7324</v>
      </c>
      <c r="AP981" s="5" t="s">
        <v>7325</v>
      </c>
      <c r="AQ981" s="19" t="s">
        <v>2563</v>
      </c>
      <c r="AR981" s="5" t="s">
        <v>2942</v>
      </c>
    </row>
    <row r="982" spans="1:45" ht="16" x14ac:dyDescent="0.2">
      <c r="A982" s="18" t="s">
        <v>2234</v>
      </c>
      <c r="B982" s="18" t="s">
        <v>350</v>
      </c>
      <c r="C982" s="18" t="s">
        <v>7308</v>
      </c>
      <c r="D982" s="18" t="s">
        <v>2867</v>
      </c>
      <c r="E982" s="5" t="s">
        <v>7326</v>
      </c>
      <c r="F982" s="5" t="s">
        <v>7327</v>
      </c>
      <c r="G982" s="5" t="s">
        <v>7328</v>
      </c>
      <c r="H982" s="5" t="s">
        <v>2551</v>
      </c>
      <c r="I982" s="5"/>
      <c r="J982" s="5" t="s">
        <v>2235</v>
      </c>
      <c r="K982" s="5" t="s">
        <v>2551</v>
      </c>
      <c r="L982" s="5" t="s">
        <v>2551</v>
      </c>
      <c r="M982" s="5" t="s">
        <v>2551</v>
      </c>
      <c r="N982" s="5" t="s">
        <v>2717</v>
      </c>
      <c r="O982" s="18" t="s">
        <v>56</v>
      </c>
      <c r="Q982">
        <v>100</v>
      </c>
      <c r="R982" s="5"/>
      <c r="S982">
        <v>174</v>
      </c>
      <c r="U982">
        <v>400</v>
      </c>
      <c r="V982">
        <v>200</v>
      </c>
      <c r="W982">
        <v>400</v>
      </c>
      <c r="AB982">
        <v>50</v>
      </c>
      <c r="AO982" s="5" t="s">
        <v>7329</v>
      </c>
      <c r="AP982" s="5" t="s">
        <v>7329</v>
      </c>
      <c r="AQ982" s="19" t="s">
        <v>7330</v>
      </c>
      <c r="AR982" s="5" t="s">
        <v>7331</v>
      </c>
    </row>
    <row r="983" spans="1:45" ht="16" x14ac:dyDescent="0.2">
      <c r="A983" s="18" t="s">
        <v>1168</v>
      </c>
      <c r="B983" s="18" t="s">
        <v>350</v>
      </c>
      <c r="C983" s="18" t="s">
        <v>7308</v>
      </c>
      <c r="D983" s="18" t="s">
        <v>2867</v>
      </c>
      <c r="E983" s="5" t="s">
        <v>7332</v>
      </c>
      <c r="F983" s="5" t="s">
        <v>7333</v>
      </c>
      <c r="G983" s="5" t="s">
        <v>7334</v>
      </c>
      <c r="H983" s="5" t="s">
        <v>2551</v>
      </c>
      <c r="I983" s="5"/>
      <c r="J983" s="5" t="s">
        <v>1169</v>
      </c>
      <c r="K983" s="5" t="s">
        <v>2717</v>
      </c>
      <c r="L983" s="5" t="s">
        <v>2551</v>
      </c>
      <c r="M983" s="5" t="s">
        <v>2551</v>
      </c>
      <c r="N983" s="5" t="s">
        <v>2551</v>
      </c>
      <c r="O983" s="18" t="s">
        <v>120</v>
      </c>
      <c r="Q983">
        <v>100</v>
      </c>
      <c r="R983" s="5"/>
      <c r="U983">
        <v>80</v>
      </c>
      <c r="V983">
        <v>40</v>
      </c>
      <c r="W983">
        <v>80</v>
      </c>
      <c r="AO983" s="5" t="s">
        <v>7335</v>
      </c>
      <c r="AP983" s="5" t="s">
        <v>7336</v>
      </c>
      <c r="AQ983" s="19"/>
      <c r="AR983" s="5"/>
    </row>
    <row r="984" spans="1:45" ht="16" x14ac:dyDescent="0.2">
      <c r="A984" s="18" t="s">
        <v>1395</v>
      </c>
      <c r="B984" s="18" t="s">
        <v>350</v>
      </c>
      <c r="C984" s="18" t="s">
        <v>7308</v>
      </c>
      <c r="D984" s="18" t="s">
        <v>2867</v>
      </c>
      <c r="E984" s="5" t="s">
        <v>7337</v>
      </c>
      <c r="F984" s="5" t="s">
        <v>7338</v>
      </c>
      <c r="G984" s="5" t="s">
        <v>7339</v>
      </c>
      <c r="H984" s="5" t="s">
        <v>2551</v>
      </c>
      <c r="I984" s="5"/>
      <c r="J984" s="5" t="s">
        <v>1396</v>
      </c>
      <c r="K984" s="5" t="s">
        <v>2761</v>
      </c>
      <c r="L984" s="5" t="s">
        <v>2551</v>
      </c>
      <c r="M984" s="5" t="s">
        <v>2551</v>
      </c>
      <c r="N984" s="5" t="s">
        <v>2761</v>
      </c>
      <c r="O984" s="18" t="s">
        <v>107</v>
      </c>
      <c r="Q984">
        <v>100</v>
      </c>
      <c r="R984" s="5"/>
      <c r="S984">
        <v>87</v>
      </c>
      <c r="T984">
        <v>40</v>
      </c>
      <c r="U984">
        <v>212</v>
      </c>
      <c r="V984">
        <v>125</v>
      </c>
      <c r="W984">
        <v>87</v>
      </c>
      <c r="X984">
        <v>125</v>
      </c>
      <c r="AO984" s="5" t="s">
        <v>6907</v>
      </c>
      <c r="AP984" s="5" t="s">
        <v>7340</v>
      </c>
      <c r="AQ984" s="19" t="s">
        <v>7341</v>
      </c>
      <c r="AR984" s="5" t="s">
        <v>4102</v>
      </c>
    </row>
    <row r="985" spans="1:45" ht="16" x14ac:dyDescent="0.2">
      <c r="A985" s="18" t="s">
        <v>353</v>
      </c>
      <c r="B985" s="18" t="s">
        <v>350</v>
      </c>
      <c r="C985" s="18" t="s">
        <v>7308</v>
      </c>
      <c r="D985" s="18" t="s">
        <v>2867</v>
      </c>
      <c r="E985" s="5" t="s">
        <v>5655</v>
      </c>
      <c r="F985" s="5" t="s">
        <v>5656</v>
      </c>
      <c r="G985" s="5" t="s">
        <v>5657</v>
      </c>
      <c r="H985" s="5" t="s">
        <v>2551</v>
      </c>
      <c r="I985" s="5"/>
      <c r="J985" s="5" t="s">
        <v>354</v>
      </c>
      <c r="K985" s="5" t="s">
        <v>2551</v>
      </c>
      <c r="L985" s="5" t="s">
        <v>2551</v>
      </c>
      <c r="M985" s="5" t="s">
        <v>2551</v>
      </c>
      <c r="N985" s="5" t="s">
        <v>2717</v>
      </c>
      <c r="O985" s="18" t="s">
        <v>56</v>
      </c>
      <c r="Q985">
        <v>100</v>
      </c>
      <c r="R985" s="5"/>
      <c r="S985">
        <v>1</v>
      </c>
      <c r="U985">
        <v>20</v>
      </c>
      <c r="V985">
        <v>9</v>
      </c>
      <c r="AO985" s="5" t="s">
        <v>7342</v>
      </c>
      <c r="AP985" s="5" t="s">
        <v>7342</v>
      </c>
      <c r="AQ985" s="19"/>
      <c r="AR985" s="5"/>
    </row>
    <row r="986" spans="1:45" ht="16" x14ac:dyDescent="0.2">
      <c r="A986" s="18" t="s">
        <v>2080</v>
      </c>
      <c r="B986" s="18" t="s">
        <v>350</v>
      </c>
      <c r="C986" s="18" t="s">
        <v>7308</v>
      </c>
      <c r="D986" s="18" t="s">
        <v>2867</v>
      </c>
      <c r="E986" s="5" t="s">
        <v>3663</v>
      </c>
      <c r="F986" s="5" t="s">
        <v>3664</v>
      </c>
      <c r="G986" s="5" t="s">
        <v>3665</v>
      </c>
      <c r="H986" s="5" t="s">
        <v>2551</v>
      </c>
      <c r="I986" s="5"/>
      <c r="J986" s="5" t="s">
        <v>2081</v>
      </c>
      <c r="K986" s="5" t="s">
        <v>2551</v>
      </c>
      <c r="L986" s="5" t="s">
        <v>2717</v>
      </c>
      <c r="M986" s="5" t="s">
        <v>2551</v>
      </c>
      <c r="N986" s="5" t="s">
        <v>2551</v>
      </c>
      <c r="O986" s="18" t="s">
        <v>114</v>
      </c>
      <c r="Q986">
        <v>100</v>
      </c>
      <c r="R986" s="5"/>
      <c r="AG986">
        <v>600000</v>
      </c>
      <c r="AH986">
        <v>40</v>
      </c>
      <c r="AO986" s="5" t="s">
        <v>3667</v>
      </c>
      <c r="AP986" s="5" t="s">
        <v>3667</v>
      </c>
      <c r="AQ986" s="19"/>
      <c r="AR986" s="5"/>
    </row>
    <row r="987" spans="1:45" ht="16" x14ac:dyDescent="0.2">
      <c r="A987" s="18" t="s">
        <v>1602</v>
      </c>
      <c r="B987" s="18" t="s">
        <v>651</v>
      </c>
      <c r="C987" s="18" t="s">
        <v>7343</v>
      </c>
      <c r="D987" s="18" t="s">
        <v>148</v>
      </c>
      <c r="E987" s="5" t="s">
        <v>7344</v>
      </c>
      <c r="F987" s="5" t="s">
        <v>7345</v>
      </c>
      <c r="G987" s="5" t="s">
        <v>7346</v>
      </c>
      <c r="H987" s="5" t="s">
        <v>2551</v>
      </c>
      <c r="I987" s="5"/>
      <c r="J987" s="5" t="s">
        <v>1603</v>
      </c>
      <c r="K987" s="5" t="s">
        <v>2879</v>
      </c>
      <c r="L987" s="5" t="s">
        <v>2551</v>
      </c>
      <c r="M987" s="5" t="s">
        <v>2738</v>
      </c>
      <c r="N987" s="5" t="s">
        <v>2738</v>
      </c>
      <c r="O987" s="18" t="s">
        <v>120</v>
      </c>
      <c r="P987">
        <v>100</v>
      </c>
      <c r="R987" s="5"/>
      <c r="U987">
        <v>250</v>
      </c>
      <c r="W987">
        <v>200</v>
      </c>
      <c r="X987">
        <v>200</v>
      </c>
      <c r="AO987" s="5" t="s">
        <v>7347</v>
      </c>
      <c r="AP987" s="5" t="s">
        <v>7347</v>
      </c>
      <c r="AQ987" s="19" t="s">
        <v>2640</v>
      </c>
      <c r="AR987" s="5" t="s">
        <v>7348</v>
      </c>
    </row>
    <row r="988" spans="1:45" ht="16" x14ac:dyDescent="0.2">
      <c r="A988" s="18" t="s">
        <v>2164</v>
      </c>
      <c r="B988" s="18" t="s">
        <v>651</v>
      </c>
      <c r="C988" s="18" t="s">
        <v>7343</v>
      </c>
      <c r="D988" s="18" t="s">
        <v>148</v>
      </c>
      <c r="E988" s="5" t="s">
        <v>3348</v>
      </c>
      <c r="F988" s="5" t="s">
        <v>3349</v>
      </c>
      <c r="G988" s="5" t="s">
        <v>3350</v>
      </c>
      <c r="H988" s="5" t="s">
        <v>2551</v>
      </c>
      <c r="I988" s="5"/>
      <c r="J988" s="5" t="s">
        <v>2165</v>
      </c>
      <c r="K988" s="5" t="s">
        <v>2551</v>
      </c>
      <c r="L988" s="5" t="s">
        <v>2551</v>
      </c>
      <c r="M988" s="5" t="s">
        <v>2717</v>
      </c>
      <c r="N988" s="5" t="s">
        <v>2551</v>
      </c>
      <c r="O988" s="18" t="s">
        <v>67</v>
      </c>
      <c r="P988">
        <v>100</v>
      </c>
      <c r="R988" s="5"/>
      <c r="AN988">
        <v>1</v>
      </c>
      <c r="AO988" s="5" t="s">
        <v>3102</v>
      </c>
      <c r="AP988" s="5" t="s">
        <v>3102</v>
      </c>
      <c r="AQ988" s="19"/>
      <c r="AR988" s="5"/>
    </row>
    <row r="989" spans="1:45" ht="16" x14ac:dyDescent="0.2">
      <c r="A989" s="18" t="s">
        <v>1486</v>
      </c>
      <c r="B989" s="18" t="s">
        <v>651</v>
      </c>
      <c r="C989" s="18" t="s">
        <v>7343</v>
      </c>
      <c r="D989" s="18" t="s">
        <v>148</v>
      </c>
      <c r="E989" s="5" t="s">
        <v>7349</v>
      </c>
      <c r="F989" s="5" t="s">
        <v>7350</v>
      </c>
      <c r="G989" s="5" t="s">
        <v>4661</v>
      </c>
      <c r="H989" s="5" t="s">
        <v>2551</v>
      </c>
      <c r="I989" s="5"/>
      <c r="J989" s="5" t="s">
        <v>1487</v>
      </c>
      <c r="K989" s="5" t="s">
        <v>2738</v>
      </c>
      <c r="L989" s="5" t="s">
        <v>3076</v>
      </c>
      <c r="M989" s="5" t="s">
        <v>2769</v>
      </c>
      <c r="N989" s="5" t="s">
        <v>2551</v>
      </c>
      <c r="O989" s="18" t="s">
        <v>114</v>
      </c>
      <c r="P989">
        <v>100</v>
      </c>
      <c r="R989" s="5"/>
      <c r="Z989">
        <v>30</v>
      </c>
      <c r="AI989">
        <v>30</v>
      </c>
      <c r="AO989" s="5" t="s">
        <v>7351</v>
      </c>
      <c r="AP989" s="5" t="s">
        <v>7352</v>
      </c>
      <c r="AQ989" s="19" t="s">
        <v>2570</v>
      </c>
      <c r="AR989" s="5" t="s">
        <v>4482</v>
      </c>
    </row>
    <row r="990" spans="1:45" ht="16" x14ac:dyDescent="0.2">
      <c r="A990" s="18" t="s">
        <v>899</v>
      </c>
      <c r="B990" s="18" t="s">
        <v>651</v>
      </c>
      <c r="C990" s="18" t="s">
        <v>7343</v>
      </c>
      <c r="D990" s="18" t="s">
        <v>148</v>
      </c>
      <c r="E990" s="5" t="s">
        <v>7353</v>
      </c>
      <c r="F990" s="5" t="s">
        <v>7354</v>
      </c>
      <c r="G990" s="5" t="s">
        <v>7355</v>
      </c>
      <c r="H990" s="5" t="s">
        <v>2551</v>
      </c>
      <c r="I990" s="5"/>
      <c r="J990" s="5" t="s">
        <v>900</v>
      </c>
      <c r="K990" s="5" t="s">
        <v>3047</v>
      </c>
      <c r="L990" s="5" t="s">
        <v>2738</v>
      </c>
      <c r="M990" s="5" t="s">
        <v>2753</v>
      </c>
      <c r="N990" s="5" t="s">
        <v>2738</v>
      </c>
      <c r="O990" s="18" t="s">
        <v>120</v>
      </c>
      <c r="P990">
        <v>100</v>
      </c>
      <c r="R990" s="5"/>
      <c r="AO990" s="5" t="s">
        <v>7356</v>
      </c>
      <c r="AP990" s="5" t="s">
        <v>7357</v>
      </c>
      <c r="AQ990" s="19" t="s">
        <v>2549</v>
      </c>
      <c r="AR990" s="5" t="s">
        <v>7358</v>
      </c>
    </row>
    <row r="991" spans="1:45" ht="16" x14ac:dyDescent="0.2">
      <c r="A991" s="18" t="s">
        <v>1841</v>
      </c>
      <c r="B991" s="18" t="s">
        <v>651</v>
      </c>
      <c r="C991" s="18" t="s">
        <v>7343</v>
      </c>
      <c r="D991" s="18" t="s">
        <v>148</v>
      </c>
      <c r="E991" s="5" t="s">
        <v>7359</v>
      </c>
      <c r="F991" s="5" t="s">
        <v>7360</v>
      </c>
      <c r="G991" s="5" t="s">
        <v>7361</v>
      </c>
      <c r="H991" s="5" t="s">
        <v>2551</v>
      </c>
      <c r="I991" s="5"/>
      <c r="J991" s="5" t="s">
        <v>1842</v>
      </c>
      <c r="K991" s="5" t="s">
        <v>2813</v>
      </c>
      <c r="L991" s="5" t="s">
        <v>2738</v>
      </c>
      <c r="M991" s="5" t="s">
        <v>2738</v>
      </c>
      <c r="N991" s="5" t="s">
        <v>2813</v>
      </c>
      <c r="O991" s="18" t="s">
        <v>120</v>
      </c>
      <c r="P991">
        <v>100</v>
      </c>
      <c r="R991" s="5" t="s">
        <v>7362</v>
      </c>
      <c r="AA991">
        <v>17</v>
      </c>
      <c r="AB991">
        <v>26</v>
      </c>
      <c r="AL991">
        <v>4000</v>
      </c>
      <c r="AO991" s="5" t="s">
        <v>7363</v>
      </c>
      <c r="AP991" s="5" t="s">
        <v>7363</v>
      </c>
      <c r="AQ991" s="19" t="s">
        <v>2549</v>
      </c>
      <c r="AR991" s="5" t="s">
        <v>4609</v>
      </c>
      <c r="AS991" t="b">
        <v>0</v>
      </c>
    </row>
    <row r="992" spans="1:45" ht="16" x14ac:dyDescent="0.2">
      <c r="A992" s="18" t="s">
        <v>2217</v>
      </c>
      <c r="B992" s="18" t="s">
        <v>337</v>
      </c>
      <c r="C992" s="18" t="s">
        <v>5564</v>
      </c>
      <c r="D992" s="18" t="s">
        <v>148</v>
      </c>
      <c r="E992" s="5" t="s">
        <v>7364</v>
      </c>
      <c r="F992" s="5" t="s">
        <v>7364</v>
      </c>
      <c r="G992" s="5" t="s">
        <v>7365</v>
      </c>
      <c r="H992" s="5" t="s">
        <v>2551</v>
      </c>
      <c r="I992" s="5"/>
      <c r="J992" s="5" t="s">
        <v>2218</v>
      </c>
      <c r="K992" s="5" t="s">
        <v>2761</v>
      </c>
      <c r="L992" s="5" t="s">
        <v>2551</v>
      </c>
      <c r="M992" s="5" t="s">
        <v>2753</v>
      </c>
      <c r="N992" s="5" t="s">
        <v>2753</v>
      </c>
      <c r="O992" s="18" t="s">
        <v>120</v>
      </c>
      <c r="P992">
        <v>100</v>
      </c>
      <c r="R992" s="5" t="s">
        <v>7362</v>
      </c>
      <c r="AO992" s="5" t="s">
        <v>7366</v>
      </c>
      <c r="AP992" s="5" t="s">
        <v>7367</v>
      </c>
      <c r="AQ992" s="19"/>
      <c r="AR992" s="5"/>
    </row>
    <row r="993" spans="1:45" ht="16" x14ac:dyDescent="0.2">
      <c r="A993" s="18" t="s">
        <v>2416</v>
      </c>
      <c r="B993" s="18" t="s">
        <v>651</v>
      </c>
      <c r="C993" s="18" t="s">
        <v>7343</v>
      </c>
      <c r="D993" s="18" t="s">
        <v>148</v>
      </c>
      <c r="E993" s="5" t="s">
        <v>7368</v>
      </c>
      <c r="F993" s="5" t="s">
        <v>7369</v>
      </c>
      <c r="G993" s="5" t="s">
        <v>7370</v>
      </c>
      <c r="H993" s="5" t="s">
        <v>2551</v>
      </c>
      <c r="I993" s="5"/>
      <c r="J993" s="5" t="s">
        <v>2417</v>
      </c>
      <c r="K993" s="5" t="s">
        <v>2813</v>
      </c>
      <c r="L993" s="5" t="s">
        <v>2769</v>
      </c>
      <c r="M993" s="5" t="s">
        <v>2739</v>
      </c>
      <c r="N993" s="5" t="s">
        <v>2738</v>
      </c>
      <c r="O993" s="18" t="s">
        <v>67</v>
      </c>
      <c r="P993">
        <v>100</v>
      </c>
      <c r="R993" s="5" t="s">
        <v>7362</v>
      </c>
      <c r="S993">
        <v>145</v>
      </c>
      <c r="V993">
        <v>18</v>
      </c>
      <c r="W993">
        <v>40</v>
      </c>
      <c r="AA993">
        <v>5</v>
      </c>
      <c r="AB993">
        <v>8</v>
      </c>
      <c r="AC993">
        <v>3</v>
      </c>
      <c r="AD993">
        <v>2</v>
      </c>
      <c r="AE993">
        <v>26</v>
      </c>
      <c r="AH993">
        <v>3</v>
      </c>
      <c r="AL993">
        <v>250</v>
      </c>
      <c r="AO993" s="5" t="s">
        <v>2588</v>
      </c>
      <c r="AP993" s="5" t="s">
        <v>2718</v>
      </c>
      <c r="AQ993" s="19" t="s">
        <v>2634</v>
      </c>
      <c r="AR993" s="5" t="s">
        <v>7371</v>
      </c>
    </row>
    <row r="994" spans="1:45" ht="16" x14ac:dyDescent="0.2">
      <c r="A994" s="18" t="s">
        <v>2383</v>
      </c>
      <c r="B994" s="18" t="s">
        <v>651</v>
      </c>
      <c r="C994" s="18" t="s">
        <v>7343</v>
      </c>
      <c r="D994" s="18" t="s">
        <v>148</v>
      </c>
      <c r="E994" s="5" t="s">
        <v>7372</v>
      </c>
      <c r="F994" s="5" t="s">
        <v>7373</v>
      </c>
      <c r="G994" s="5" t="s">
        <v>7374</v>
      </c>
      <c r="H994" s="5" t="s">
        <v>2551</v>
      </c>
      <c r="I994" s="5"/>
      <c r="J994" s="5" t="s">
        <v>2384</v>
      </c>
      <c r="K994" s="5" t="s">
        <v>2753</v>
      </c>
      <c r="L994" s="5" t="s">
        <v>2753</v>
      </c>
      <c r="M994" s="5" t="s">
        <v>2753</v>
      </c>
      <c r="N994" s="5" t="s">
        <v>2753</v>
      </c>
      <c r="O994" s="18" t="s">
        <v>107</v>
      </c>
      <c r="P994">
        <v>100</v>
      </c>
      <c r="R994" s="5"/>
      <c r="V994">
        <v>150</v>
      </c>
      <c r="AE994">
        <v>30</v>
      </c>
      <c r="AH994">
        <v>5</v>
      </c>
      <c r="AN994">
        <v>3</v>
      </c>
      <c r="AO994" s="5" t="s">
        <v>7375</v>
      </c>
      <c r="AP994" s="5" t="s">
        <v>7375</v>
      </c>
      <c r="AQ994" s="19" t="s">
        <v>7376</v>
      </c>
      <c r="AR994" s="5" t="s">
        <v>5724</v>
      </c>
      <c r="AS994" t="b">
        <v>0</v>
      </c>
    </row>
    <row r="995" spans="1:45" ht="16" x14ac:dyDescent="0.2">
      <c r="A995" s="18" t="s">
        <v>1490</v>
      </c>
      <c r="B995" s="18" t="s">
        <v>651</v>
      </c>
      <c r="C995" s="18" t="s">
        <v>7343</v>
      </c>
      <c r="D995" s="18" t="s">
        <v>148</v>
      </c>
      <c r="E995" s="5" t="s">
        <v>7343</v>
      </c>
      <c r="F995" s="5" t="s">
        <v>7377</v>
      </c>
      <c r="G995" s="5" t="s">
        <v>7378</v>
      </c>
      <c r="H995" s="5" t="s">
        <v>2551</v>
      </c>
      <c r="I995" s="5"/>
      <c r="J995" s="5" t="s">
        <v>1491</v>
      </c>
      <c r="K995" s="5" t="s">
        <v>3250</v>
      </c>
      <c r="L995" s="5" t="s">
        <v>2890</v>
      </c>
      <c r="M995" s="5" t="s">
        <v>3683</v>
      </c>
      <c r="N995" s="5" t="s">
        <v>2951</v>
      </c>
      <c r="O995" s="18" t="s">
        <v>114</v>
      </c>
      <c r="P995">
        <v>100</v>
      </c>
      <c r="R995" s="5"/>
      <c r="W995">
        <v>16</v>
      </c>
      <c r="AA995">
        <v>7</v>
      </c>
      <c r="AB995">
        <v>7</v>
      </c>
      <c r="AC995">
        <v>4</v>
      </c>
      <c r="AG995">
        <v>36000</v>
      </c>
      <c r="AN995">
        <v>30</v>
      </c>
      <c r="AO995" s="5" t="s">
        <v>7379</v>
      </c>
      <c r="AP995" s="5" t="s">
        <v>7380</v>
      </c>
      <c r="AQ995" s="19"/>
      <c r="AR995" s="5"/>
    </row>
    <row r="996" spans="1:45" ht="16" x14ac:dyDescent="0.2">
      <c r="A996" s="18" t="s">
        <v>654</v>
      </c>
      <c r="B996" s="18" t="s">
        <v>651</v>
      </c>
      <c r="C996" s="18" t="s">
        <v>7343</v>
      </c>
      <c r="D996" s="18" t="s">
        <v>148</v>
      </c>
      <c r="E996" s="5" t="s">
        <v>7381</v>
      </c>
      <c r="F996" s="5" t="s">
        <v>7381</v>
      </c>
      <c r="G996" s="5" t="s">
        <v>7382</v>
      </c>
      <c r="H996" s="5" t="s">
        <v>2551</v>
      </c>
      <c r="I996" s="5"/>
      <c r="J996" s="5" t="s">
        <v>655</v>
      </c>
      <c r="K996" s="5" t="s">
        <v>2551</v>
      </c>
      <c r="L996" s="5" t="s">
        <v>2551</v>
      </c>
      <c r="M996" s="5" t="s">
        <v>2717</v>
      </c>
      <c r="N996" s="5" t="s">
        <v>2551</v>
      </c>
      <c r="O996" s="18" t="s">
        <v>67</v>
      </c>
      <c r="P996">
        <v>100</v>
      </c>
      <c r="R996" s="5" t="s">
        <v>7362</v>
      </c>
      <c r="AH996">
        <v>1</v>
      </c>
      <c r="AL996">
        <v>4000</v>
      </c>
      <c r="AO996" s="5" t="s">
        <v>2548</v>
      </c>
      <c r="AP996" s="5" t="s">
        <v>2548</v>
      </c>
      <c r="AQ996" s="19"/>
      <c r="AR996" s="5"/>
    </row>
    <row r="997" spans="1:45" ht="16" x14ac:dyDescent="0.2">
      <c r="A997" s="18" t="s">
        <v>1867</v>
      </c>
      <c r="B997" s="18" t="s">
        <v>651</v>
      </c>
      <c r="C997" s="18" t="s">
        <v>7343</v>
      </c>
      <c r="D997" s="18" t="s">
        <v>148</v>
      </c>
      <c r="E997" s="5" t="s">
        <v>7383</v>
      </c>
      <c r="F997" s="5" t="s">
        <v>7384</v>
      </c>
      <c r="G997" s="5" t="s">
        <v>7385</v>
      </c>
      <c r="H997" s="5"/>
      <c r="I997" s="5"/>
      <c r="J997" s="5" t="s">
        <v>1868</v>
      </c>
      <c r="K997" s="5" t="s">
        <v>2551</v>
      </c>
      <c r="L997" s="5" t="s">
        <v>2551</v>
      </c>
      <c r="M997" s="5" t="s">
        <v>2717</v>
      </c>
      <c r="N997" s="5" t="s">
        <v>2551</v>
      </c>
      <c r="O997" s="18" t="s">
        <v>67</v>
      </c>
      <c r="P997">
        <v>100</v>
      </c>
      <c r="R997" s="5" t="s">
        <v>7362</v>
      </c>
      <c r="AH997">
        <v>1</v>
      </c>
      <c r="AL997">
        <v>4000</v>
      </c>
      <c r="AM997">
        <v>1</v>
      </c>
      <c r="AN997">
        <v>1</v>
      </c>
      <c r="AO997" s="5" t="s">
        <v>2548</v>
      </c>
      <c r="AP997" s="5" t="s">
        <v>2548</v>
      </c>
      <c r="AQ997" s="19"/>
      <c r="AR997" s="5"/>
    </row>
    <row r="998" spans="1:45" ht="16" x14ac:dyDescent="0.2">
      <c r="A998" s="18" t="s">
        <v>747</v>
      </c>
      <c r="B998" s="18" t="s">
        <v>80</v>
      </c>
      <c r="C998" s="18" t="s">
        <v>3709</v>
      </c>
      <c r="D998" s="18" t="s">
        <v>2874</v>
      </c>
      <c r="E998" s="5" t="s">
        <v>7386</v>
      </c>
      <c r="F998" s="5" t="s">
        <v>7387</v>
      </c>
      <c r="G998" s="5" t="s">
        <v>7388</v>
      </c>
      <c r="H998" s="5"/>
      <c r="I998" s="5"/>
      <c r="J998" s="5" t="s">
        <v>7389</v>
      </c>
      <c r="K998" s="5" t="s">
        <v>3076</v>
      </c>
      <c r="L998" s="5" t="s">
        <v>2551</v>
      </c>
      <c r="M998" s="5" t="s">
        <v>2551</v>
      </c>
      <c r="N998" s="5" t="s">
        <v>2813</v>
      </c>
      <c r="O998" s="18" t="s">
        <v>120</v>
      </c>
      <c r="P998">
        <v>100</v>
      </c>
      <c r="R998" s="5"/>
      <c r="U998">
        <v>200</v>
      </c>
      <c r="W998">
        <v>500</v>
      </c>
      <c r="X998">
        <v>100</v>
      </c>
      <c r="AO998" s="5" t="s">
        <v>7390</v>
      </c>
      <c r="AP998" s="5" t="s">
        <v>7390</v>
      </c>
      <c r="AQ998" s="19" t="s">
        <v>2628</v>
      </c>
      <c r="AR998" s="5" t="s">
        <v>2769</v>
      </c>
    </row>
    <row r="999" spans="1:45" ht="16" x14ac:dyDescent="0.2">
      <c r="A999" s="18" t="s">
        <v>303</v>
      </c>
      <c r="B999" s="18" t="s">
        <v>80</v>
      </c>
      <c r="C999" s="18" t="s">
        <v>3709</v>
      </c>
      <c r="D999" s="18" t="s">
        <v>2874</v>
      </c>
      <c r="E999" s="5" t="s">
        <v>7391</v>
      </c>
      <c r="F999" s="5" t="s">
        <v>7392</v>
      </c>
      <c r="G999" s="5" t="s">
        <v>7393</v>
      </c>
      <c r="H999" s="5"/>
      <c r="I999" s="5"/>
      <c r="J999" s="5" t="s">
        <v>304</v>
      </c>
      <c r="K999" s="5" t="s">
        <v>2551</v>
      </c>
      <c r="L999" s="5" t="s">
        <v>2717</v>
      </c>
      <c r="M999" s="5" t="s">
        <v>2551</v>
      </c>
      <c r="N999" s="5" t="s">
        <v>2551</v>
      </c>
      <c r="O999" s="18" t="s">
        <v>114</v>
      </c>
      <c r="P999">
        <v>75</v>
      </c>
      <c r="Q999">
        <v>25</v>
      </c>
      <c r="R999" s="5"/>
      <c r="Z999">
        <v>36</v>
      </c>
      <c r="AH999">
        <v>40</v>
      </c>
      <c r="AI999">
        <v>40</v>
      </c>
      <c r="AO999" s="5" t="s">
        <v>7394</v>
      </c>
      <c r="AP999" s="5" t="s">
        <v>7395</v>
      </c>
      <c r="AQ999" s="19" t="s">
        <v>2635</v>
      </c>
      <c r="AR999" s="5" t="s">
        <v>2942</v>
      </c>
    </row>
    <row r="1000" spans="1:45" ht="16" x14ac:dyDescent="0.2">
      <c r="A1000" s="18" t="s">
        <v>582</v>
      </c>
      <c r="B1000" s="18" t="s">
        <v>80</v>
      </c>
      <c r="C1000" s="18" t="s">
        <v>3709</v>
      </c>
      <c r="D1000" s="18" t="s">
        <v>2874</v>
      </c>
      <c r="E1000" s="5" t="s">
        <v>7396</v>
      </c>
      <c r="F1000" s="5" t="s">
        <v>7397</v>
      </c>
      <c r="G1000" s="5" t="s">
        <v>7398</v>
      </c>
      <c r="H1000" s="5"/>
      <c r="I1000" s="5"/>
      <c r="J1000" s="5" t="s">
        <v>583</v>
      </c>
      <c r="K1000" s="5" t="s">
        <v>2769</v>
      </c>
      <c r="L1000" s="5" t="s">
        <v>2879</v>
      </c>
      <c r="M1000" s="5" t="s">
        <v>2731</v>
      </c>
      <c r="N1000" s="5" t="s">
        <v>2731</v>
      </c>
      <c r="O1000" s="18" t="s">
        <v>114</v>
      </c>
      <c r="P1000">
        <v>100</v>
      </c>
      <c r="Q1000">
        <v>0</v>
      </c>
      <c r="R1000" s="5"/>
      <c r="S1000">
        <v>50</v>
      </c>
      <c r="U1000">
        <v>50</v>
      </c>
      <c r="W1000">
        <v>50</v>
      </c>
      <c r="Y1000">
        <v>15</v>
      </c>
      <c r="Z1000">
        <v>45</v>
      </c>
      <c r="AA1000">
        <v>20</v>
      </c>
      <c r="AE1000">
        <v>100</v>
      </c>
      <c r="AF1000">
        <v>1200</v>
      </c>
      <c r="AH1000">
        <v>100</v>
      </c>
      <c r="AI1000">
        <v>250</v>
      </c>
      <c r="AM1000">
        <v>4</v>
      </c>
      <c r="AO1000" s="5" t="s">
        <v>7399</v>
      </c>
      <c r="AP1000" s="5" t="s">
        <v>7399</v>
      </c>
      <c r="AQ1000" s="19"/>
      <c r="AR1000" s="5"/>
    </row>
    <row r="1001" spans="1:45" ht="16" x14ac:dyDescent="0.2">
      <c r="A1001" s="18" t="s">
        <v>940</v>
      </c>
      <c r="B1001" s="18" t="s">
        <v>80</v>
      </c>
      <c r="C1001" s="18" t="s">
        <v>3709</v>
      </c>
      <c r="D1001" s="18" t="s">
        <v>2874</v>
      </c>
      <c r="E1001" s="5" t="s">
        <v>7400</v>
      </c>
      <c r="F1001" s="5" t="s">
        <v>7401</v>
      </c>
      <c r="G1001" s="5" t="s">
        <v>7402</v>
      </c>
      <c r="H1001" s="5"/>
      <c r="I1001" s="5"/>
      <c r="J1001" s="5" t="s">
        <v>941</v>
      </c>
      <c r="K1001" s="5" t="s">
        <v>2769</v>
      </c>
      <c r="L1001" s="5" t="s">
        <v>2879</v>
      </c>
      <c r="M1001" s="5" t="s">
        <v>2769</v>
      </c>
      <c r="N1001" s="5" t="s">
        <v>2738</v>
      </c>
      <c r="O1001" s="18" t="s">
        <v>114</v>
      </c>
      <c r="Q1001">
        <v>100</v>
      </c>
      <c r="R1001" s="5"/>
      <c r="AO1001" s="5" t="s">
        <v>7403</v>
      </c>
      <c r="AP1001" s="5" t="s">
        <v>7403</v>
      </c>
      <c r="AQ1001" s="19" t="s">
        <v>7404</v>
      </c>
      <c r="AR1001" s="5" t="s">
        <v>2769</v>
      </c>
    </row>
    <row r="1002" spans="1:45" ht="16" x14ac:dyDescent="0.2">
      <c r="A1002" s="18" t="s">
        <v>82</v>
      </c>
      <c r="B1002" s="18" t="s">
        <v>80</v>
      </c>
      <c r="C1002" s="18" t="s">
        <v>3709</v>
      </c>
      <c r="D1002" s="18" t="s">
        <v>2874</v>
      </c>
      <c r="E1002" s="5" t="s">
        <v>7405</v>
      </c>
      <c r="F1002" s="5" t="s">
        <v>7406</v>
      </c>
      <c r="G1002" s="5" t="s">
        <v>7407</v>
      </c>
      <c r="H1002" s="5"/>
      <c r="I1002" s="5"/>
      <c r="J1002" s="5" t="s">
        <v>7408</v>
      </c>
      <c r="K1002" s="5" t="s">
        <v>2551</v>
      </c>
      <c r="L1002" s="5" t="s">
        <v>2551</v>
      </c>
      <c r="M1002" s="5" t="s">
        <v>2739</v>
      </c>
      <c r="N1002" s="5" t="s">
        <v>2879</v>
      </c>
      <c r="O1002" s="18" t="s">
        <v>56</v>
      </c>
      <c r="P1002">
        <v>80</v>
      </c>
      <c r="Q1002">
        <v>20</v>
      </c>
      <c r="R1002" s="5"/>
      <c r="S1002">
        <v>20</v>
      </c>
      <c r="U1002">
        <v>10</v>
      </c>
      <c r="W1002">
        <v>70</v>
      </c>
      <c r="AO1002" s="5" t="s">
        <v>7409</v>
      </c>
      <c r="AP1002" s="5" t="s">
        <v>7409</v>
      </c>
      <c r="AQ1002" s="19" t="s">
        <v>2629</v>
      </c>
      <c r="AR1002" s="5" t="s">
        <v>2951</v>
      </c>
    </row>
    <row r="1003" spans="1:45" ht="16" x14ac:dyDescent="0.2">
      <c r="A1003" s="18" t="s">
        <v>178</v>
      </c>
      <c r="B1003" s="18" t="s">
        <v>80</v>
      </c>
      <c r="C1003" s="18" t="s">
        <v>3709</v>
      </c>
      <c r="D1003" s="18" t="s">
        <v>2874</v>
      </c>
      <c r="E1003" s="5" t="s">
        <v>7410</v>
      </c>
      <c r="F1003" s="5" t="s">
        <v>7411</v>
      </c>
      <c r="G1003" s="5" t="s">
        <v>7412</v>
      </c>
      <c r="H1003" s="5"/>
      <c r="I1003" s="5"/>
      <c r="J1003" s="5" t="s">
        <v>179</v>
      </c>
      <c r="K1003" s="5" t="s">
        <v>2551</v>
      </c>
      <c r="L1003" s="5" t="s">
        <v>2551</v>
      </c>
      <c r="M1003" s="5" t="s">
        <v>2551</v>
      </c>
      <c r="N1003" s="5" t="s">
        <v>2717</v>
      </c>
      <c r="O1003" s="18" t="s">
        <v>56</v>
      </c>
      <c r="P1003">
        <v>100</v>
      </c>
      <c r="Q1003">
        <v>0</v>
      </c>
      <c r="R1003" s="5"/>
      <c r="S1003">
        <v>60</v>
      </c>
      <c r="T1003">
        <v>60</v>
      </c>
      <c r="W1003">
        <v>90</v>
      </c>
      <c r="AO1003" s="5" t="s">
        <v>7413</v>
      </c>
      <c r="AP1003" s="5" t="s">
        <v>7414</v>
      </c>
      <c r="AQ1003" s="19" t="s">
        <v>2618</v>
      </c>
      <c r="AR1003" s="5" t="s">
        <v>7415</v>
      </c>
    </row>
    <row r="1004" spans="1:45" ht="16" x14ac:dyDescent="0.2">
      <c r="A1004" s="18" t="s">
        <v>217</v>
      </c>
      <c r="B1004" s="18" t="s">
        <v>80</v>
      </c>
      <c r="C1004" s="18" t="s">
        <v>3709</v>
      </c>
      <c r="D1004" s="18" t="s">
        <v>2874</v>
      </c>
      <c r="E1004" s="5" t="s">
        <v>7416</v>
      </c>
      <c r="F1004" s="5" t="s">
        <v>7417</v>
      </c>
      <c r="G1004" s="5" t="s">
        <v>7418</v>
      </c>
      <c r="H1004" s="5"/>
      <c r="I1004" s="5"/>
      <c r="J1004" s="5" t="s">
        <v>218</v>
      </c>
      <c r="K1004" s="5" t="s">
        <v>2769</v>
      </c>
      <c r="L1004" s="5" t="s">
        <v>2551</v>
      </c>
      <c r="M1004" s="5" t="s">
        <v>2551</v>
      </c>
      <c r="N1004" s="5" t="s">
        <v>2770</v>
      </c>
      <c r="O1004" s="18" t="s">
        <v>56</v>
      </c>
      <c r="P1004">
        <v>51</v>
      </c>
      <c r="Q1004">
        <v>49</v>
      </c>
      <c r="R1004" s="5"/>
      <c r="S1004">
        <v>563</v>
      </c>
      <c r="T1004">
        <v>356</v>
      </c>
      <c r="AO1004" s="5" t="s">
        <v>7419</v>
      </c>
      <c r="AP1004" s="5" t="s">
        <v>7420</v>
      </c>
      <c r="AQ1004" s="19"/>
      <c r="AR1004" s="5"/>
    </row>
    <row r="1005" spans="1:45" ht="16" x14ac:dyDescent="0.2">
      <c r="A1005" s="18" t="s">
        <v>1650</v>
      </c>
      <c r="B1005" s="18" t="s">
        <v>80</v>
      </c>
      <c r="C1005" s="18" t="s">
        <v>3709</v>
      </c>
      <c r="D1005" s="18" t="s">
        <v>2874</v>
      </c>
      <c r="E1005" s="5" t="s">
        <v>7421</v>
      </c>
      <c r="F1005" s="5" t="s">
        <v>7422</v>
      </c>
      <c r="G1005" s="5" t="s">
        <v>7423</v>
      </c>
      <c r="H1005" s="5"/>
      <c r="I1005" s="5"/>
      <c r="J1005" s="5" t="s">
        <v>7424</v>
      </c>
      <c r="K1005" s="5" t="s">
        <v>2551</v>
      </c>
      <c r="L1005" s="5" t="s">
        <v>3764</v>
      </c>
      <c r="M1005" s="5" t="s">
        <v>3765</v>
      </c>
      <c r="N1005" s="5" t="s">
        <v>2551</v>
      </c>
      <c r="O1005" s="18" t="s">
        <v>114</v>
      </c>
      <c r="P1005">
        <v>100</v>
      </c>
      <c r="Q1005">
        <v>0</v>
      </c>
      <c r="R1005" s="5"/>
      <c r="Z1005">
        <v>30</v>
      </c>
      <c r="AC1005">
        <v>15</v>
      </c>
      <c r="AE1005">
        <v>4</v>
      </c>
      <c r="AH1005">
        <v>45</v>
      </c>
      <c r="AI1005">
        <v>46</v>
      </c>
      <c r="AO1005" s="5" t="s">
        <v>7425</v>
      </c>
      <c r="AP1005" s="5" t="s">
        <v>7426</v>
      </c>
      <c r="AQ1005" s="19" t="s">
        <v>3282</v>
      </c>
      <c r="AR1005" s="5" t="s">
        <v>7427</v>
      </c>
    </row>
    <row r="1006" spans="1:45" ht="16" x14ac:dyDescent="0.2">
      <c r="A1006" s="18" t="s">
        <v>1416</v>
      </c>
      <c r="B1006" s="18" t="s">
        <v>80</v>
      </c>
      <c r="C1006" s="18" t="s">
        <v>3709</v>
      </c>
      <c r="D1006" s="18" t="s">
        <v>2874</v>
      </c>
      <c r="E1006" s="5" t="s">
        <v>7428</v>
      </c>
      <c r="F1006" s="5" t="s">
        <v>7429</v>
      </c>
      <c r="G1006" s="5" t="s">
        <v>7430</v>
      </c>
      <c r="H1006" s="5"/>
      <c r="I1006" s="5"/>
      <c r="J1006" s="5" t="s">
        <v>1417</v>
      </c>
      <c r="K1006" s="5" t="s">
        <v>3263</v>
      </c>
      <c r="L1006" s="5" t="s">
        <v>2897</v>
      </c>
      <c r="M1006" s="5" t="s">
        <v>3076</v>
      </c>
      <c r="N1006" s="5" t="s">
        <v>4143</v>
      </c>
      <c r="O1006" s="18" t="s">
        <v>67</v>
      </c>
      <c r="P1006">
        <v>75</v>
      </c>
      <c r="Q1006">
        <v>25</v>
      </c>
      <c r="R1006" s="5"/>
      <c r="S1006">
        <v>120</v>
      </c>
      <c r="U1006">
        <v>560</v>
      </c>
      <c r="Z1006">
        <v>250</v>
      </c>
      <c r="AO1006" s="5" t="s">
        <v>7431</v>
      </c>
      <c r="AP1006" s="5" t="s">
        <v>7431</v>
      </c>
      <c r="AQ1006" s="19" t="s">
        <v>7432</v>
      </c>
      <c r="AR1006" s="5" t="s">
        <v>2883</v>
      </c>
    </row>
    <row r="1007" spans="1:45" ht="16" x14ac:dyDescent="0.2">
      <c r="A1007" s="18" t="s">
        <v>1778</v>
      </c>
      <c r="B1007" s="18" t="s">
        <v>80</v>
      </c>
      <c r="C1007" s="18" t="s">
        <v>3709</v>
      </c>
      <c r="D1007" s="18" t="s">
        <v>2874</v>
      </c>
      <c r="E1007" s="5" t="s">
        <v>3709</v>
      </c>
      <c r="F1007" s="5" t="s">
        <v>7433</v>
      </c>
      <c r="G1007" s="5" t="s">
        <v>7434</v>
      </c>
      <c r="H1007" s="5"/>
      <c r="I1007" s="5"/>
      <c r="J1007" s="5" t="s">
        <v>1779</v>
      </c>
      <c r="K1007" s="5" t="s">
        <v>3338</v>
      </c>
      <c r="L1007" s="5" t="s">
        <v>2753</v>
      </c>
      <c r="M1007" s="5" t="s">
        <v>3144</v>
      </c>
      <c r="N1007" s="5" t="s">
        <v>4651</v>
      </c>
      <c r="O1007" s="18" t="s">
        <v>67</v>
      </c>
      <c r="P1007">
        <v>0</v>
      </c>
      <c r="Q1007">
        <v>100</v>
      </c>
      <c r="R1007" s="5"/>
      <c r="Y1007">
        <v>50</v>
      </c>
      <c r="AA1007">
        <v>374</v>
      </c>
      <c r="AC1007">
        <v>25</v>
      </c>
      <c r="AD1007">
        <v>82</v>
      </c>
      <c r="AE1007">
        <v>1</v>
      </c>
      <c r="AF1007">
        <v>630</v>
      </c>
      <c r="AG1007">
        <v>47300000</v>
      </c>
      <c r="AI1007">
        <v>2</v>
      </c>
      <c r="AJ1007">
        <v>23226</v>
      </c>
      <c r="AK1007">
        <v>500000</v>
      </c>
      <c r="AL1007">
        <v>500000</v>
      </c>
      <c r="AM1007">
        <v>23226</v>
      </c>
      <c r="AO1007" s="5" t="s">
        <v>2567</v>
      </c>
      <c r="AP1007" s="5" t="s">
        <v>7435</v>
      </c>
      <c r="AQ1007" s="19" t="s">
        <v>2551</v>
      </c>
      <c r="AR1007" s="5" t="s">
        <v>2551</v>
      </c>
    </row>
    <row r="1008" spans="1:45" ht="16" x14ac:dyDescent="0.2">
      <c r="A1008" s="18" t="s">
        <v>1095</v>
      </c>
      <c r="B1008" s="18" t="s">
        <v>80</v>
      </c>
      <c r="C1008" s="18" t="s">
        <v>3709</v>
      </c>
      <c r="D1008" s="18" t="s">
        <v>2874</v>
      </c>
      <c r="E1008" s="5" t="s">
        <v>7436</v>
      </c>
      <c r="F1008" s="5" t="s">
        <v>7437</v>
      </c>
      <c r="G1008" s="5" t="s">
        <v>7438</v>
      </c>
      <c r="H1008" s="5"/>
      <c r="I1008" s="5"/>
      <c r="J1008" s="5" t="s">
        <v>1096</v>
      </c>
      <c r="K1008" s="5" t="s">
        <v>2753</v>
      </c>
      <c r="L1008" s="5" t="s">
        <v>2769</v>
      </c>
      <c r="M1008" s="5" t="s">
        <v>2761</v>
      </c>
      <c r="N1008" s="5" t="s">
        <v>2731</v>
      </c>
      <c r="O1008" s="18" t="s">
        <v>67</v>
      </c>
      <c r="P1008">
        <v>0</v>
      </c>
      <c r="Q1008">
        <v>100</v>
      </c>
      <c r="R1008" s="5"/>
      <c r="AO1008" s="5" t="s">
        <v>7439</v>
      </c>
      <c r="AP1008" s="5" t="s">
        <v>7440</v>
      </c>
      <c r="AQ1008" s="19" t="s">
        <v>7045</v>
      </c>
      <c r="AR1008" s="5" t="s">
        <v>2769</v>
      </c>
    </row>
    <row r="1009" spans="1:44" ht="16" x14ac:dyDescent="0.2">
      <c r="A1009" s="18" t="s">
        <v>393</v>
      </c>
      <c r="B1009" s="18" t="s">
        <v>80</v>
      </c>
      <c r="C1009" s="18" t="s">
        <v>3709</v>
      </c>
      <c r="D1009" s="18" t="s">
        <v>2874</v>
      </c>
      <c r="E1009" s="5" t="s">
        <v>7441</v>
      </c>
      <c r="F1009" s="5" t="s">
        <v>7442</v>
      </c>
      <c r="G1009" s="5" t="s">
        <v>7443</v>
      </c>
      <c r="H1009" s="5"/>
      <c r="I1009" s="5"/>
      <c r="J1009" s="5" t="s">
        <v>7444</v>
      </c>
      <c r="K1009" s="5" t="s">
        <v>2551</v>
      </c>
      <c r="L1009" s="5" t="s">
        <v>2551</v>
      </c>
      <c r="M1009" s="5" t="s">
        <v>2551</v>
      </c>
      <c r="N1009" s="5" t="s">
        <v>2717</v>
      </c>
      <c r="O1009" s="18" t="s">
        <v>56</v>
      </c>
      <c r="P1009">
        <v>100</v>
      </c>
      <c r="Q1009">
        <v>0</v>
      </c>
      <c r="R1009" s="5"/>
      <c r="U1009">
        <v>33</v>
      </c>
      <c r="W1009">
        <v>118</v>
      </c>
      <c r="X1009">
        <v>13</v>
      </c>
      <c r="AO1009" s="5" t="s">
        <v>7445</v>
      </c>
      <c r="AP1009" s="5" t="s">
        <v>7445</v>
      </c>
      <c r="AQ1009" s="19"/>
      <c r="AR1009" s="5"/>
    </row>
    <row r="1010" spans="1:44" ht="16" x14ac:dyDescent="0.2">
      <c r="A1010" s="18" t="s">
        <v>1067</v>
      </c>
      <c r="B1010" s="18" t="s">
        <v>80</v>
      </c>
      <c r="C1010" s="18" t="s">
        <v>3709</v>
      </c>
      <c r="D1010" s="18" t="s">
        <v>2874</v>
      </c>
      <c r="E1010" s="5" t="s">
        <v>7441</v>
      </c>
      <c r="F1010" s="5" t="s">
        <v>7442</v>
      </c>
      <c r="G1010" s="5" t="s">
        <v>7443</v>
      </c>
      <c r="H1010" s="5"/>
      <c r="I1010" s="5"/>
      <c r="J1010" s="5" t="s">
        <v>7446</v>
      </c>
      <c r="K1010" s="5" t="s">
        <v>2551</v>
      </c>
      <c r="L1010" s="5" t="s">
        <v>2551</v>
      </c>
      <c r="M1010" s="5" t="s">
        <v>2551</v>
      </c>
      <c r="N1010" s="5" t="s">
        <v>2717</v>
      </c>
      <c r="O1010" s="18" t="s">
        <v>56</v>
      </c>
      <c r="P1010">
        <v>100</v>
      </c>
      <c r="Q1010">
        <v>0</v>
      </c>
      <c r="R1010" s="5"/>
      <c r="U1010">
        <v>68</v>
      </c>
      <c r="W1010">
        <v>245</v>
      </c>
      <c r="X1010">
        <v>27</v>
      </c>
      <c r="AO1010" s="5" t="s">
        <v>7447</v>
      </c>
      <c r="AP1010" s="5" t="s">
        <v>7447</v>
      </c>
      <c r="AQ1010" s="19"/>
      <c r="AR1010" s="5"/>
    </row>
    <row r="1011" spans="1:44" ht="16" x14ac:dyDescent="0.2">
      <c r="A1011" s="18" t="s">
        <v>1774</v>
      </c>
      <c r="B1011" s="18" t="s">
        <v>80</v>
      </c>
      <c r="C1011" s="18" t="s">
        <v>3709</v>
      </c>
      <c r="D1011" s="18" t="s">
        <v>2874</v>
      </c>
      <c r="E1011" s="5" t="s">
        <v>7448</v>
      </c>
      <c r="F1011" s="5" t="s">
        <v>7449</v>
      </c>
      <c r="G1011" s="5" t="s">
        <v>7450</v>
      </c>
      <c r="H1011" s="5"/>
      <c r="I1011" s="5"/>
      <c r="J1011" s="5" t="s">
        <v>1775</v>
      </c>
      <c r="K1011" s="5" t="s">
        <v>2738</v>
      </c>
      <c r="L1011" s="5" t="s">
        <v>3006</v>
      </c>
      <c r="M1011" s="5" t="s">
        <v>2551</v>
      </c>
      <c r="N1011" s="5" t="s">
        <v>2551</v>
      </c>
      <c r="O1011" s="18" t="s">
        <v>114</v>
      </c>
      <c r="P1011">
        <v>70</v>
      </c>
      <c r="Q1011">
        <v>30</v>
      </c>
      <c r="R1011" s="5"/>
      <c r="S1011">
        <v>5</v>
      </c>
      <c r="Y1011">
        <v>5</v>
      </c>
      <c r="Z1011">
        <v>15</v>
      </c>
      <c r="AE1011">
        <v>75</v>
      </c>
      <c r="AG1011">
        <v>20000</v>
      </c>
      <c r="AH1011">
        <v>60</v>
      </c>
      <c r="AI1011">
        <v>10</v>
      </c>
      <c r="AO1011" s="5" t="s">
        <v>7451</v>
      </c>
      <c r="AP1011" s="5" t="s">
        <v>7452</v>
      </c>
      <c r="AQ1011" s="19" t="s">
        <v>7453</v>
      </c>
      <c r="AR1011" s="5" t="s">
        <v>2942</v>
      </c>
    </row>
    <row r="1012" spans="1:44" ht="16" x14ac:dyDescent="0.2">
      <c r="A1012" s="18" t="s">
        <v>1189</v>
      </c>
      <c r="B1012" s="18" t="s">
        <v>80</v>
      </c>
      <c r="C1012" s="18" t="s">
        <v>3709</v>
      </c>
      <c r="D1012" s="18" t="s">
        <v>2874</v>
      </c>
      <c r="E1012" s="5" t="s">
        <v>7400</v>
      </c>
      <c r="F1012" s="5" t="s">
        <v>7454</v>
      </c>
      <c r="G1012" s="5" t="s">
        <v>7455</v>
      </c>
      <c r="H1012" s="5"/>
      <c r="I1012" s="5"/>
      <c r="J1012" s="5" t="s">
        <v>7456</v>
      </c>
      <c r="K1012" s="5" t="s">
        <v>2739</v>
      </c>
      <c r="L1012" s="5" t="s">
        <v>2951</v>
      </c>
      <c r="M1012" s="5" t="s">
        <v>2731</v>
      </c>
      <c r="N1012" s="5" t="s">
        <v>2739</v>
      </c>
      <c r="O1012" s="18" t="s">
        <v>107</v>
      </c>
      <c r="P1012">
        <v>0</v>
      </c>
      <c r="Q1012">
        <v>100</v>
      </c>
      <c r="R1012" s="5"/>
      <c r="S1012">
        <v>113</v>
      </c>
      <c r="U1012">
        <v>113</v>
      </c>
      <c r="W1012">
        <v>225</v>
      </c>
      <c r="AE1012">
        <v>45</v>
      </c>
      <c r="AH1012">
        <v>4</v>
      </c>
      <c r="AO1012" s="5" t="s">
        <v>7457</v>
      </c>
      <c r="AP1012" s="5" t="s">
        <v>7458</v>
      </c>
      <c r="AQ1012" s="19"/>
      <c r="AR1012" s="5"/>
    </row>
    <row r="1013" spans="1:44" ht="16" x14ac:dyDescent="0.2">
      <c r="A1013" s="18" t="s">
        <v>1776</v>
      </c>
      <c r="B1013" s="18" t="s">
        <v>80</v>
      </c>
      <c r="C1013" s="18" t="s">
        <v>3709</v>
      </c>
      <c r="D1013" s="18" t="s">
        <v>2874</v>
      </c>
      <c r="E1013" s="5" t="s">
        <v>7459</v>
      </c>
      <c r="F1013" s="5" t="s">
        <v>7460</v>
      </c>
      <c r="G1013" s="5" t="s">
        <v>7461</v>
      </c>
      <c r="H1013" s="5"/>
      <c r="I1013" s="5"/>
      <c r="J1013" s="5" t="s">
        <v>1777</v>
      </c>
      <c r="K1013" s="5" t="s">
        <v>2879</v>
      </c>
      <c r="L1013" s="5" t="s">
        <v>2738</v>
      </c>
      <c r="M1013" s="5" t="s">
        <v>2551</v>
      </c>
      <c r="N1013" s="5" t="s">
        <v>2738</v>
      </c>
      <c r="O1013" s="18" t="s">
        <v>120</v>
      </c>
      <c r="P1013">
        <v>100</v>
      </c>
      <c r="Q1013">
        <v>0</v>
      </c>
      <c r="R1013" s="5"/>
      <c r="S1013">
        <v>17</v>
      </c>
      <c r="T1013">
        <v>60</v>
      </c>
      <c r="W1013">
        <v>18</v>
      </c>
      <c r="Z1013">
        <v>22</v>
      </c>
      <c r="AE1013">
        <v>30</v>
      </c>
      <c r="AH1013">
        <v>15</v>
      </c>
      <c r="AO1013" s="5" t="s">
        <v>7462</v>
      </c>
      <c r="AP1013" s="5" t="s">
        <v>7463</v>
      </c>
      <c r="AQ1013" s="19" t="s">
        <v>7464</v>
      </c>
      <c r="AR1013" s="5" t="s">
        <v>4153</v>
      </c>
    </row>
    <row r="1014" spans="1:44" ht="16" x14ac:dyDescent="0.2">
      <c r="A1014" s="18" t="s">
        <v>1191</v>
      </c>
      <c r="B1014" s="18" t="s">
        <v>80</v>
      </c>
      <c r="C1014" s="18" t="s">
        <v>3709</v>
      </c>
      <c r="D1014" s="18" t="s">
        <v>2874</v>
      </c>
      <c r="E1014" s="5" t="s">
        <v>7465</v>
      </c>
      <c r="F1014" s="5" t="s">
        <v>7466</v>
      </c>
      <c r="G1014" s="5" t="s">
        <v>7467</v>
      </c>
      <c r="H1014" s="5"/>
      <c r="I1014" s="5"/>
      <c r="J1014" s="5" t="s">
        <v>1192</v>
      </c>
      <c r="K1014" s="5" t="s">
        <v>2738</v>
      </c>
      <c r="L1014" s="5" t="s">
        <v>3076</v>
      </c>
      <c r="M1014" s="5" t="s">
        <v>2551</v>
      </c>
      <c r="N1014" s="5" t="s">
        <v>2769</v>
      </c>
      <c r="O1014" s="18" t="s">
        <v>114</v>
      </c>
      <c r="P1014">
        <v>0</v>
      </c>
      <c r="Q1014">
        <v>100</v>
      </c>
      <c r="R1014" s="5"/>
      <c r="AA1014">
        <v>100</v>
      </c>
      <c r="AO1014" s="5" t="s">
        <v>7468</v>
      </c>
      <c r="AP1014" s="5" t="s">
        <v>7468</v>
      </c>
      <c r="AQ1014" s="19" t="s">
        <v>7469</v>
      </c>
      <c r="AR1014" s="5" t="s">
        <v>7470</v>
      </c>
    </row>
    <row r="1015" spans="1:44" ht="16" x14ac:dyDescent="0.2">
      <c r="A1015" s="18" t="s">
        <v>2228</v>
      </c>
      <c r="B1015" s="18" t="s">
        <v>80</v>
      </c>
      <c r="C1015" s="18" t="s">
        <v>3709</v>
      </c>
      <c r="D1015" s="18" t="s">
        <v>2874</v>
      </c>
      <c r="E1015" s="5" t="s">
        <v>7471</v>
      </c>
      <c r="F1015" s="5" t="s">
        <v>7472</v>
      </c>
      <c r="G1015" s="5" t="s">
        <v>7473</v>
      </c>
      <c r="H1015" s="5"/>
      <c r="I1015" s="5"/>
      <c r="J1015" s="5" t="s">
        <v>2229</v>
      </c>
      <c r="K1015" s="5" t="s">
        <v>2551</v>
      </c>
      <c r="L1015" s="5" t="s">
        <v>2551</v>
      </c>
      <c r="M1015" s="5" t="s">
        <v>2551</v>
      </c>
      <c r="N1015" s="5" t="s">
        <v>2717</v>
      </c>
      <c r="O1015" s="18" t="s">
        <v>56</v>
      </c>
      <c r="P1015">
        <v>0</v>
      </c>
      <c r="Q1015">
        <v>100</v>
      </c>
      <c r="R1015" s="5"/>
      <c r="AO1015" s="5" t="s">
        <v>7474</v>
      </c>
      <c r="AP1015" s="5" t="s">
        <v>7474</v>
      </c>
      <c r="AQ1015" s="19"/>
      <c r="AR1015" s="5"/>
    </row>
    <row r="1016" spans="1:44" ht="16" x14ac:dyDescent="0.2">
      <c r="A1016" s="18" t="s">
        <v>1381</v>
      </c>
      <c r="B1016" s="18" t="s">
        <v>80</v>
      </c>
      <c r="C1016" s="18" t="s">
        <v>3709</v>
      </c>
      <c r="D1016" s="18" t="s">
        <v>2874</v>
      </c>
      <c r="E1016" s="5" t="s">
        <v>7475</v>
      </c>
      <c r="F1016" s="5" t="s">
        <v>7476</v>
      </c>
      <c r="G1016" s="5" t="s">
        <v>7477</v>
      </c>
      <c r="H1016" s="5"/>
      <c r="I1016" s="5"/>
      <c r="J1016" s="5" t="s">
        <v>1382</v>
      </c>
      <c r="K1016" s="5" t="s">
        <v>2551</v>
      </c>
      <c r="L1016" s="5" t="s">
        <v>2551</v>
      </c>
      <c r="M1016" s="5" t="s">
        <v>2551</v>
      </c>
      <c r="N1016" s="5" t="s">
        <v>2717</v>
      </c>
      <c r="O1016" s="18" t="s">
        <v>56</v>
      </c>
      <c r="P1016">
        <v>0</v>
      </c>
      <c r="Q1016">
        <v>100</v>
      </c>
      <c r="R1016" s="5"/>
      <c r="S1016">
        <v>130</v>
      </c>
      <c r="T1016">
        <v>80</v>
      </c>
      <c r="U1016">
        <v>35</v>
      </c>
      <c r="AO1016" s="5" t="s">
        <v>7478</v>
      </c>
      <c r="AP1016" s="5" t="s">
        <v>7478</v>
      </c>
      <c r="AQ1016" s="19"/>
      <c r="AR1016" s="5"/>
    </row>
    <row r="1017" spans="1:44" ht="16" x14ac:dyDescent="0.2">
      <c r="A1017" s="18" t="s">
        <v>2253</v>
      </c>
      <c r="B1017" s="18" t="s">
        <v>80</v>
      </c>
      <c r="C1017" s="18" t="s">
        <v>3709</v>
      </c>
      <c r="D1017" s="18" t="s">
        <v>2874</v>
      </c>
      <c r="E1017" s="5" t="s">
        <v>7479</v>
      </c>
      <c r="F1017" s="5" t="s">
        <v>7480</v>
      </c>
      <c r="G1017" s="5" t="s">
        <v>7481</v>
      </c>
      <c r="H1017" s="5"/>
      <c r="I1017" s="5"/>
      <c r="J1017" s="5" t="s">
        <v>2254</v>
      </c>
      <c r="K1017" s="5" t="s">
        <v>2551</v>
      </c>
      <c r="L1017" s="5" t="s">
        <v>2717</v>
      </c>
      <c r="M1017" s="5" t="s">
        <v>2551</v>
      </c>
      <c r="N1017" s="5" t="s">
        <v>2551</v>
      </c>
      <c r="O1017" s="18" t="s">
        <v>114</v>
      </c>
      <c r="P1017">
        <v>100</v>
      </c>
      <c r="R1017" s="5"/>
      <c r="U1017">
        <v>5</v>
      </c>
      <c r="AC1017">
        <v>2</v>
      </c>
      <c r="AG1017">
        <v>25000</v>
      </c>
      <c r="AO1017" s="5" t="s">
        <v>7482</v>
      </c>
      <c r="AP1017" s="5" t="s">
        <v>7483</v>
      </c>
      <c r="AQ1017" s="19"/>
      <c r="AR1017" s="5"/>
    </row>
    <row r="1018" spans="1:44" ht="16" x14ac:dyDescent="0.2">
      <c r="A1018" s="18" t="s">
        <v>2006</v>
      </c>
      <c r="B1018" s="18" t="s">
        <v>80</v>
      </c>
      <c r="C1018" s="18" t="s">
        <v>3709</v>
      </c>
      <c r="D1018" s="18" t="s">
        <v>2874</v>
      </c>
      <c r="E1018" s="5" t="s">
        <v>7484</v>
      </c>
      <c r="F1018" s="5" t="s">
        <v>7485</v>
      </c>
      <c r="G1018" s="5" t="s">
        <v>7486</v>
      </c>
      <c r="H1018" s="5"/>
      <c r="I1018" s="5"/>
      <c r="J1018" s="5" t="s">
        <v>7487</v>
      </c>
      <c r="K1018" s="5" t="s">
        <v>2551</v>
      </c>
      <c r="L1018" s="5" t="s">
        <v>2770</v>
      </c>
      <c r="M1018" s="5" t="s">
        <v>2769</v>
      </c>
      <c r="N1018" s="5" t="s">
        <v>2551</v>
      </c>
      <c r="O1018" s="18" t="s">
        <v>114</v>
      </c>
      <c r="P1018">
        <v>100</v>
      </c>
      <c r="R1018" s="5"/>
      <c r="Y1018">
        <v>50</v>
      </c>
      <c r="Z1018">
        <v>106</v>
      </c>
      <c r="AM1018">
        <v>100</v>
      </c>
      <c r="AO1018" s="5" t="s">
        <v>2567</v>
      </c>
      <c r="AP1018" s="5" t="s">
        <v>7488</v>
      </c>
      <c r="AQ1018" s="19" t="s">
        <v>2596</v>
      </c>
      <c r="AR1018" s="5" t="s">
        <v>6965</v>
      </c>
    </row>
    <row r="1019" spans="1:44" ht="16" x14ac:dyDescent="0.2">
      <c r="A1019" s="18" t="s">
        <v>1097</v>
      </c>
      <c r="B1019" s="18" t="s">
        <v>80</v>
      </c>
      <c r="C1019" s="18" t="s">
        <v>3709</v>
      </c>
      <c r="D1019" s="18" t="s">
        <v>2874</v>
      </c>
      <c r="E1019" s="5" t="s">
        <v>7489</v>
      </c>
      <c r="F1019" s="5" t="s">
        <v>7490</v>
      </c>
      <c r="G1019" s="5" t="s">
        <v>7491</v>
      </c>
      <c r="H1019" s="5"/>
      <c r="I1019" s="5"/>
      <c r="J1019" s="5" t="s">
        <v>1098</v>
      </c>
      <c r="K1019" s="5" t="s">
        <v>2738</v>
      </c>
      <c r="L1019" s="5" t="s">
        <v>2879</v>
      </c>
      <c r="M1019" s="5" t="s">
        <v>2738</v>
      </c>
      <c r="N1019" s="5" t="s">
        <v>2551</v>
      </c>
      <c r="O1019" s="18" t="s">
        <v>114</v>
      </c>
      <c r="P1019">
        <v>100</v>
      </c>
      <c r="R1019" s="5"/>
      <c r="AE1019">
        <v>72</v>
      </c>
      <c r="AG1019">
        <v>1800000</v>
      </c>
      <c r="AI1019">
        <v>240</v>
      </c>
      <c r="AO1019" s="5" t="s">
        <v>7492</v>
      </c>
      <c r="AP1019" s="5" t="s">
        <v>7493</v>
      </c>
      <c r="AQ1019" s="19"/>
      <c r="AR1019" s="5"/>
    </row>
    <row r="1020" spans="1:44" ht="16" x14ac:dyDescent="0.2">
      <c r="A1020" s="18" t="s">
        <v>293</v>
      </c>
      <c r="B1020" s="18" t="s">
        <v>80</v>
      </c>
      <c r="C1020" s="18" t="s">
        <v>3709</v>
      </c>
      <c r="D1020" s="18" t="s">
        <v>2874</v>
      </c>
      <c r="E1020" s="5" t="s">
        <v>7416</v>
      </c>
      <c r="F1020" s="5" t="s">
        <v>7417</v>
      </c>
      <c r="G1020" s="5" t="s">
        <v>7418</v>
      </c>
      <c r="H1020" s="5"/>
      <c r="I1020" s="5"/>
      <c r="J1020" s="5" t="s">
        <v>294</v>
      </c>
      <c r="K1020" s="5" t="s">
        <v>2769</v>
      </c>
      <c r="L1020" s="5" t="s">
        <v>2551</v>
      </c>
      <c r="M1020" s="5" t="s">
        <v>2551</v>
      </c>
      <c r="N1020" s="5" t="s">
        <v>2770</v>
      </c>
      <c r="O1020" s="18" t="s">
        <v>56</v>
      </c>
      <c r="P1020">
        <v>51</v>
      </c>
      <c r="Q1020">
        <v>49</v>
      </c>
      <c r="R1020" s="5"/>
      <c r="S1020">
        <v>563</v>
      </c>
      <c r="T1020">
        <v>356</v>
      </c>
      <c r="AO1020" s="5" t="s">
        <v>7419</v>
      </c>
      <c r="AP1020" s="5" t="s">
        <v>7419</v>
      </c>
      <c r="AQ1020" s="19"/>
      <c r="AR1020" s="5"/>
    </row>
    <row r="1021" spans="1:44" ht="16" x14ac:dyDescent="0.2">
      <c r="A1021" s="18" t="s">
        <v>1054</v>
      </c>
      <c r="B1021" s="18" t="s">
        <v>80</v>
      </c>
      <c r="C1021" s="18" t="s">
        <v>3709</v>
      </c>
      <c r="D1021" s="18" t="s">
        <v>2874</v>
      </c>
      <c r="E1021" s="5" t="s">
        <v>7416</v>
      </c>
      <c r="F1021" s="5" t="s">
        <v>7417</v>
      </c>
      <c r="G1021" s="5" t="s">
        <v>7418</v>
      </c>
      <c r="H1021" s="5"/>
      <c r="I1021" s="5"/>
      <c r="J1021" s="5" t="s">
        <v>1055</v>
      </c>
      <c r="K1021" s="5" t="s">
        <v>2769</v>
      </c>
      <c r="L1021" s="5" t="s">
        <v>2551</v>
      </c>
      <c r="M1021" s="5" t="s">
        <v>2551</v>
      </c>
      <c r="N1021" s="5" t="s">
        <v>2770</v>
      </c>
      <c r="O1021" s="18" t="s">
        <v>56</v>
      </c>
      <c r="P1021">
        <v>51</v>
      </c>
      <c r="Q1021">
        <v>49</v>
      </c>
      <c r="R1021" s="5"/>
      <c r="S1021">
        <v>563</v>
      </c>
      <c r="T1021">
        <v>356</v>
      </c>
      <c r="AO1021" s="5" t="s">
        <v>7419</v>
      </c>
      <c r="AP1021" s="5" t="s">
        <v>7419</v>
      </c>
      <c r="AQ1021" s="19"/>
      <c r="AR1021" s="5"/>
    </row>
    <row r="1022" spans="1:44" ht="16" x14ac:dyDescent="0.2">
      <c r="A1022" s="18" t="s">
        <v>1772</v>
      </c>
      <c r="B1022" s="18" t="s">
        <v>80</v>
      </c>
      <c r="C1022" s="18" t="s">
        <v>3709</v>
      </c>
      <c r="D1022" s="18" t="s">
        <v>2874</v>
      </c>
      <c r="E1022" s="5" t="s">
        <v>3709</v>
      </c>
      <c r="F1022" s="5" t="s">
        <v>7494</v>
      </c>
      <c r="G1022" s="5" t="s">
        <v>7495</v>
      </c>
      <c r="H1022" s="5"/>
      <c r="I1022" s="5"/>
      <c r="J1022" s="5" t="s">
        <v>1773</v>
      </c>
      <c r="K1022" s="5" t="s">
        <v>2551</v>
      </c>
      <c r="L1022" s="5" t="s">
        <v>2717</v>
      </c>
      <c r="M1022" s="5" t="s">
        <v>2551</v>
      </c>
      <c r="N1022" s="5" t="s">
        <v>2551</v>
      </c>
      <c r="O1022" s="18" t="s">
        <v>114</v>
      </c>
      <c r="P1022">
        <v>51</v>
      </c>
      <c r="Q1022">
        <v>49</v>
      </c>
      <c r="R1022" s="5"/>
      <c r="Z1022">
        <v>6</v>
      </c>
      <c r="AA1022">
        <v>15</v>
      </c>
      <c r="AB1022">
        <v>24</v>
      </c>
      <c r="AO1022" s="5" t="s">
        <v>7496</v>
      </c>
      <c r="AP1022" s="5" t="s">
        <v>7496</v>
      </c>
      <c r="AQ1022" s="19"/>
      <c r="AR1022" s="5"/>
    </row>
    <row r="1023" spans="1:44" ht="16" x14ac:dyDescent="0.2">
      <c r="A1023" s="18" t="s">
        <v>2430</v>
      </c>
      <c r="B1023" s="18" t="s">
        <v>80</v>
      </c>
      <c r="C1023" s="18" t="s">
        <v>3709</v>
      </c>
      <c r="D1023" s="18" t="s">
        <v>2874</v>
      </c>
      <c r="E1023" s="5" t="s">
        <v>7497</v>
      </c>
      <c r="F1023" s="5" t="s">
        <v>7498</v>
      </c>
      <c r="G1023" s="5" t="s">
        <v>7499</v>
      </c>
      <c r="H1023" s="5"/>
      <c r="I1023" s="5"/>
      <c r="J1023" s="5" t="s">
        <v>7500</v>
      </c>
      <c r="K1023" s="5" t="s">
        <v>2551</v>
      </c>
      <c r="L1023" s="5" t="s">
        <v>2551</v>
      </c>
      <c r="M1023" s="5" t="s">
        <v>2551</v>
      </c>
      <c r="N1023" s="5" t="s">
        <v>2717</v>
      </c>
      <c r="O1023" s="18" t="s">
        <v>56</v>
      </c>
      <c r="P1023">
        <v>0</v>
      </c>
      <c r="Q1023">
        <v>100</v>
      </c>
      <c r="R1023" s="5"/>
      <c r="AE1023">
        <v>4</v>
      </c>
      <c r="AH1023">
        <v>3</v>
      </c>
      <c r="AO1023" s="5" t="s">
        <v>7501</v>
      </c>
      <c r="AP1023" s="5" t="s">
        <v>7501</v>
      </c>
      <c r="AQ1023" s="19"/>
      <c r="AR1023" s="5"/>
    </row>
    <row r="1024" spans="1:44" ht="16" x14ac:dyDescent="0.2">
      <c r="A1024" s="18" t="s">
        <v>2154</v>
      </c>
      <c r="B1024" s="18" t="s">
        <v>80</v>
      </c>
      <c r="C1024" s="18" t="s">
        <v>3709</v>
      </c>
      <c r="D1024" s="18" t="s">
        <v>2874</v>
      </c>
      <c r="E1024" s="5" t="s">
        <v>7502</v>
      </c>
      <c r="F1024" s="5" t="s">
        <v>7503</v>
      </c>
      <c r="G1024" s="5" t="s">
        <v>7504</v>
      </c>
      <c r="H1024" s="5"/>
      <c r="I1024" s="5"/>
      <c r="J1024" s="5" t="s">
        <v>2155</v>
      </c>
      <c r="K1024" s="5" t="s">
        <v>2551</v>
      </c>
      <c r="L1024" s="5" t="s">
        <v>2551</v>
      </c>
      <c r="M1024" s="5" t="s">
        <v>2717</v>
      </c>
      <c r="N1024" s="5" t="s">
        <v>2551</v>
      </c>
      <c r="O1024" s="18" t="s">
        <v>67</v>
      </c>
      <c r="P1024">
        <v>100</v>
      </c>
      <c r="Q1024">
        <v>0</v>
      </c>
      <c r="R1024" s="5"/>
      <c r="AO1024" s="5" t="s">
        <v>7505</v>
      </c>
      <c r="AP1024" s="5" t="s">
        <v>7505</v>
      </c>
      <c r="AQ1024" s="19"/>
      <c r="AR1024" s="5"/>
    </row>
    <row r="1025" spans="1:44" ht="16" x14ac:dyDescent="0.2">
      <c r="A1025" s="18" t="s">
        <v>1236</v>
      </c>
      <c r="B1025" s="18" t="s">
        <v>1017</v>
      </c>
      <c r="C1025" s="18" t="s">
        <v>7506</v>
      </c>
      <c r="D1025" s="18" t="s">
        <v>60</v>
      </c>
      <c r="E1025" s="5" t="s">
        <v>7507</v>
      </c>
      <c r="F1025" s="5" t="s">
        <v>7508</v>
      </c>
      <c r="G1025" s="5" t="s">
        <v>7509</v>
      </c>
      <c r="H1025" s="5"/>
      <c r="I1025" s="5"/>
      <c r="J1025" s="5" t="s">
        <v>1237</v>
      </c>
      <c r="K1025" s="5" t="s">
        <v>2813</v>
      </c>
      <c r="L1025" s="5" t="s">
        <v>2769</v>
      </c>
      <c r="M1025" s="5" t="s">
        <v>2813</v>
      </c>
      <c r="N1025" s="5" t="s">
        <v>2813</v>
      </c>
      <c r="O1025" s="18" t="s">
        <v>107</v>
      </c>
      <c r="P1025">
        <v>100</v>
      </c>
      <c r="Q1025">
        <v>0</v>
      </c>
      <c r="R1025" s="5"/>
      <c r="AO1025" s="5" t="s">
        <v>3654</v>
      </c>
      <c r="AP1025" s="5" t="s">
        <v>6203</v>
      </c>
      <c r="AQ1025" s="19" t="s">
        <v>2622</v>
      </c>
      <c r="AR1025" s="5" t="s">
        <v>2897</v>
      </c>
    </row>
    <row r="1026" spans="1:44" ht="16" x14ac:dyDescent="0.2">
      <c r="A1026" s="18" t="s">
        <v>1348</v>
      </c>
      <c r="B1026" s="18" t="s">
        <v>1017</v>
      </c>
      <c r="C1026" s="18" t="s">
        <v>7506</v>
      </c>
      <c r="D1026" s="18" t="s">
        <v>60</v>
      </c>
      <c r="E1026" s="5" t="s">
        <v>7510</v>
      </c>
      <c r="F1026" s="5" t="s">
        <v>7511</v>
      </c>
      <c r="G1026" s="5" t="s">
        <v>7512</v>
      </c>
      <c r="H1026" s="5"/>
      <c r="I1026" s="5"/>
      <c r="J1026" s="5" t="s">
        <v>1349</v>
      </c>
      <c r="K1026" s="5" t="s">
        <v>3076</v>
      </c>
      <c r="L1026" s="5" t="s">
        <v>2551</v>
      </c>
      <c r="M1026" s="5" t="s">
        <v>2551</v>
      </c>
      <c r="N1026" s="5" t="s">
        <v>2813</v>
      </c>
      <c r="O1026" s="18" t="s">
        <v>120</v>
      </c>
      <c r="P1026">
        <v>100</v>
      </c>
      <c r="Q1026">
        <v>0</v>
      </c>
      <c r="R1026" s="5"/>
      <c r="S1026">
        <v>144</v>
      </c>
      <c r="T1026">
        <v>160</v>
      </c>
      <c r="V1026">
        <v>120</v>
      </c>
      <c r="AO1026" s="5" t="s">
        <v>7513</v>
      </c>
      <c r="AP1026" s="5" t="s">
        <v>7513</v>
      </c>
      <c r="AQ1026" s="19" t="s">
        <v>2590</v>
      </c>
      <c r="AR1026" s="5" t="s">
        <v>4464</v>
      </c>
    </row>
    <row r="1027" spans="1:44" ht="16" x14ac:dyDescent="0.2">
      <c r="A1027" s="18" t="s">
        <v>1814</v>
      </c>
      <c r="B1027" s="18" t="s">
        <v>1017</v>
      </c>
      <c r="C1027" s="18" t="s">
        <v>7506</v>
      </c>
      <c r="D1027" s="18" t="s">
        <v>60</v>
      </c>
      <c r="E1027" s="5" t="s">
        <v>7514</v>
      </c>
      <c r="F1027" s="5" t="s">
        <v>7515</v>
      </c>
      <c r="G1027" s="5" t="s">
        <v>7516</v>
      </c>
      <c r="H1027" s="5"/>
      <c r="I1027" s="5"/>
      <c r="J1027" s="5" t="s">
        <v>1815</v>
      </c>
      <c r="K1027" s="5" t="s">
        <v>3144</v>
      </c>
      <c r="L1027" s="5" t="s">
        <v>2769</v>
      </c>
      <c r="M1027" s="5" t="s">
        <v>2951</v>
      </c>
      <c r="N1027" s="5" t="s">
        <v>2738</v>
      </c>
      <c r="O1027" s="18" t="s">
        <v>120</v>
      </c>
      <c r="P1027">
        <v>100</v>
      </c>
      <c r="Q1027">
        <v>0</v>
      </c>
      <c r="R1027" s="5"/>
      <c r="S1027">
        <v>125</v>
      </c>
      <c r="T1027">
        <v>25</v>
      </c>
      <c r="U1027">
        <v>50</v>
      </c>
      <c r="V1027">
        <v>40</v>
      </c>
      <c r="W1027">
        <v>188</v>
      </c>
      <c r="AO1027" s="5" t="s">
        <v>3654</v>
      </c>
      <c r="AP1027" s="5" t="s">
        <v>3654</v>
      </c>
      <c r="AQ1027" s="19"/>
      <c r="AR1027" s="5"/>
    </row>
    <row r="1028" spans="1:44" ht="16" x14ac:dyDescent="0.2">
      <c r="A1028" s="18" t="s">
        <v>1020</v>
      </c>
      <c r="B1028" s="18" t="s">
        <v>1017</v>
      </c>
      <c r="C1028" s="18" t="s">
        <v>7506</v>
      </c>
      <c r="D1028" s="18" t="s">
        <v>60</v>
      </c>
      <c r="E1028" s="5" t="s">
        <v>7517</v>
      </c>
      <c r="F1028" s="5" t="s">
        <v>7518</v>
      </c>
      <c r="G1028" s="5" t="s">
        <v>7519</v>
      </c>
      <c r="H1028" s="5"/>
      <c r="I1028" s="5"/>
      <c r="J1028" s="5" t="s">
        <v>1021</v>
      </c>
      <c r="K1028" s="5" t="s">
        <v>2769</v>
      </c>
      <c r="L1028" s="5" t="s">
        <v>2731</v>
      </c>
      <c r="M1028" s="5" t="s">
        <v>3076</v>
      </c>
      <c r="N1028" s="5" t="s">
        <v>2951</v>
      </c>
      <c r="O1028" s="18" t="s">
        <v>67</v>
      </c>
      <c r="P1028">
        <v>100</v>
      </c>
      <c r="Q1028">
        <v>0</v>
      </c>
      <c r="R1028" s="5"/>
      <c r="Y1028">
        <v>3</v>
      </c>
      <c r="AE1028">
        <v>3</v>
      </c>
      <c r="AF1028">
        <v>30</v>
      </c>
      <c r="AG1028">
        <v>19370000</v>
      </c>
      <c r="AH1028">
        <v>1</v>
      </c>
      <c r="AI1028">
        <v>1</v>
      </c>
      <c r="AJ1028">
        <v>3200</v>
      </c>
      <c r="AK1028">
        <v>50000</v>
      </c>
      <c r="AL1028">
        <v>100000</v>
      </c>
      <c r="AM1028">
        <v>4000</v>
      </c>
      <c r="AO1028" s="5" t="s">
        <v>6420</v>
      </c>
      <c r="AP1028" s="5" t="s">
        <v>7520</v>
      </c>
      <c r="AQ1028" s="19" t="s">
        <v>2562</v>
      </c>
      <c r="AR1028" s="5" t="s">
        <v>4651</v>
      </c>
    </row>
    <row r="1029" spans="1:44" ht="16" x14ac:dyDescent="0.2">
      <c r="A1029" s="18" t="s">
        <v>674</v>
      </c>
      <c r="B1029" s="18" t="s">
        <v>671</v>
      </c>
      <c r="C1029" s="18" t="s">
        <v>7521</v>
      </c>
      <c r="D1029" s="18" t="s">
        <v>148</v>
      </c>
      <c r="E1029" s="5" t="s">
        <v>7522</v>
      </c>
      <c r="F1029" s="5" t="s">
        <v>7523</v>
      </c>
      <c r="G1029" s="5" t="s">
        <v>7524</v>
      </c>
      <c r="H1029" s="5"/>
      <c r="I1029" s="5"/>
      <c r="J1029" s="5" t="s">
        <v>675</v>
      </c>
      <c r="K1029" s="5" t="s">
        <v>2551</v>
      </c>
      <c r="L1029" s="5" t="s">
        <v>2551</v>
      </c>
      <c r="M1029" s="5" t="s">
        <v>2551</v>
      </c>
      <c r="N1029" s="5" t="s">
        <v>2717</v>
      </c>
      <c r="O1029" s="18" t="s">
        <v>56</v>
      </c>
      <c r="P1029">
        <v>100</v>
      </c>
      <c r="Q1029">
        <v>0</v>
      </c>
      <c r="R1029" s="5"/>
      <c r="S1029">
        <v>30</v>
      </c>
      <c r="T1029">
        <v>65</v>
      </c>
      <c r="W1029">
        <v>366</v>
      </c>
      <c r="AO1029" s="5" t="s">
        <v>7525</v>
      </c>
      <c r="AP1029" s="5" t="s">
        <v>7526</v>
      </c>
      <c r="AQ1029" s="19" t="s">
        <v>2587</v>
      </c>
      <c r="AR1029" s="5" t="s">
        <v>2551</v>
      </c>
    </row>
    <row r="1030" spans="1:44" ht="16" x14ac:dyDescent="0.2">
      <c r="A1030" s="18" t="s">
        <v>2342</v>
      </c>
      <c r="B1030" s="18" t="s">
        <v>671</v>
      </c>
      <c r="C1030" s="18" t="s">
        <v>7521</v>
      </c>
      <c r="D1030" s="18" t="s">
        <v>148</v>
      </c>
      <c r="E1030" s="5" t="s">
        <v>7527</v>
      </c>
      <c r="F1030" s="5" t="s">
        <v>7528</v>
      </c>
      <c r="G1030" s="5" t="s">
        <v>7529</v>
      </c>
      <c r="H1030" s="5"/>
      <c r="I1030" s="5"/>
      <c r="J1030" s="5" t="s">
        <v>7530</v>
      </c>
      <c r="K1030" s="5" t="s">
        <v>3006</v>
      </c>
      <c r="L1030" s="5" t="s">
        <v>2551</v>
      </c>
      <c r="M1030" s="5" t="s">
        <v>2551</v>
      </c>
      <c r="N1030" s="5" t="s">
        <v>2738</v>
      </c>
      <c r="O1030" s="18" t="s">
        <v>120</v>
      </c>
      <c r="P1030">
        <v>100</v>
      </c>
      <c r="Q1030">
        <v>0</v>
      </c>
      <c r="R1030" s="5"/>
      <c r="S1030">
        <v>100</v>
      </c>
      <c r="T1030">
        <v>50</v>
      </c>
      <c r="U1030">
        <v>100</v>
      </c>
      <c r="W1030">
        <v>100</v>
      </c>
      <c r="X1030">
        <v>50</v>
      </c>
      <c r="AO1030" s="5" t="s">
        <v>7531</v>
      </c>
      <c r="AP1030" s="5" t="s">
        <v>7532</v>
      </c>
      <c r="AQ1030" s="19" t="s">
        <v>2551</v>
      </c>
      <c r="AR1030" s="5" t="s">
        <v>2551</v>
      </c>
    </row>
    <row r="1031" spans="1:44" ht="16" x14ac:dyDescent="0.2">
      <c r="A1031" s="18" t="s">
        <v>1143</v>
      </c>
      <c r="B1031" s="18" t="s">
        <v>671</v>
      </c>
      <c r="C1031" s="18" t="s">
        <v>7521</v>
      </c>
      <c r="D1031" s="18" t="s">
        <v>148</v>
      </c>
      <c r="E1031" s="5" t="s">
        <v>7533</v>
      </c>
      <c r="F1031" s="5" t="s">
        <v>7534</v>
      </c>
      <c r="G1031" s="5" t="s">
        <v>7535</v>
      </c>
      <c r="H1031" s="5"/>
      <c r="I1031" s="5"/>
      <c r="J1031" s="5" t="s">
        <v>1144</v>
      </c>
      <c r="K1031" s="5" t="s">
        <v>2551</v>
      </c>
      <c r="L1031" s="5" t="s">
        <v>2551</v>
      </c>
      <c r="M1031" s="5" t="s">
        <v>2717</v>
      </c>
      <c r="N1031" s="5" t="s">
        <v>2551</v>
      </c>
      <c r="O1031" s="18" t="s">
        <v>67</v>
      </c>
      <c r="P1031">
        <v>100</v>
      </c>
      <c r="Q1031">
        <v>0</v>
      </c>
      <c r="R1031" s="5"/>
      <c r="S1031">
        <v>3</v>
      </c>
      <c r="Z1031">
        <v>1</v>
      </c>
      <c r="AA1031">
        <v>1</v>
      </c>
      <c r="AE1031">
        <v>2</v>
      </c>
      <c r="AH1031">
        <v>1</v>
      </c>
      <c r="AJ1031">
        <v>14200</v>
      </c>
      <c r="AL1031">
        <v>5100</v>
      </c>
      <c r="AN1031">
        <v>6</v>
      </c>
      <c r="AO1031" s="5" t="s">
        <v>7536</v>
      </c>
      <c r="AP1031" s="5" t="s">
        <v>7537</v>
      </c>
      <c r="AQ1031" s="19" t="s">
        <v>2551</v>
      </c>
      <c r="AR1031" s="5" t="s">
        <v>2551</v>
      </c>
    </row>
    <row r="1032" spans="1:44" ht="16" x14ac:dyDescent="0.2">
      <c r="A1032" s="18" t="s">
        <v>2381</v>
      </c>
      <c r="B1032" s="18" t="s">
        <v>671</v>
      </c>
      <c r="C1032" s="18" t="s">
        <v>7521</v>
      </c>
      <c r="D1032" s="18" t="s">
        <v>148</v>
      </c>
      <c r="E1032" s="5" t="s">
        <v>7538</v>
      </c>
      <c r="F1032" s="5" t="s">
        <v>7539</v>
      </c>
      <c r="G1032" s="5" t="s">
        <v>7540</v>
      </c>
      <c r="H1032" s="5"/>
      <c r="I1032" s="5"/>
      <c r="J1032" s="5" t="s">
        <v>2382</v>
      </c>
      <c r="K1032" s="5" t="s">
        <v>2879</v>
      </c>
      <c r="L1032" s="5" t="s">
        <v>2551</v>
      </c>
      <c r="M1032" s="5" t="s">
        <v>2551</v>
      </c>
      <c r="N1032" s="5" t="s">
        <v>2739</v>
      </c>
      <c r="O1032" s="18" t="s">
        <v>120</v>
      </c>
      <c r="P1032">
        <v>100</v>
      </c>
      <c r="Q1032">
        <v>0</v>
      </c>
      <c r="R1032" s="5"/>
      <c r="S1032">
        <v>2340</v>
      </c>
      <c r="T1032">
        <v>1300</v>
      </c>
      <c r="AO1032" s="5" t="s">
        <v>7541</v>
      </c>
      <c r="AP1032" s="5" t="s">
        <v>7542</v>
      </c>
      <c r="AQ1032" s="19" t="s">
        <v>2551</v>
      </c>
      <c r="AR1032" s="5" t="s">
        <v>2551</v>
      </c>
    </row>
    <row r="1033" spans="1:44" ht="16" x14ac:dyDescent="0.2">
      <c r="A1033" s="18" t="s">
        <v>1604</v>
      </c>
      <c r="B1033" s="18" t="s">
        <v>671</v>
      </c>
      <c r="C1033" s="18" t="s">
        <v>7521</v>
      </c>
      <c r="D1033" s="18" t="s">
        <v>148</v>
      </c>
      <c r="E1033" s="5" t="s">
        <v>7543</v>
      </c>
      <c r="F1033" s="5" t="s">
        <v>7544</v>
      </c>
      <c r="G1033" s="5" t="s">
        <v>7545</v>
      </c>
      <c r="H1033" s="5"/>
      <c r="I1033" s="5"/>
      <c r="J1033" s="5" t="s">
        <v>1605</v>
      </c>
      <c r="K1033" s="5" t="s">
        <v>2813</v>
      </c>
      <c r="L1033" s="5" t="s">
        <v>2731</v>
      </c>
      <c r="M1033" s="5" t="s">
        <v>2739</v>
      </c>
      <c r="N1033" s="5" t="s">
        <v>2731</v>
      </c>
      <c r="O1033" s="18" t="s">
        <v>67</v>
      </c>
      <c r="P1033">
        <v>100</v>
      </c>
      <c r="Q1033">
        <v>0</v>
      </c>
      <c r="R1033" s="5"/>
      <c r="T1033">
        <v>350</v>
      </c>
      <c r="W1033">
        <v>630</v>
      </c>
      <c r="AB1033">
        <v>50</v>
      </c>
      <c r="AC1033">
        <v>2</v>
      </c>
      <c r="AG1033">
        <v>100000</v>
      </c>
      <c r="AK1033">
        <v>300</v>
      </c>
      <c r="AN1033">
        <v>3</v>
      </c>
      <c r="AO1033" s="5" t="s">
        <v>7546</v>
      </c>
      <c r="AP1033" s="5" t="s">
        <v>7547</v>
      </c>
      <c r="AQ1033" s="19" t="s">
        <v>2551</v>
      </c>
      <c r="AR1033" s="5" t="s">
        <v>2551</v>
      </c>
    </row>
    <row r="1034" spans="1:44" ht="16" x14ac:dyDescent="0.2">
      <c r="A1034" s="18" t="s">
        <v>676</v>
      </c>
      <c r="B1034" s="18" t="s">
        <v>671</v>
      </c>
      <c r="C1034" s="18" t="s">
        <v>7521</v>
      </c>
      <c r="D1034" s="18" t="s">
        <v>148</v>
      </c>
      <c r="E1034" s="5" t="s">
        <v>7548</v>
      </c>
      <c r="F1034" s="5" t="s">
        <v>7549</v>
      </c>
      <c r="G1034" s="5" t="s">
        <v>7550</v>
      </c>
      <c r="H1034" s="5"/>
      <c r="I1034" s="5"/>
      <c r="J1034" s="5" t="s">
        <v>677</v>
      </c>
      <c r="K1034" s="5" t="s">
        <v>2951</v>
      </c>
      <c r="L1034" s="5" t="s">
        <v>2951</v>
      </c>
      <c r="M1034" s="5" t="s">
        <v>2951</v>
      </c>
      <c r="N1034" s="5" t="s">
        <v>2730</v>
      </c>
      <c r="O1034" s="18" t="s">
        <v>56</v>
      </c>
      <c r="P1034">
        <v>100</v>
      </c>
      <c r="Q1034">
        <v>0</v>
      </c>
      <c r="R1034" s="5"/>
      <c r="V1034">
        <v>32</v>
      </c>
      <c r="X1034">
        <v>10</v>
      </c>
      <c r="AA1034">
        <v>20</v>
      </c>
      <c r="AO1034" s="5" t="s">
        <v>2567</v>
      </c>
      <c r="AP1034" s="5" t="s">
        <v>2567</v>
      </c>
      <c r="AQ1034" s="19" t="s">
        <v>2551</v>
      </c>
      <c r="AR1034" s="5" t="s">
        <v>2551</v>
      </c>
    </row>
    <row r="1035" spans="1:44" ht="16" x14ac:dyDescent="0.2">
      <c r="A1035" s="18" t="s">
        <v>2067</v>
      </c>
      <c r="B1035" s="18" t="s">
        <v>671</v>
      </c>
      <c r="C1035" s="18" t="s">
        <v>7521</v>
      </c>
      <c r="D1035" s="18" t="s">
        <v>148</v>
      </c>
      <c r="E1035" s="5" t="s">
        <v>7521</v>
      </c>
      <c r="F1035" s="5" t="s">
        <v>7551</v>
      </c>
      <c r="G1035" s="5" t="s">
        <v>7552</v>
      </c>
      <c r="H1035" s="5"/>
      <c r="I1035" s="5"/>
      <c r="J1035" s="5" t="s">
        <v>2068</v>
      </c>
      <c r="K1035" s="5" t="s">
        <v>2761</v>
      </c>
      <c r="L1035" s="5" t="s">
        <v>2761</v>
      </c>
      <c r="M1035" s="5" t="s">
        <v>2551</v>
      </c>
      <c r="N1035" s="5" t="s">
        <v>2551</v>
      </c>
      <c r="O1035" s="18" t="s">
        <v>107</v>
      </c>
      <c r="P1035">
        <v>100</v>
      </c>
      <c r="Q1035">
        <v>0</v>
      </c>
      <c r="R1035" s="5"/>
      <c r="Y1035">
        <v>30</v>
      </c>
      <c r="AA1035">
        <v>20</v>
      </c>
      <c r="AB1035">
        <v>40</v>
      </c>
      <c r="AE1035">
        <v>10</v>
      </c>
      <c r="AH1035">
        <v>12</v>
      </c>
      <c r="AO1035" s="5" t="s">
        <v>7553</v>
      </c>
      <c r="AP1035" s="5" t="s">
        <v>7554</v>
      </c>
      <c r="AQ1035" s="19" t="s">
        <v>2551</v>
      </c>
      <c r="AR1035" s="5" t="s">
        <v>2551</v>
      </c>
    </row>
    <row r="1036" spans="1:44" ht="16" x14ac:dyDescent="0.2">
      <c r="A1036" s="18" t="s">
        <v>1701</v>
      </c>
      <c r="B1036" s="18" t="s">
        <v>1017</v>
      </c>
      <c r="C1036" s="18" t="s">
        <v>7506</v>
      </c>
      <c r="D1036" s="18" t="s">
        <v>60</v>
      </c>
      <c r="E1036" s="5" t="s">
        <v>7506</v>
      </c>
      <c r="F1036" s="5" t="s">
        <v>7555</v>
      </c>
      <c r="G1036" s="5" t="s">
        <v>7556</v>
      </c>
      <c r="H1036" s="5"/>
      <c r="I1036" s="5"/>
      <c r="J1036" s="5" t="s">
        <v>1702</v>
      </c>
      <c r="K1036" s="5" t="s">
        <v>2551</v>
      </c>
      <c r="L1036" s="5" t="s">
        <v>2551</v>
      </c>
      <c r="M1036" s="5" t="s">
        <v>2717</v>
      </c>
      <c r="N1036" s="5" t="s">
        <v>2551</v>
      </c>
      <c r="O1036" s="18" t="s">
        <v>67</v>
      </c>
      <c r="P1036">
        <v>100</v>
      </c>
      <c r="Q1036">
        <v>0</v>
      </c>
      <c r="R1036" s="5"/>
      <c r="AO1036" s="5" t="s">
        <v>7557</v>
      </c>
      <c r="AP1036" s="5" t="s">
        <v>7558</v>
      </c>
      <c r="AQ1036" s="19" t="s">
        <v>7559</v>
      </c>
      <c r="AR1036" s="5" t="s">
        <v>3249</v>
      </c>
    </row>
    <row r="1037" spans="1:44" ht="16" x14ac:dyDescent="0.2">
      <c r="A1037" s="18" t="s">
        <v>1350</v>
      </c>
      <c r="B1037" s="18" t="s">
        <v>1017</v>
      </c>
      <c r="C1037" s="18" t="s">
        <v>7506</v>
      </c>
      <c r="D1037" s="18" t="s">
        <v>60</v>
      </c>
      <c r="E1037" s="5" t="s">
        <v>7560</v>
      </c>
      <c r="F1037" s="5" t="s">
        <v>7561</v>
      </c>
      <c r="G1037" s="5" t="s">
        <v>7562</v>
      </c>
      <c r="H1037" s="5"/>
      <c r="I1037" s="5"/>
      <c r="J1037" s="5" t="s">
        <v>1351</v>
      </c>
      <c r="K1037" s="5" t="s">
        <v>2753</v>
      </c>
      <c r="L1037" s="5" t="s">
        <v>2753</v>
      </c>
      <c r="M1037" s="5" t="s">
        <v>2753</v>
      </c>
      <c r="N1037" s="5" t="s">
        <v>2753</v>
      </c>
      <c r="O1037" s="18" t="s">
        <v>56</v>
      </c>
      <c r="P1037">
        <v>100</v>
      </c>
      <c r="R1037" s="5"/>
      <c r="AA1037">
        <v>40</v>
      </c>
      <c r="AE1037">
        <v>40</v>
      </c>
      <c r="AH1037">
        <v>60</v>
      </c>
      <c r="AO1037" s="5" t="s">
        <v>7563</v>
      </c>
      <c r="AP1037" s="5" t="s">
        <v>7564</v>
      </c>
      <c r="AQ1037" s="19" t="s">
        <v>2591</v>
      </c>
      <c r="AR1037" s="5" t="s">
        <v>7565</v>
      </c>
    </row>
    <row r="1038" spans="1:44" ht="16" x14ac:dyDescent="0.2">
      <c r="A1038" s="18" t="s">
        <v>1608</v>
      </c>
      <c r="B1038" s="18" t="s">
        <v>1362</v>
      </c>
      <c r="C1038" s="18" t="s">
        <v>7566</v>
      </c>
      <c r="D1038" s="18" t="s">
        <v>148</v>
      </c>
      <c r="E1038" s="5" t="s">
        <v>7566</v>
      </c>
      <c r="F1038" s="5" t="s">
        <v>7567</v>
      </c>
      <c r="G1038" s="5" t="s">
        <v>7568</v>
      </c>
      <c r="H1038" s="5"/>
      <c r="I1038" s="5"/>
      <c r="J1038" s="5" t="s">
        <v>1609</v>
      </c>
      <c r="K1038" s="5" t="s">
        <v>2731</v>
      </c>
      <c r="L1038" s="5" t="s">
        <v>2731</v>
      </c>
      <c r="M1038" s="5" t="s">
        <v>3076</v>
      </c>
      <c r="N1038" s="5" t="s">
        <v>2551</v>
      </c>
      <c r="O1038" s="18" t="s">
        <v>67</v>
      </c>
      <c r="P1038">
        <v>100</v>
      </c>
      <c r="R1038" s="5"/>
      <c r="T1038">
        <v>0</v>
      </c>
      <c r="AG1038">
        <v>2000000</v>
      </c>
      <c r="AO1038" s="5" t="s">
        <v>7120</v>
      </c>
      <c r="AP1038" s="5" t="s">
        <v>7569</v>
      </c>
      <c r="AQ1038" s="19" t="s">
        <v>2549</v>
      </c>
      <c r="AR1038" s="5" t="s">
        <v>2769</v>
      </c>
    </row>
    <row r="1039" spans="1:44" ht="16" x14ac:dyDescent="0.2">
      <c r="A1039" s="18" t="s">
        <v>1725</v>
      </c>
      <c r="B1039" s="18" t="s">
        <v>1362</v>
      </c>
      <c r="C1039" s="18" t="s">
        <v>7566</v>
      </c>
      <c r="D1039" s="18" t="s">
        <v>148</v>
      </c>
      <c r="E1039" s="5" t="s">
        <v>7570</v>
      </c>
      <c r="F1039" s="5" t="s">
        <v>7571</v>
      </c>
      <c r="G1039" s="5" t="s">
        <v>7572</v>
      </c>
      <c r="H1039" s="5"/>
      <c r="I1039" s="5"/>
      <c r="J1039" s="5" t="s">
        <v>7573</v>
      </c>
      <c r="K1039" s="5" t="s">
        <v>2551</v>
      </c>
      <c r="L1039" s="5" t="s">
        <v>2717</v>
      </c>
      <c r="M1039" s="5" t="s">
        <v>2551</v>
      </c>
      <c r="N1039" s="5" t="s">
        <v>2551</v>
      </c>
      <c r="O1039" s="18" t="s">
        <v>114</v>
      </c>
      <c r="P1039">
        <v>100</v>
      </c>
      <c r="R1039" s="5"/>
      <c r="V1039">
        <v>25</v>
      </c>
      <c r="AA1039">
        <v>5</v>
      </c>
      <c r="AB1039">
        <v>5</v>
      </c>
      <c r="AC1039">
        <v>25</v>
      </c>
      <c r="AO1039" s="5" t="s">
        <v>7574</v>
      </c>
      <c r="AP1039" s="5" t="s">
        <v>7575</v>
      </c>
      <c r="AQ1039" s="19"/>
      <c r="AR1039" s="5"/>
    </row>
    <row r="1040" spans="1:44" ht="16" x14ac:dyDescent="0.2">
      <c r="A1040" s="18" t="s">
        <v>2166</v>
      </c>
      <c r="B1040" s="18" t="s">
        <v>1362</v>
      </c>
      <c r="C1040" s="18" t="s">
        <v>7566</v>
      </c>
      <c r="D1040" s="18" t="s">
        <v>148</v>
      </c>
      <c r="E1040" s="5" t="s">
        <v>3348</v>
      </c>
      <c r="F1040" s="5" t="s">
        <v>3349</v>
      </c>
      <c r="G1040" s="5" t="s">
        <v>3350</v>
      </c>
      <c r="H1040" s="5"/>
      <c r="I1040" s="5"/>
      <c r="J1040" s="5" t="s">
        <v>2167</v>
      </c>
      <c r="K1040" s="5" t="s">
        <v>2551</v>
      </c>
      <c r="L1040" s="5" t="s">
        <v>2551</v>
      </c>
      <c r="M1040" s="5" t="s">
        <v>2717</v>
      </c>
      <c r="N1040" s="5" t="s">
        <v>2551</v>
      </c>
      <c r="O1040" s="18" t="s">
        <v>67</v>
      </c>
      <c r="P1040">
        <v>100</v>
      </c>
      <c r="Q1040">
        <v>0</v>
      </c>
      <c r="R1040" s="5"/>
      <c r="AN1040">
        <v>1</v>
      </c>
      <c r="AO1040" s="5" t="s">
        <v>3351</v>
      </c>
      <c r="AP1040" s="5" t="s">
        <v>3351</v>
      </c>
      <c r="AQ1040" s="19"/>
      <c r="AR1040" s="5"/>
    </row>
    <row r="1041" spans="1:45" ht="16" x14ac:dyDescent="0.2">
      <c r="A1041" s="18" t="s">
        <v>1733</v>
      </c>
      <c r="B1041" s="18" t="s">
        <v>1362</v>
      </c>
      <c r="C1041" s="18" t="s">
        <v>7566</v>
      </c>
      <c r="D1041" s="18" t="s">
        <v>148</v>
      </c>
      <c r="E1041" s="5" t="s">
        <v>7576</v>
      </c>
      <c r="F1041" s="5" t="s">
        <v>7577</v>
      </c>
      <c r="G1041" s="5" t="s">
        <v>5794</v>
      </c>
      <c r="H1041" s="5"/>
      <c r="I1041" s="5"/>
      <c r="J1041" s="5" t="s">
        <v>1734</v>
      </c>
      <c r="K1041" s="5" t="s">
        <v>4095</v>
      </c>
      <c r="L1041" s="5" t="s">
        <v>2840</v>
      </c>
      <c r="M1041" s="5" t="s">
        <v>2769</v>
      </c>
      <c r="N1041" s="5" t="s">
        <v>4553</v>
      </c>
      <c r="O1041" s="18" t="s">
        <v>114</v>
      </c>
      <c r="P1041">
        <v>100</v>
      </c>
      <c r="Q1041">
        <v>0</v>
      </c>
      <c r="R1041" s="5"/>
      <c r="S1041">
        <v>25</v>
      </c>
      <c r="T1041">
        <v>23</v>
      </c>
      <c r="U1041">
        <v>20</v>
      </c>
      <c r="V1041">
        <v>14</v>
      </c>
      <c r="AA1041">
        <v>14</v>
      </c>
      <c r="AC1041">
        <v>2</v>
      </c>
      <c r="AD1041">
        <v>2</v>
      </c>
      <c r="AH1041">
        <v>31</v>
      </c>
      <c r="AI1041">
        <v>25</v>
      </c>
      <c r="AO1041" s="5" t="s">
        <v>7578</v>
      </c>
      <c r="AP1041" s="5" t="s">
        <v>7578</v>
      </c>
      <c r="AQ1041" s="19" t="s">
        <v>2577</v>
      </c>
      <c r="AR1041" s="5" t="s">
        <v>7579</v>
      </c>
    </row>
    <row r="1042" spans="1:45" ht="16" x14ac:dyDescent="0.2">
      <c r="A1042" s="18" t="s">
        <v>1631</v>
      </c>
      <c r="B1042" s="18" t="s">
        <v>1362</v>
      </c>
      <c r="C1042" s="18" t="s">
        <v>7566</v>
      </c>
      <c r="D1042" s="18" t="s">
        <v>148</v>
      </c>
      <c r="E1042" s="5" t="s">
        <v>7580</v>
      </c>
      <c r="F1042" s="5" t="s">
        <v>7581</v>
      </c>
      <c r="G1042" s="5" t="s">
        <v>7582</v>
      </c>
      <c r="H1042" s="5"/>
      <c r="I1042" s="5"/>
      <c r="J1042" s="5" t="s">
        <v>7583</v>
      </c>
      <c r="K1042" s="5" t="s">
        <v>2973</v>
      </c>
      <c r="L1042" s="5" t="s">
        <v>2551</v>
      </c>
      <c r="M1042" s="5" t="s">
        <v>2551</v>
      </c>
      <c r="N1042" s="5" t="s">
        <v>7584</v>
      </c>
      <c r="O1042" s="18" t="s">
        <v>56</v>
      </c>
      <c r="P1042">
        <v>100</v>
      </c>
      <c r="Q1042">
        <v>0</v>
      </c>
      <c r="R1042" s="5"/>
      <c r="AO1042" s="5" t="s">
        <v>7585</v>
      </c>
      <c r="AP1042" s="5" t="s">
        <v>7586</v>
      </c>
      <c r="AQ1042" s="19"/>
      <c r="AR1042" s="5"/>
    </row>
    <row r="1043" spans="1:45" ht="32" x14ac:dyDescent="0.2">
      <c r="A1043" s="18" t="s">
        <v>1365</v>
      </c>
      <c r="B1043" s="18" t="s">
        <v>1362</v>
      </c>
      <c r="C1043" s="18" t="s">
        <v>7566</v>
      </c>
      <c r="D1043" s="18" t="s">
        <v>148</v>
      </c>
      <c r="E1043" s="5" t="s">
        <v>7587</v>
      </c>
      <c r="F1043" s="5" t="s">
        <v>7588</v>
      </c>
      <c r="G1043" s="5" t="s">
        <v>7589</v>
      </c>
      <c r="H1043" s="5"/>
      <c r="I1043" s="5"/>
      <c r="J1043" s="5" t="s">
        <v>1366</v>
      </c>
      <c r="K1043" s="5" t="s">
        <v>3076</v>
      </c>
      <c r="L1043" s="5" t="s">
        <v>2731</v>
      </c>
      <c r="M1043" s="5" t="s">
        <v>2551</v>
      </c>
      <c r="N1043" s="5" t="s">
        <v>2731</v>
      </c>
      <c r="O1043" s="18" t="s">
        <v>120</v>
      </c>
      <c r="P1043">
        <v>100</v>
      </c>
      <c r="Q1043">
        <v>0</v>
      </c>
      <c r="R1043" s="5"/>
      <c r="AO1043" s="5" t="s">
        <v>7590</v>
      </c>
      <c r="AP1043" s="5" t="s">
        <v>7591</v>
      </c>
      <c r="AQ1043" s="19" t="s">
        <v>2634</v>
      </c>
      <c r="AR1043" s="5"/>
    </row>
    <row r="1044" spans="1:45" ht="16" x14ac:dyDescent="0.2">
      <c r="A1044" s="18" t="s">
        <v>369</v>
      </c>
      <c r="B1044" s="18" t="s">
        <v>366</v>
      </c>
      <c r="C1044" s="18" t="s">
        <v>7592</v>
      </c>
      <c r="D1044" s="18" t="s">
        <v>2976</v>
      </c>
      <c r="E1044" s="5" t="s">
        <v>7593</v>
      </c>
      <c r="F1044" s="5" t="s">
        <v>7594</v>
      </c>
      <c r="G1044" s="5" t="s">
        <v>7595</v>
      </c>
      <c r="H1044" s="5"/>
      <c r="I1044" s="5"/>
      <c r="J1044" s="5" t="s">
        <v>370</v>
      </c>
      <c r="K1044" s="5"/>
      <c r="L1044" s="5"/>
      <c r="M1044" s="5" t="s">
        <v>2717</v>
      </c>
      <c r="N1044" s="5"/>
      <c r="O1044" s="18" t="s">
        <v>67</v>
      </c>
      <c r="Q1044">
        <v>100</v>
      </c>
      <c r="R1044" s="5"/>
      <c r="S1044">
        <v>12</v>
      </c>
      <c r="W1044">
        <v>12</v>
      </c>
      <c r="Y1044">
        <v>1</v>
      </c>
      <c r="AB1044">
        <v>1</v>
      </c>
      <c r="AE1044">
        <v>4</v>
      </c>
      <c r="AG1044">
        <v>1</v>
      </c>
      <c r="AH1044">
        <v>1</v>
      </c>
      <c r="AI1044">
        <v>1</v>
      </c>
      <c r="AN1044">
        <v>2</v>
      </c>
      <c r="AO1044" s="5" t="s">
        <v>7596</v>
      </c>
      <c r="AP1044" s="5" t="s">
        <v>7597</v>
      </c>
      <c r="AQ1044" s="19"/>
      <c r="AR1044" s="5"/>
      <c r="AS1044" t="b">
        <v>1</v>
      </c>
    </row>
    <row r="1045" spans="1:45" ht="16" x14ac:dyDescent="0.2">
      <c r="A1045" s="18" t="s">
        <v>1056</v>
      </c>
      <c r="B1045" s="18" t="s">
        <v>408</v>
      </c>
      <c r="C1045" s="18" t="s">
        <v>7598</v>
      </c>
      <c r="D1045" s="18" t="s">
        <v>2976</v>
      </c>
      <c r="E1045" s="5" t="s">
        <v>7599</v>
      </c>
      <c r="F1045" s="5" t="s">
        <v>7600</v>
      </c>
      <c r="G1045" s="5" t="s">
        <v>7601</v>
      </c>
      <c r="H1045" s="5"/>
      <c r="I1045" s="5"/>
      <c r="J1045" s="5" t="s">
        <v>1057</v>
      </c>
      <c r="K1045" s="5"/>
      <c r="L1045" s="5"/>
      <c r="M1045" s="5"/>
      <c r="N1045" s="5" t="s">
        <v>2717</v>
      </c>
      <c r="O1045" s="18" t="s">
        <v>56</v>
      </c>
      <c r="P1045">
        <v>100</v>
      </c>
      <c r="R1045" s="5"/>
      <c r="U1045">
        <v>20</v>
      </c>
      <c r="W1045">
        <v>20</v>
      </c>
      <c r="AO1045" s="5" t="s">
        <v>7602</v>
      </c>
      <c r="AP1045" s="5" t="s">
        <v>7603</v>
      </c>
      <c r="AQ1045" s="19" t="s">
        <v>2554</v>
      </c>
      <c r="AR1045" s="5" t="s">
        <v>7604</v>
      </c>
    </row>
    <row r="1046" spans="1:45" ht="16" x14ac:dyDescent="0.2">
      <c r="A1046" s="18" t="s">
        <v>807</v>
      </c>
      <c r="B1046" s="18" t="s">
        <v>408</v>
      </c>
      <c r="C1046" s="18" t="s">
        <v>7598</v>
      </c>
      <c r="D1046" s="18" t="s">
        <v>2976</v>
      </c>
      <c r="E1046" s="5" t="s">
        <v>4233</v>
      </c>
      <c r="F1046" s="5" t="s">
        <v>7605</v>
      </c>
      <c r="G1046" s="5" t="s">
        <v>7606</v>
      </c>
      <c r="H1046" s="5"/>
      <c r="I1046" s="5"/>
      <c r="J1046" s="5" t="s">
        <v>808</v>
      </c>
      <c r="K1046" s="5" t="s">
        <v>2717</v>
      </c>
      <c r="L1046" s="5"/>
      <c r="M1046" s="5"/>
      <c r="N1046" s="5"/>
      <c r="O1046" s="18" t="s">
        <v>120</v>
      </c>
      <c r="P1046">
        <v>100</v>
      </c>
      <c r="R1046" s="5"/>
      <c r="U1046">
        <v>50</v>
      </c>
      <c r="W1046">
        <v>562</v>
      </c>
      <c r="AO1046" s="5" t="s">
        <v>7607</v>
      </c>
      <c r="AP1046" s="5" t="s">
        <v>7607</v>
      </c>
      <c r="AQ1046" s="19" t="s">
        <v>2549</v>
      </c>
      <c r="AR1046" s="5" t="s">
        <v>4535</v>
      </c>
    </row>
    <row r="1047" spans="1:45" ht="16" x14ac:dyDescent="0.2">
      <c r="A1047" s="18" t="s">
        <v>7608</v>
      </c>
      <c r="B1047" s="18" t="s">
        <v>238</v>
      </c>
      <c r="C1047" s="18" t="s">
        <v>7609</v>
      </c>
      <c r="D1047" s="18" t="s">
        <v>148</v>
      </c>
      <c r="E1047" s="5" t="s">
        <v>7610</v>
      </c>
      <c r="F1047" s="5" t="s">
        <v>7611</v>
      </c>
      <c r="G1047" s="5" t="s">
        <v>7612</v>
      </c>
      <c r="H1047" s="5"/>
      <c r="I1047" s="5"/>
      <c r="J1047" s="5" t="s">
        <v>7613</v>
      </c>
      <c r="K1047" s="5" t="s">
        <v>2717</v>
      </c>
      <c r="L1047" s="5" t="s">
        <v>2551</v>
      </c>
      <c r="M1047" s="5" t="s">
        <v>2551</v>
      </c>
      <c r="N1047" s="5" t="s">
        <v>2551</v>
      </c>
      <c r="O1047" s="18" t="s">
        <v>120</v>
      </c>
      <c r="Q1047">
        <v>100</v>
      </c>
      <c r="R1047" s="5"/>
      <c r="W1047">
        <v>16</v>
      </c>
      <c r="AO1047" s="5" t="s">
        <v>2607</v>
      </c>
      <c r="AP1047" s="5" t="s">
        <v>2607</v>
      </c>
      <c r="AQ1047" s="19" t="s">
        <v>2551</v>
      </c>
      <c r="AR1047" s="5"/>
    </row>
    <row r="1048" spans="1:45" ht="16" x14ac:dyDescent="0.2">
      <c r="A1048" s="18" t="s">
        <v>869</v>
      </c>
      <c r="B1048" s="18" t="s">
        <v>238</v>
      </c>
      <c r="C1048" s="18" t="s">
        <v>7609</v>
      </c>
      <c r="D1048" s="18" t="s">
        <v>148</v>
      </c>
      <c r="E1048" s="5" t="s">
        <v>7614</v>
      </c>
      <c r="F1048" s="5" t="s">
        <v>7615</v>
      </c>
      <c r="G1048" s="5" t="s">
        <v>7616</v>
      </c>
      <c r="H1048" s="5"/>
      <c r="I1048" s="5"/>
      <c r="J1048" s="5" t="s">
        <v>870</v>
      </c>
      <c r="K1048" s="5" t="s">
        <v>2738</v>
      </c>
      <c r="L1048" s="5" t="s">
        <v>2769</v>
      </c>
      <c r="M1048" s="5" t="s">
        <v>3076</v>
      </c>
      <c r="N1048" s="5" t="s">
        <v>2551</v>
      </c>
      <c r="O1048" s="18" t="s">
        <v>67</v>
      </c>
      <c r="P1048">
        <v>0</v>
      </c>
      <c r="Q1048">
        <v>100</v>
      </c>
      <c r="R1048" s="5"/>
      <c r="AO1048" s="5" t="s">
        <v>7617</v>
      </c>
      <c r="AP1048" s="5" t="s">
        <v>7618</v>
      </c>
      <c r="AQ1048" s="19" t="s">
        <v>2601</v>
      </c>
      <c r="AR1048" s="5" t="s">
        <v>7619</v>
      </c>
    </row>
    <row r="1049" spans="1:45" ht="16" x14ac:dyDescent="0.2">
      <c r="A1049" s="18" t="s">
        <v>880</v>
      </c>
      <c r="B1049" s="18" t="s">
        <v>238</v>
      </c>
      <c r="C1049" s="18" t="s">
        <v>7609</v>
      </c>
      <c r="D1049" s="18" t="s">
        <v>148</v>
      </c>
      <c r="E1049" s="5" t="s">
        <v>7620</v>
      </c>
      <c r="F1049" s="5" t="s">
        <v>7621</v>
      </c>
      <c r="G1049" s="5" t="s">
        <v>7622</v>
      </c>
      <c r="H1049" s="5"/>
      <c r="I1049" s="5"/>
      <c r="J1049" s="5" t="s">
        <v>881</v>
      </c>
      <c r="K1049" s="5" t="s">
        <v>2551</v>
      </c>
      <c r="L1049" s="5" t="s">
        <v>2551</v>
      </c>
      <c r="M1049" s="5" t="s">
        <v>2551</v>
      </c>
      <c r="N1049" s="5" t="s">
        <v>2717</v>
      </c>
      <c r="O1049" s="18" t="s">
        <v>56</v>
      </c>
      <c r="Q1049">
        <v>100</v>
      </c>
      <c r="R1049" s="5"/>
      <c r="U1049">
        <v>16</v>
      </c>
      <c r="W1049">
        <v>50</v>
      </c>
      <c r="AO1049" s="5" t="s">
        <v>7623</v>
      </c>
      <c r="AP1049" s="5" t="s">
        <v>7623</v>
      </c>
      <c r="AQ1049" s="19"/>
      <c r="AR1049" s="5"/>
    </row>
    <row r="1050" spans="1:45" ht="16" x14ac:dyDescent="0.2">
      <c r="A1050" s="18" t="s">
        <v>1249</v>
      </c>
      <c r="B1050" s="18" t="s">
        <v>238</v>
      </c>
      <c r="C1050" s="18" t="s">
        <v>7609</v>
      </c>
      <c r="D1050" s="18" t="s">
        <v>148</v>
      </c>
      <c r="E1050" s="5" t="s">
        <v>7624</v>
      </c>
      <c r="F1050" s="5" t="s">
        <v>7625</v>
      </c>
      <c r="G1050" s="5" t="s">
        <v>7626</v>
      </c>
      <c r="H1050" s="5"/>
      <c r="I1050" s="5"/>
      <c r="J1050" s="5" t="s">
        <v>1250</v>
      </c>
      <c r="K1050" s="5" t="s">
        <v>2761</v>
      </c>
      <c r="L1050" s="5" t="s">
        <v>2753</v>
      </c>
      <c r="M1050" s="5" t="s">
        <v>2753</v>
      </c>
      <c r="N1050" s="5" t="s">
        <v>2551</v>
      </c>
      <c r="O1050" s="18" t="s">
        <v>120</v>
      </c>
      <c r="Q1050">
        <v>100</v>
      </c>
      <c r="R1050" s="5"/>
      <c r="AO1050" s="5" t="s">
        <v>7627</v>
      </c>
      <c r="AP1050" s="5" t="s">
        <v>7628</v>
      </c>
      <c r="AQ1050" s="19"/>
      <c r="AR1050" s="5"/>
    </row>
    <row r="1051" spans="1:45" ht="16" x14ac:dyDescent="0.2">
      <c r="A1051" s="18" t="s">
        <v>2462</v>
      </c>
      <c r="B1051" s="18" t="s">
        <v>238</v>
      </c>
      <c r="C1051" s="18" t="s">
        <v>7609</v>
      </c>
      <c r="D1051" s="18" t="s">
        <v>148</v>
      </c>
      <c r="E1051" s="5" t="s">
        <v>7629</v>
      </c>
      <c r="F1051" s="5" t="s">
        <v>7630</v>
      </c>
      <c r="G1051" s="5" t="s">
        <v>7631</v>
      </c>
      <c r="H1051" s="5"/>
      <c r="I1051" s="5"/>
      <c r="J1051" s="5" t="s">
        <v>2463</v>
      </c>
      <c r="K1051" s="5" t="s">
        <v>2739</v>
      </c>
      <c r="L1051" s="5" t="s">
        <v>2769</v>
      </c>
      <c r="M1051" s="5" t="s">
        <v>2738</v>
      </c>
      <c r="N1051" s="5" t="s">
        <v>2813</v>
      </c>
      <c r="O1051" s="18" t="s">
        <v>120</v>
      </c>
      <c r="Q1051">
        <v>100</v>
      </c>
      <c r="R1051" s="5"/>
      <c r="S1051">
        <v>15</v>
      </c>
      <c r="T1051">
        <v>15</v>
      </c>
      <c r="U1051">
        <v>15</v>
      </c>
      <c r="W1051">
        <v>15</v>
      </c>
      <c r="AA1051">
        <v>3</v>
      </c>
      <c r="AB1051">
        <v>3</v>
      </c>
      <c r="AO1051" s="5" t="s">
        <v>7632</v>
      </c>
      <c r="AP1051" s="5" t="s">
        <v>7632</v>
      </c>
      <c r="AQ1051" s="19"/>
      <c r="AR1051" s="5"/>
    </row>
    <row r="1052" spans="1:45" ht="16" x14ac:dyDescent="0.2">
      <c r="A1052" s="18" t="s">
        <v>7633</v>
      </c>
      <c r="B1052" s="18" t="s">
        <v>238</v>
      </c>
      <c r="C1052" s="18" t="s">
        <v>7609</v>
      </c>
      <c r="D1052" s="18" t="s">
        <v>148</v>
      </c>
      <c r="E1052" s="5" t="s">
        <v>7634</v>
      </c>
      <c r="F1052" s="5" t="s">
        <v>7635</v>
      </c>
      <c r="G1052" s="5" t="s">
        <v>7636</v>
      </c>
      <c r="H1052" s="5"/>
      <c r="I1052" s="5"/>
      <c r="J1052" s="5" t="s">
        <v>7637</v>
      </c>
      <c r="K1052" s="5" t="s">
        <v>3281</v>
      </c>
      <c r="L1052" s="5" t="s">
        <v>2551</v>
      </c>
      <c r="M1052" s="5" t="s">
        <v>2753</v>
      </c>
      <c r="N1052" s="5" t="s">
        <v>2551</v>
      </c>
      <c r="O1052" s="18" t="s">
        <v>120</v>
      </c>
      <c r="R1052" s="5"/>
      <c r="AO1052" s="5" t="s">
        <v>7638</v>
      </c>
      <c r="AP1052" s="5" t="s">
        <v>7638</v>
      </c>
      <c r="AQ1052" s="19"/>
      <c r="AR1052" s="5"/>
    </row>
    <row r="1053" spans="1:45" ht="16" x14ac:dyDescent="0.2">
      <c r="A1053" s="18" t="s">
        <v>1480</v>
      </c>
      <c r="B1053" s="18" t="s">
        <v>238</v>
      </c>
      <c r="C1053" s="18" t="s">
        <v>7609</v>
      </c>
      <c r="D1053" s="18" t="s">
        <v>148</v>
      </c>
      <c r="E1053" s="5" t="s">
        <v>7639</v>
      </c>
      <c r="F1053" s="5" t="s">
        <v>7640</v>
      </c>
      <c r="G1053" s="5" t="s">
        <v>7641</v>
      </c>
      <c r="H1053" s="5"/>
      <c r="I1053" s="5"/>
      <c r="J1053" s="5" t="s">
        <v>1481</v>
      </c>
      <c r="K1053" s="5" t="s">
        <v>2551</v>
      </c>
      <c r="L1053" s="5" t="s">
        <v>2551</v>
      </c>
      <c r="M1053" s="5" t="s">
        <v>2717</v>
      </c>
      <c r="N1053" s="5" t="s">
        <v>2551</v>
      </c>
      <c r="O1053" s="18" t="s">
        <v>67</v>
      </c>
      <c r="Q1053">
        <v>100</v>
      </c>
      <c r="R1053" s="5"/>
      <c r="S1053">
        <v>400</v>
      </c>
      <c r="T1053">
        <v>60</v>
      </c>
      <c r="W1053">
        <v>400</v>
      </c>
      <c r="AI1053">
        <v>1</v>
      </c>
      <c r="AO1053" s="5" t="s">
        <v>2546</v>
      </c>
      <c r="AP1053" s="5" t="s">
        <v>2546</v>
      </c>
      <c r="AQ1053" s="19" t="s">
        <v>2597</v>
      </c>
      <c r="AR1053" s="5" t="s">
        <v>7642</v>
      </c>
    </row>
    <row r="1054" spans="1:45" ht="16" x14ac:dyDescent="0.2">
      <c r="A1054" s="18" t="s">
        <v>1621</v>
      </c>
      <c r="B1054" s="18" t="s">
        <v>238</v>
      </c>
      <c r="C1054" s="18" t="s">
        <v>7609</v>
      </c>
      <c r="D1054" s="18" t="s">
        <v>148</v>
      </c>
      <c r="E1054" s="5" t="s">
        <v>7643</v>
      </c>
      <c r="F1054" s="5" t="s">
        <v>7644</v>
      </c>
      <c r="G1054" s="5" t="s">
        <v>7645</v>
      </c>
      <c r="H1054" s="5"/>
      <c r="I1054" s="5"/>
      <c r="J1054" s="5" t="s">
        <v>1622</v>
      </c>
      <c r="K1054" s="5" t="s">
        <v>3006</v>
      </c>
      <c r="L1054" s="5" t="s">
        <v>2551</v>
      </c>
      <c r="M1054" s="5" t="s">
        <v>2738</v>
      </c>
      <c r="N1054" s="5" t="s">
        <v>2551</v>
      </c>
      <c r="O1054" s="18" t="s">
        <v>120</v>
      </c>
      <c r="Q1054">
        <v>100</v>
      </c>
      <c r="R1054" s="5"/>
      <c r="S1054">
        <v>10</v>
      </c>
      <c r="T1054">
        <v>5</v>
      </c>
      <c r="U1054">
        <v>50</v>
      </c>
      <c r="V1054">
        <v>20</v>
      </c>
      <c r="W1054">
        <v>25</v>
      </c>
      <c r="AE1054">
        <v>8</v>
      </c>
      <c r="AH1054">
        <v>2</v>
      </c>
      <c r="AI1054">
        <v>1</v>
      </c>
      <c r="AO1054" s="5" t="s">
        <v>7646</v>
      </c>
      <c r="AP1054" s="5" t="s">
        <v>7647</v>
      </c>
      <c r="AQ1054" s="19" t="s">
        <v>2560</v>
      </c>
      <c r="AR1054" s="5" t="s">
        <v>7648</v>
      </c>
    </row>
    <row r="1055" spans="1:45" ht="16" x14ac:dyDescent="0.2">
      <c r="A1055" s="18" t="s">
        <v>240</v>
      </c>
      <c r="B1055" s="18" t="s">
        <v>238</v>
      </c>
      <c r="C1055" s="18" t="s">
        <v>7609</v>
      </c>
      <c r="D1055" s="18" t="s">
        <v>148</v>
      </c>
      <c r="E1055" s="5" t="s">
        <v>3189</v>
      </c>
      <c r="F1055" s="5" t="s">
        <v>3190</v>
      </c>
      <c r="G1055" s="5" t="s">
        <v>3191</v>
      </c>
      <c r="H1055" s="5"/>
      <c r="I1055" s="5"/>
      <c r="J1055" s="5" t="s">
        <v>241</v>
      </c>
      <c r="K1055" s="5" t="s">
        <v>2551</v>
      </c>
      <c r="L1055" s="5" t="s">
        <v>3047</v>
      </c>
      <c r="M1055" s="5" t="s">
        <v>2551</v>
      </c>
      <c r="N1055" s="5" t="s">
        <v>3144</v>
      </c>
      <c r="O1055" s="18" t="s">
        <v>56</v>
      </c>
      <c r="Q1055">
        <v>100</v>
      </c>
      <c r="R1055" s="5"/>
      <c r="U1055">
        <v>30</v>
      </c>
      <c r="W1055">
        <v>50</v>
      </c>
      <c r="X1055">
        <v>10</v>
      </c>
      <c r="AO1055" s="5" t="s">
        <v>3192</v>
      </c>
      <c r="AP1055" s="5" t="s">
        <v>3192</v>
      </c>
      <c r="AQ1055" s="19"/>
      <c r="AR1055" s="5"/>
    </row>
    <row r="1056" spans="1:45" ht="16" x14ac:dyDescent="0.2">
      <c r="A1056" s="18" t="s">
        <v>7649</v>
      </c>
      <c r="B1056" s="18" t="s">
        <v>238</v>
      </c>
      <c r="C1056" s="18" t="s">
        <v>7609</v>
      </c>
      <c r="D1056" s="18" t="s">
        <v>148</v>
      </c>
      <c r="E1056" s="5" t="s">
        <v>7650</v>
      </c>
      <c r="F1056" s="5" t="s">
        <v>7651</v>
      </c>
      <c r="G1056" s="5" t="s">
        <v>7652</v>
      </c>
      <c r="H1056" s="5"/>
      <c r="I1056" s="5"/>
      <c r="J1056" s="5" t="s">
        <v>7653</v>
      </c>
      <c r="K1056" s="5" t="s">
        <v>3006</v>
      </c>
      <c r="L1056" s="5" t="s">
        <v>2551</v>
      </c>
      <c r="M1056" s="5" t="s">
        <v>2738</v>
      </c>
      <c r="N1056" s="5" t="s">
        <v>2551</v>
      </c>
      <c r="O1056" s="18" t="s">
        <v>120</v>
      </c>
      <c r="Q1056">
        <v>100</v>
      </c>
      <c r="R1056" s="5"/>
      <c r="AO1056" s="5" t="s">
        <v>2600</v>
      </c>
      <c r="AP1056" s="5" t="s">
        <v>2600</v>
      </c>
      <c r="AQ1056" s="19" t="s">
        <v>7654</v>
      </c>
      <c r="AR1056" s="5" t="s">
        <v>7655</v>
      </c>
    </row>
    <row r="1057" spans="1:44" ht="16" x14ac:dyDescent="0.2">
      <c r="A1057" s="18" t="s">
        <v>7656</v>
      </c>
      <c r="B1057" s="18" t="s">
        <v>238</v>
      </c>
      <c r="C1057" s="18" t="s">
        <v>7609</v>
      </c>
      <c r="D1057" s="18" t="s">
        <v>148</v>
      </c>
      <c r="E1057" s="5" t="s">
        <v>7657</v>
      </c>
      <c r="F1057" s="5" t="s">
        <v>7658</v>
      </c>
      <c r="G1057" s="5" t="s">
        <v>7659</v>
      </c>
      <c r="H1057" s="5"/>
      <c r="I1057" s="5"/>
      <c r="J1057" s="5" t="s">
        <v>7660</v>
      </c>
      <c r="K1057" s="5" t="s">
        <v>3006</v>
      </c>
      <c r="L1057" s="5" t="s">
        <v>2951</v>
      </c>
      <c r="M1057" s="5" t="s">
        <v>2769</v>
      </c>
      <c r="N1057" s="5" t="s">
        <v>2951</v>
      </c>
      <c r="O1057" s="18" t="s">
        <v>120</v>
      </c>
      <c r="Q1057">
        <v>100</v>
      </c>
      <c r="R1057" s="5"/>
      <c r="AO1057" s="5" t="s">
        <v>2592</v>
      </c>
      <c r="AP1057" s="5" t="s">
        <v>7661</v>
      </c>
      <c r="AQ1057" s="19"/>
      <c r="AR1057" s="5"/>
    </row>
    <row r="1058" spans="1:44" ht="16" x14ac:dyDescent="0.2">
      <c r="A1058" s="18" t="s">
        <v>878</v>
      </c>
      <c r="B1058" s="18" t="s">
        <v>238</v>
      </c>
      <c r="C1058" s="18" t="s">
        <v>7609</v>
      </c>
      <c r="D1058" s="18" t="s">
        <v>148</v>
      </c>
      <c r="E1058" s="5" t="s">
        <v>7662</v>
      </c>
      <c r="F1058" s="5" t="s">
        <v>7663</v>
      </c>
      <c r="G1058" s="5" t="s">
        <v>7664</v>
      </c>
      <c r="H1058" s="5"/>
      <c r="I1058" s="5"/>
      <c r="J1058" s="5" t="s">
        <v>7665</v>
      </c>
      <c r="K1058" s="5" t="s">
        <v>2738</v>
      </c>
      <c r="L1058" s="5" t="s">
        <v>2951</v>
      </c>
      <c r="M1058" s="5" t="s">
        <v>3076</v>
      </c>
      <c r="N1058" s="5" t="s">
        <v>2951</v>
      </c>
      <c r="O1058" s="18" t="s">
        <v>67</v>
      </c>
      <c r="Q1058">
        <v>100</v>
      </c>
      <c r="R1058" s="5"/>
      <c r="AH1058">
        <v>5</v>
      </c>
      <c r="AK1058">
        <v>2400</v>
      </c>
      <c r="AL1058">
        <v>1000</v>
      </c>
      <c r="AO1058" s="5" t="s">
        <v>7666</v>
      </c>
      <c r="AP1058" s="5" t="s">
        <v>7666</v>
      </c>
      <c r="AQ1058" s="19" t="s">
        <v>2589</v>
      </c>
      <c r="AR1058" s="5" t="s">
        <v>7667</v>
      </c>
    </row>
    <row r="1059" spans="1:44" ht="16" x14ac:dyDescent="0.2">
      <c r="A1059" s="18" t="s">
        <v>1966</v>
      </c>
      <c r="B1059" s="18" t="s">
        <v>238</v>
      </c>
      <c r="C1059" s="18" t="s">
        <v>7609</v>
      </c>
      <c r="D1059" s="18" t="s">
        <v>148</v>
      </c>
      <c r="E1059" s="5" t="s">
        <v>5057</v>
      </c>
      <c r="F1059" s="5" t="s">
        <v>7668</v>
      </c>
      <c r="G1059" s="5" t="s">
        <v>5059</v>
      </c>
      <c r="H1059" s="5"/>
      <c r="I1059" s="5"/>
      <c r="J1059" s="5" t="s">
        <v>1967</v>
      </c>
      <c r="K1059" s="5" t="s">
        <v>2717</v>
      </c>
      <c r="L1059" s="5" t="s">
        <v>2551</v>
      </c>
      <c r="M1059" s="5" t="s">
        <v>2551</v>
      </c>
      <c r="N1059" s="5" t="s">
        <v>2551</v>
      </c>
      <c r="O1059" s="18" t="s">
        <v>120</v>
      </c>
      <c r="Q1059">
        <v>100</v>
      </c>
      <c r="R1059" s="5"/>
      <c r="T1059">
        <v>27</v>
      </c>
      <c r="AO1059" s="5" t="s">
        <v>7669</v>
      </c>
      <c r="AP1059" s="5" t="s">
        <v>7670</v>
      </c>
      <c r="AQ1059" s="19"/>
      <c r="AR1059" s="5"/>
    </row>
    <row r="1060" spans="1:44" ht="16" x14ac:dyDescent="0.2">
      <c r="A1060" s="18" t="s">
        <v>876</v>
      </c>
      <c r="B1060" s="18" t="s">
        <v>238</v>
      </c>
      <c r="C1060" s="18" t="s">
        <v>7609</v>
      </c>
      <c r="D1060" s="18" t="s">
        <v>148</v>
      </c>
      <c r="E1060" s="5" t="s">
        <v>7671</v>
      </c>
      <c r="F1060" s="5" t="s">
        <v>7672</v>
      </c>
      <c r="G1060" s="5" t="s">
        <v>7673</v>
      </c>
      <c r="H1060" s="5"/>
      <c r="I1060" s="5"/>
      <c r="J1060" s="5" t="s">
        <v>877</v>
      </c>
      <c r="K1060" s="5" t="s">
        <v>2551</v>
      </c>
      <c r="L1060" s="5" t="s">
        <v>2551</v>
      </c>
      <c r="M1060" s="5"/>
      <c r="N1060" s="5" t="s">
        <v>2717</v>
      </c>
      <c r="O1060" s="18" t="s">
        <v>56</v>
      </c>
      <c r="Q1060">
        <v>100</v>
      </c>
      <c r="R1060" s="5"/>
      <c r="S1060">
        <v>34</v>
      </c>
      <c r="U1060">
        <v>6</v>
      </c>
      <c r="V1060">
        <v>45</v>
      </c>
      <c r="W1060">
        <v>32</v>
      </c>
      <c r="X1060">
        <v>1</v>
      </c>
      <c r="AO1060" s="5" t="s">
        <v>7674</v>
      </c>
      <c r="AP1060" s="5" t="s">
        <v>7674</v>
      </c>
      <c r="AQ1060" s="19"/>
      <c r="AR1060" s="5"/>
    </row>
    <row r="1061" spans="1:44" ht="16" x14ac:dyDescent="0.2">
      <c r="A1061" s="18" t="s">
        <v>809</v>
      </c>
      <c r="B1061" s="18" t="s">
        <v>144</v>
      </c>
      <c r="C1061" s="18" t="s">
        <v>3023</v>
      </c>
      <c r="D1061" s="18" t="s">
        <v>2867</v>
      </c>
      <c r="E1061" s="5" t="s">
        <v>3873</v>
      </c>
      <c r="F1061" s="5" t="s">
        <v>3874</v>
      </c>
      <c r="G1061" s="5" t="s">
        <v>3875</v>
      </c>
      <c r="H1061" s="5"/>
      <c r="I1061" s="5"/>
      <c r="J1061" s="5" t="s">
        <v>810</v>
      </c>
      <c r="K1061" s="5" t="s">
        <v>2551</v>
      </c>
      <c r="L1061" s="5" t="s">
        <v>2717</v>
      </c>
      <c r="M1061" s="5" t="s">
        <v>2551</v>
      </c>
      <c r="N1061" s="5" t="s">
        <v>2551</v>
      </c>
      <c r="O1061" s="18" t="s">
        <v>114</v>
      </c>
      <c r="Q1061">
        <v>100</v>
      </c>
      <c r="R1061" s="5"/>
      <c r="Z1061">
        <v>5</v>
      </c>
      <c r="AA1061">
        <v>20</v>
      </c>
      <c r="AB1061">
        <v>20</v>
      </c>
      <c r="AG1061">
        <v>162600</v>
      </c>
      <c r="AI1061">
        <v>120</v>
      </c>
      <c r="AO1061" s="5" t="s">
        <v>4255</v>
      </c>
      <c r="AP1061" s="5" t="s">
        <v>4256</v>
      </c>
      <c r="AQ1061" s="19"/>
      <c r="AR1061" s="5"/>
    </row>
    <row r="1062" spans="1:44" ht="16" x14ac:dyDescent="0.2">
      <c r="A1062" s="18" t="s">
        <v>2095</v>
      </c>
      <c r="B1062" s="18" t="s">
        <v>476</v>
      </c>
      <c r="C1062" s="18" t="s">
        <v>4505</v>
      </c>
      <c r="D1062" s="18" t="s">
        <v>2867</v>
      </c>
      <c r="E1062" s="5" t="s">
        <v>7675</v>
      </c>
      <c r="F1062" s="5" t="s">
        <v>7676</v>
      </c>
      <c r="G1062" s="5" t="s">
        <v>7677</v>
      </c>
      <c r="H1062" s="5"/>
      <c r="I1062" s="5"/>
      <c r="J1062" s="5" t="s">
        <v>2096</v>
      </c>
      <c r="K1062" s="5" t="s">
        <v>2769</v>
      </c>
      <c r="L1062" s="5" t="s">
        <v>2738</v>
      </c>
      <c r="M1062" s="5" t="s">
        <v>2813</v>
      </c>
      <c r="N1062" s="5" t="s">
        <v>2739</v>
      </c>
      <c r="O1062" s="18" t="s">
        <v>56</v>
      </c>
      <c r="P1062">
        <v>100</v>
      </c>
      <c r="R1062" s="5"/>
      <c r="S1062">
        <v>50</v>
      </c>
      <c r="U1062">
        <v>100</v>
      </c>
      <c r="W1062">
        <v>100</v>
      </c>
      <c r="Z1062">
        <v>10</v>
      </c>
      <c r="AO1062" s="5" t="s">
        <v>4216</v>
      </c>
      <c r="AP1062" s="5" t="s">
        <v>4216</v>
      </c>
      <c r="AQ1062" s="19" t="s">
        <v>2551</v>
      </c>
      <c r="AR1062" s="5" t="s">
        <v>2551</v>
      </c>
    </row>
    <row r="1063" spans="1:44" ht="16" x14ac:dyDescent="0.2">
      <c r="A1063" s="18" t="s">
        <v>627</v>
      </c>
      <c r="B1063" s="18" t="s">
        <v>626</v>
      </c>
      <c r="C1063" s="18" t="s">
        <v>48</v>
      </c>
      <c r="D1063" s="18" t="s">
        <v>48</v>
      </c>
      <c r="E1063" s="5" t="s">
        <v>7678</v>
      </c>
      <c r="F1063" s="5" t="s">
        <v>7679</v>
      </c>
      <c r="G1063" s="5" t="s">
        <v>7680</v>
      </c>
      <c r="H1063" s="5"/>
      <c r="I1063" s="5" t="s">
        <v>7681</v>
      </c>
      <c r="J1063" s="5" t="s">
        <v>7682</v>
      </c>
      <c r="K1063" s="5" t="s">
        <v>7683</v>
      </c>
      <c r="L1063" s="5" t="s">
        <v>7684</v>
      </c>
      <c r="M1063" s="5" t="s">
        <v>2551</v>
      </c>
      <c r="N1063" s="5" t="s">
        <v>2551</v>
      </c>
      <c r="O1063" s="18" t="s">
        <v>114</v>
      </c>
      <c r="R1063" s="5"/>
      <c r="T1063">
        <v>500</v>
      </c>
      <c r="Y1063">
        <v>800</v>
      </c>
      <c r="AE1063">
        <v>10</v>
      </c>
      <c r="AH1063">
        <v>1</v>
      </c>
      <c r="AO1063" s="5" t="s">
        <v>7685</v>
      </c>
      <c r="AP1063" s="5" t="s">
        <v>7685</v>
      </c>
      <c r="AQ1063" s="19" t="s">
        <v>2588</v>
      </c>
      <c r="AR1063" s="5" t="s">
        <v>7686</v>
      </c>
    </row>
    <row r="1064" spans="1:44" ht="32" x14ac:dyDescent="0.2">
      <c r="A1064" s="18" t="s">
        <v>1427</v>
      </c>
      <c r="B1064" s="18" t="s">
        <v>408</v>
      </c>
      <c r="C1064" s="18" t="s">
        <v>7598</v>
      </c>
      <c r="D1064" s="18" t="s">
        <v>2976</v>
      </c>
      <c r="E1064" s="5" t="s">
        <v>7687</v>
      </c>
      <c r="F1064" s="5" t="s">
        <v>7688</v>
      </c>
      <c r="G1064" s="5" t="s">
        <v>7689</v>
      </c>
      <c r="H1064" s="5"/>
      <c r="I1064" s="5"/>
      <c r="J1064" s="5" t="s">
        <v>1428</v>
      </c>
      <c r="K1064" s="5" t="s">
        <v>2551</v>
      </c>
      <c r="L1064" s="5" t="s">
        <v>2551</v>
      </c>
      <c r="M1064" s="5" t="s">
        <v>2717</v>
      </c>
      <c r="N1064" s="5" t="s">
        <v>2551</v>
      </c>
      <c r="O1064" s="18" t="s">
        <v>67</v>
      </c>
      <c r="P1064">
        <v>100</v>
      </c>
      <c r="R1064" s="5"/>
      <c r="S1064">
        <v>50</v>
      </c>
      <c r="T1064">
        <v>305</v>
      </c>
      <c r="U1064">
        <v>100</v>
      </c>
      <c r="AG1064">
        <v>5</v>
      </c>
      <c r="AK1064">
        <v>21500</v>
      </c>
      <c r="AL1064">
        <v>10000</v>
      </c>
      <c r="AN1064">
        <v>1</v>
      </c>
      <c r="AO1064" s="5" t="s">
        <v>7690</v>
      </c>
      <c r="AP1064" s="5" t="s">
        <v>7691</v>
      </c>
      <c r="AQ1064" s="19" t="s">
        <v>2551</v>
      </c>
      <c r="AR1064" s="5" t="s">
        <v>2551</v>
      </c>
    </row>
    <row r="1065" spans="1:44" ht="16" x14ac:dyDescent="0.2">
      <c r="A1065" s="18" t="s">
        <v>507</v>
      </c>
      <c r="B1065" s="18" t="s">
        <v>408</v>
      </c>
      <c r="C1065" s="18" t="s">
        <v>7598</v>
      </c>
      <c r="D1065" s="18" t="s">
        <v>2976</v>
      </c>
      <c r="E1065" s="5" t="s">
        <v>7692</v>
      </c>
      <c r="F1065" s="5" t="s">
        <v>7693</v>
      </c>
      <c r="G1065" s="5" t="s">
        <v>7694</v>
      </c>
      <c r="H1065" s="5"/>
      <c r="I1065" s="5"/>
      <c r="J1065" s="5" t="s">
        <v>508</v>
      </c>
      <c r="K1065" s="5" t="s">
        <v>2551</v>
      </c>
      <c r="L1065" s="5" t="s">
        <v>2551</v>
      </c>
      <c r="M1065" s="5" t="s">
        <v>2551</v>
      </c>
      <c r="N1065" s="5" t="s">
        <v>2717</v>
      </c>
      <c r="O1065" s="18" t="s">
        <v>56</v>
      </c>
      <c r="P1065">
        <v>100</v>
      </c>
      <c r="R1065" s="5"/>
      <c r="S1065">
        <v>134</v>
      </c>
      <c r="U1065">
        <v>301</v>
      </c>
      <c r="V1065">
        <v>67</v>
      </c>
      <c r="W1065">
        <v>235</v>
      </c>
      <c r="AB1065">
        <v>17</v>
      </c>
      <c r="AE1065">
        <v>8</v>
      </c>
      <c r="AO1065" s="5" t="s">
        <v>7695</v>
      </c>
      <c r="AP1065" s="5" t="s">
        <v>7696</v>
      </c>
      <c r="AQ1065" s="19"/>
      <c r="AR1065" s="5"/>
    </row>
    <row r="1066" spans="1:44" ht="16" x14ac:dyDescent="0.2">
      <c r="A1066" s="18" t="s">
        <v>805</v>
      </c>
      <c r="B1066" s="18" t="s">
        <v>408</v>
      </c>
      <c r="C1066" s="18" t="s">
        <v>7598</v>
      </c>
      <c r="D1066" s="18" t="s">
        <v>2976</v>
      </c>
      <c r="E1066" s="5" t="s">
        <v>7697</v>
      </c>
      <c r="F1066" s="5" t="s">
        <v>7698</v>
      </c>
      <c r="G1066" s="5" t="s">
        <v>7699</v>
      </c>
      <c r="H1066" s="5"/>
      <c r="I1066" s="5"/>
      <c r="J1066" s="5" t="s">
        <v>806</v>
      </c>
      <c r="K1066" s="5" t="s">
        <v>2769</v>
      </c>
      <c r="L1066" s="5" t="s">
        <v>2951</v>
      </c>
      <c r="M1066" s="5" t="s">
        <v>2951</v>
      </c>
      <c r="N1066" s="5" t="s">
        <v>3006</v>
      </c>
      <c r="O1066" s="18" t="s">
        <v>56</v>
      </c>
      <c r="P1066">
        <v>100</v>
      </c>
      <c r="R1066" s="5"/>
      <c r="AO1066" s="5" t="s">
        <v>7700</v>
      </c>
      <c r="AP1066" s="5" t="s">
        <v>7700</v>
      </c>
      <c r="AQ1066" s="19" t="s">
        <v>2553</v>
      </c>
      <c r="AR1066" s="5" t="s">
        <v>2769</v>
      </c>
    </row>
    <row r="1067" spans="1:44" ht="16" x14ac:dyDescent="0.2">
      <c r="A1067" s="18" t="s">
        <v>976</v>
      </c>
      <c r="B1067" s="18" t="s">
        <v>408</v>
      </c>
      <c r="C1067" s="18" t="s">
        <v>7598</v>
      </c>
      <c r="D1067" s="18" t="s">
        <v>2976</v>
      </c>
      <c r="E1067" s="5" t="s">
        <v>7701</v>
      </c>
      <c r="F1067" s="5" t="s">
        <v>7702</v>
      </c>
      <c r="G1067" s="5" t="s">
        <v>7703</v>
      </c>
      <c r="H1067" s="5"/>
      <c r="I1067" s="5"/>
      <c r="J1067" s="5" t="s">
        <v>977</v>
      </c>
      <c r="K1067" s="5" t="s">
        <v>3144</v>
      </c>
      <c r="L1067" s="5" t="s">
        <v>2769</v>
      </c>
      <c r="M1067" s="5" t="s">
        <v>2738</v>
      </c>
      <c r="N1067" s="5" t="s">
        <v>2951</v>
      </c>
      <c r="O1067" s="18" t="s">
        <v>120</v>
      </c>
      <c r="P1067">
        <v>100</v>
      </c>
      <c r="R1067" s="5"/>
      <c r="U1067">
        <v>1000</v>
      </c>
      <c r="W1067">
        <v>9550</v>
      </c>
      <c r="X1067">
        <v>1500</v>
      </c>
      <c r="AO1067" s="5" t="s">
        <v>7704</v>
      </c>
      <c r="AP1067" s="5" t="s">
        <v>7704</v>
      </c>
      <c r="AQ1067" s="19" t="s">
        <v>2550</v>
      </c>
      <c r="AR1067" s="5" t="s">
        <v>7705</v>
      </c>
    </row>
    <row r="1068" spans="1:44" ht="16" x14ac:dyDescent="0.2">
      <c r="A1068" s="18" t="s">
        <v>2026</v>
      </c>
      <c r="B1068" s="18" t="s">
        <v>408</v>
      </c>
      <c r="C1068" s="18" t="s">
        <v>7598</v>
      </c>
      <c r="D1068" s="18" t="s">
        <v>2976</v>
      </c>
      <c r="E1068" s="5" t="s">
        <v>3412</v>
      </c>
      <c r="F1068" s="5" t="s">
        <v>4439</v>
      </c>
      <c r="G1068" s="5" t="s">
        <v>4440</v>
      </c>
      <c r="H1068" s="5"/>
      <c r="I1068" s="5"/>
      <c r="J1068" s="5" t="s">
        <v>2027</v>
      </c>
      <c r="K1068" s="5" t="s">
        <v>2879</v>
      </c>
      <c r="L1068" s="5" t="s">
        <v>2951</v>
      </c>
      <c r="M1068" s="5" t="s">
        <v>2551</v>
      </c>
      <c r="N1068" s="5" t="s">
        <v>3047</v>
      </c>
      <c r="O1068" s="18" t="s">
        <v>120</v>
      </c>
      <c r="P1068">
        <v>95</v>
      </c>
      <c r="Q1068">
        <v>5</v>
      </c>
      <c r="R1068" s="5"/>
      <c r="S1068">
        <v>4980</v>
      </c>
      <c r="U1068">
        <v>500</v>
      </c>
      <c r="W1068">
        <v>2100</v>
      </c>
      <c r="AO1068" s="5" t="s">
        <v>7706</v>
      </c>
      <c r="AP1068" s="5" t="s">
        <v>7707</v>
      </c>
      <c r="AQ1068" s="19"/>
      <c r="AR1068" s="5"/>
    </row>
    <row r="1069" spans="1:44" ht="16" x14ac:dyDescent="0.2">
      <c r="A1069" s="18" t="s">
        <v>1488</v>
      </c>
      <c r="B1069" s="18" t="s">
        <v>651</v>
      </c>
      <c r="C1069" s="18" t="s">
        <v>7343</v>
      </c>
      <c r="D1069" s="18" t="s">
        <v>148</v>
      </c>
      <c r="E1069" s="5" t="s">
        <v>7708</v>
      </c>
      <c r="F1069" s="5" t="s">
        <v>7708</v>
      </c>
      <c r="G1069" s="5" t="s">
        <v>7709</v>
      </c>
      <c r="H1069" s="5"/>
      <c r="I1069" s="5"/>
      <c r="J1069" s="5" t="s">
        <v>1489</v>
      </c>
      <c r="K1069" s="5" t="s">
        <v>2761</v>
      </c>
      <c r="L1069" s="5" t="s">
        <v>2551</v>
      </c>
      <c r="M1069" s="5" t="s">
        <v>2551</v>
      </c>
      <c r="N1069" s="5" t="s">
        <v>2761</v>
      </c>
      <c r="O1069" s="18" t="s">
        <v>107</v>
      </c>
      <c r="P1069">
        <v>100</v>
      </c>
      <c r="R1069" s="5"/>
      <c r="S1069">
        <v>20</v>
      </c>
      <c r="U1069">
        <v>50</v>
      </c>
      <c r="W1069">
        <v>50</v>
      </c>
      <c r="AO1069" s="5" t="s">
        <v>5296</v>
      </c>
      <c r="AP1069" s="5" t="s">
        <v>6752</v>
      </c>
      <c r="AQ1069" s="19" t="s">
        <v>2549</v>
      </c>
      <c r="AR1069" s="5" t="s">
        <v>2769</v>
      </c>
    </row>
    <row r="1070" spans="1:44" ht="16" x14ac:dyDescent="0.2">
      <c r="A1070" s="18" t="s">
        <v>2414</v>
      </c>
      <c r="B1070" s="18" t="s">
        <v>270</v>
      </c>
      <c r="C1070" s="18" t="s">
        <v>5130</v>
      </c>
      <c r="D1070" s="18" t="s">
        <v>60</v>
      </c>
      <c r="E1070" s="5" t="s">
        <v>7710</v>
      </c>
      <c r="F1070" s="5" t="s">
        <v>7711</v>
      </c>
      <c r="G1070" s="5" t="s">
        <v>7712</v>
      </c>
      <c r="H1070" s="5"/>
      <c r="I1070" s="5"/>
      <c r="J1070" s="5" t="s">
        <v>2415</v>
      </c>
      <c r="K1070" s="5" t="s">
        <v>2717</v>
      </c>
      <c r="L1070" s="5" t="s">
        <v>2551</v>
      </c>
      <c r="M1070" s="5" t="s">
        <v>2551</v>
      </c>
      <c r="N1070" s="5" t="s">
        <v>2551</v>
      </c>
      <c r="O1070" s="18" t="s">
        <v>120</v>
      </c>
      <c r="P1070">
        <v>100</v>
      </c>
      <c r="R1070" s="5"/>
      <c r="AO1070" s="5" t="s">
        <v>7713</v>
      </c>
      <c r="AP1070" s="5" t="s">
        <v>7714</v>
      </c>
      <c r="AQ1070" s="19"/>
      <c r="AR1070" s="5"/>
    </row>
    <row r="1071" spans="1:44" ht="16" x14ac:dyDescent="0.2">
      <c r="A1071" s="18" t="s">
        <v>1976</v>
      </c>
      <c r="B1071" s="18" t="s">
        <v>1975</v>
      </c>
      <c r="C1071" s="18" t="s">
        <v>48</v>
      </c>
      <c r="D1071" s="18" t="s">
        <v>48</v>
      </c>
      <c r="E1071" s="5" t="s">
        <v>7715</v>
      </c>
      <c r="F1071" s="5" t="s">
        <v>7716</v>
      </c>
      <c r="G1071" s="5" t="s">
        <v>7717</v>
      </c>
      <c r="H1071" s="5"/>
      <c r="I1071" s="5"/>
      <c r="J1071" s="5" t="s">
        <v>1977</v>
      </c>
      <c r="K1071" s="5" t="s">
        <v>7718</v>
      </c>
      <c r="L1071" s="5" t="s">
        <v>7719</v>
      </c>
      <c r="M1071" s="5" t="s">
        <v>2551</v>
      </c>
      <c r="N1071" s="5" t="s">
        <v>7720</v>
      </c>
      <c r="O1071" s="18" t="s">
        <v>56</v>
      </c>
      <c r="R1071" s="5"/>
      <c r="T1071">
        <v>120</v>
      </c>
      <c r="U1071">
        <v>3500</v>
      </c>
      <c r="AA1071">
        <v>40</v>
      </c>
      <c r="AE1071">
        <v>40</v>
      </c>
      <c r="AH1071">
        <v>40</v>
      </c>
      <c r="AO1071" s="5" t="s">
        <v>7721</v>
      </c>
      <c r="AP1071" s="5" t="s">
        <v>7722</v>
      </c>
      <c r="AQ1071" s="19" t="s">
        <v>7723</v>
      </c>
      <c r="AR1071" s="5" t="s">
        <v>7724</v>
      </c>
    </row>
    <row r="1072" spans="1:44" ht="16" x14ac:dyDescent="0.2">
      <c r="A1072" s="18" t="s">
        <v>1497</v>
      </c>
      <c r="B1072" s="18" t="s">
        <v>80</v>
      </c>
      <c r="C1072" s="18" t="s">
        <v>3709</v>
      </c>
      <c r="D1072" s="18" t="s">
        <v>2874</v>
      </c>
      <c r="E1072" s="5" t="s">
        <v>4828</v>
      </c>
      <c r="F1072" s="5" t="s">
        <v>7725</v>
      </c>
      <c r="G1072" s="5" t="s">
        <v>4830</v>
      </c>
      <c r="H1072" s="5"/>
      <c r="I1072" s="5"/>
      <c r="J1072" s="5" t="s">
        <v>1498</v>
      </c>
      <c r="K1072" s="5" t="s">
        <v>7726</v>
      </c>
      <c r="L1072" s="5" t="s">
        <v>2551</v>
      </c>
      <c r="M1072" s="5" t="s">
        <v>7727</v>
      </c>
      <c r="N1072" s="5" t="s">
        <v>2551</v>
      </c>
      <c r="O1072" s="18" t="s">
        <v>120</v>
      </c>
      <c r="P1072">
        <v>65</v>
      </c>
      <c r="Q1072">
        <v>35</v>
      </c>
      <c r="R1072" s="5"/>
      <c r="W1072">
        <v>5000</v>
      </c>
      <c r="AJ1072">
        <v>70065</v>
      </c>
      <c r="AO1072" s="5" t="s">
        <v>4831</v>
      </c>
      <c r="AP1072" s="5" t="s">
        <v>4832</v>
      </c>
      <c r="AQ1072" s="19"/>
      <c r="AR1072" s="5"/>
    </row>
    <row r="1073" spans="1:44" ht="16" x14ac:dyDescent="0.2">
      <c r="A1073" s="18" t="s">
        <v>411</v>
      </c>
      <c r="B1073" s="18" t="s">
        <v>408</v>
      </c>
      <c r="C1073" s="18" t="s">
        <v>7598</v>
      </c>
      <c r="D1073" s="18" t="s">
        <v>2976</v>
      </c>
      <c r="E1073" s="5" t="s">
        <v>5210</v>
      </c>
      <c r="F1073" s="5" t="s">
        <v>7728</v>
      </c>
      <c r="G1073" s="5" t="s">
        <v>6485</v>
      </c>
      <c r="H1073" s="5"/>
      <c r="I1073" s="5"/>
      <c r="J1073" s="5" t="s">
        <v>227</v>
      </c>
      <c r="K1073" s="5" t="s">
        <v>2551</v>
      </c>
      <c r="L1073" s="5" t="s">
        <v>2551</v>
      </c>
      <c r="M1073" s="5" t="s">
        <v>2551</v>
      </c>
      <c r="N1073" s="5" t="s">
        <v>2717</v>
      </c>
      <c r="O1073" s="18" t="s">
        <v>56</v>
      </c>
      <c r="P1073">
        <v>100</v>
      </c>
      <c r="R1073" s="5"/>
      <c r="S1073">
        <v>252</v>
      </c>
      <c r="U1073">
        <v>81</v>
      </c>
      <c r="W1073">
        <v>79</v>
      </c>
      <c r="X1073">
        <v>81</v>
      </c>
      <c r="AO1073" s="5" t="s">
        <v>7439</v>
      </c>
      <c r="AP1073" s="5" t="s">
        <v>7439</v>
      </c>
      <c r="AQ1073" s="19"/>
      <c r="AR1073" s="5"/>
    </row>
    <row r="1074" spans="1:44" ht="16" x14ac:dyDescent="0.2">
      <c r="A1074" s="18" t="s">
        <v>1214</v>
      </c>
      <c r="B1074" s="18" t="s">
        <v>408</v>
      </c>
      <c r="C1074" s="18" t="s">
        <v>7598</v>
      </c>
      <c r="D1074" s="18" t="s">
        <v>2976</v>
      </c>
      <c r="E1074" s="5" t="s">
        <v>1215</v>
      </c>
      <c r="F1074" s="5" t="s">
        <v>7729</v>
      </c>
      <c r="G1074" s="5" t="s">
        <v>7730</v>
      </c>
      <c r="H1074" s="5"/>
      <c r="I1074" s="5"/>
      <c r="J1074" s="5" t="s">
        <v>1215</v>
      </c>
      <c r="K1074" s="5" t="s">
        <v>2813</v>
      </c>
      <c r="L1074" s="5" t="s">
        <v>3076</v>
      </c>
      <c r="M1074" s="5" t="s">
        <v>2551</v>
      </c>
      <c r="N1074" s="5" t="s">
        <v>2551</v>
      </c>
      <c r="O1074" s="18" t="s">
        <v>114</v>
      </c>
      <c r="P1074">
        <v>100</v>
      </c>
      <c r="R1074" s="5"/>
      <c r="T1074">
        <v>10</v>
      </c>
      <c r="Z1074">
        <v>3</v>
      </c>
      <c r="AA1074">
        <v>5</v>
      </c>
      <c r="AB1074">
        <v>8</v>
      </c>
      <c r="AC1074">
        <v>5</v>
      </c>
      <c r="AE1074">
        <v>6</v>
      </c>
      <c r="AH1074">
        <v>8</v>
      </c>
      <c r="AI1074">
        <v>22</v>
      </c>
      <c r="AN1074">
        <v>15</v>
      </c>
      <c r="AO1074" s="5" t="s">
        <v>2567</v>
      </c>
      <c r="AP1074" s="5" t="s">
        <v>7731</v>
      </c>
      <c r="AQ1074" s="19"/>
      <c r="AR1074" s="5"/>
    </row>
    <row r="1075" spans="1:44" ht="16" x14ac:dyDescent="0.2">
      <c r="A1075" s="18" t="s">
        <v>2370</v>
      </c>
      <c r="B1075" s="18" t="s">
        <v>408</v>
      </c>
      <c r="C1075" s="18" t="s">
        <v>7598</v>
      </c>
      <c r="D1075" s="18" t="s">
        <v>2976</v>
      </c>
      <c r="E1075" s="5" t="s">
        <v>7732</v>
      </c>
      <c r="F1075" s="5" t="s">
        <v>7733</v>
      </c>
      <c r="G1075" s="5" t="s">
        <v>4214</v>
      </c>
      <c r="H1075" s="5"/>
      <c r="I1075" s="5"/>
      <c r="J1075" s="5" t="s">
        <v>2371</v>
      </c>
      <c r="K1075" s="5" t="s">
        <v>2551</v>
      </c>
      <c r="L1075" s="5" t="s">
        <v>2717</v>
      </c>
      <c r="M1075" s="5" t="s">
        <v>2551</v>
      </c>
      <c r="N1075" s="5" t="s">
        <v>2551</v>
      </c>
      <c r="O1075" s="18" t="s">
        <v>114</v>
      </c>
      <c r="P1075">
        <v>100</v>
      </c>
      <c r="R1075" s="5"/>
      <c r="AF1075">
        <v>2800</v>
      </c>
      <c r="AI1075">
        <v>100</v>
      </c>
      <c r="AJ1075">
        <v>50</v>
      </c>
      <c r="AO1075" s="5" t="s">
        <v>4215</v>
      </c>
      <c r="AP1075" s="5" t="s">
        <v>4216</v>
      </c>
      <c r="AQ1075" s="19"/>
      <c r="AR1075" s="5"/>
    </row>
    <row r="1076" spans="1:44" ht="16" x14ac:dyDescent="0.2">
      <c r="A1076" s="18" t="s">
        <v>1935</v>
      </c>
      <c r="B1076" s="18" t="s">
        <v>1515</v>
      </c>
      <c r="C1076" s="18" t="s">
        <v>48</v>
      </c>
      <c r="D1076" s="18" t="s">
        <v>48</v>
      </c>
      <c r="E1076" s="5" t="s">
        <v>5195</v>
      </c>
      <c r="F1076" s="5" t="s">
        <v>7734</v>
      </c>
      <c r="G1076" s="5" t="s">
        <v>7735</v>
      </c>
      <c r="H1076" s="5"/>
      <c r="I1076" s="5"/>
      <c r="J1076" s="5" t="s">
        <v>1936</v>
      </c>
      <c r="K1076" s="5" t="s">
        <v>2753</v>
      </c>
      <c r="L1076" s="5" t="s">
        <v>2753</v>
      </c>
      <c r="M1076" s="5" t="s">
        <v>2753</v>
      </c>
      <c r="N1076" s="5" t="s">
        <v>2753</v>
      </c>
      <c r="O1076" s="18" t="s">
        <v>107</v>
      </c>
      <c r="R1076" s="5"/>
      <c r="S1076">
        <v>30</v>
      </c>
      <c r="T1076">
        <v>30</v>
      </c>
      <c r="U1076">
        <v>30</v>
      </c>
      <c r="V1076">
        <v>15</v>
      </c>
      <c r="Z1076">
        <v>20</v>
      </c>
      <c r="AA1076">
        <v>20</v>
      </c>
      <c r="AE1076">
        <v>50</v>
      </c>
      <c r="AH1076">
        <v>20</v>
      </c>
      <c r="AI1076">
        <v>10</v>
      </c>
      <c r="AO1076" s="5" t="s">
        <v>7736</v>
      </c>
      <c r="AP1076" s="5" t="s">
        <v>7736</v>
      </c>
      <c r="AQ1076" s="19"/>
      <c r="AR1076" s="5"/>
    </row>
    <row r="1077" spans="1:44" ht="16" x14ac:dyDescent="0.2">
      <c r="A1077" s="18" t="s">
        <v>1513</v>
      </c>
      <c r="B1077" s="18" t="s">
        <v>1512</v>
      </c>
      <c r="C1077" s="18" t="s">
        <v>48</v>
      </c>
      <c r="D1077" s="18" t="s">
        <v>48</v>
      </c>
      <c r="E1077" s="5" t="s">
        <v>7737</v>
      </c>
      <c r="F1077" s="5" t="s">
        <v>7738</v>
      </c>
      <c r="G1077" s="5" t="s">
        <v>7739</v>
      </c>
      <c r="H1077" s="5"/>
      <c r="I1077" s="5"/>
      <c r="J1077" s="5" t="s">
        <v>7740</v>
      </c>
      <c r="K1077" s="5" t="s">
        <v>2761</v>
      </c>
      <c r="L1077" s="5"/>
      <c r="M1077" s="5" t="s">
        <v>2551</v>
      </c>
      <c r="N1077" s="5" t="s">
        <v>2761</v>
      </c>
      <c r="O1077" s="18" t="s">
        <v>107</v>
      </c>
      <c r="R1077" s="5"/>
      <c r="S1077">
        <v>350</v>
      </c>
      <c r="T1077">
        <v>250</v>
      </c>
      <c r="U1077">
        <v>150</v>
      </c>
      <c r="V1077">
        <v>20</v>
      </c>
      <c r="W1077">
        <v>120</v>
      </c>
      <c r="X1077">
        <v>60</v>
      </c>
      <c r="AB1077">
        <v>10</v>
      </c>
      <c r="AO1077" s="5" t="s">
        <v>7741</v>
      </c>
      <c r="AP1077" s="5" t="s">
        <v>7741</v>
      </c>
      <c r="AQ1077" s="19"/>
      <c r="AR1077" s="5"/>
    </row>
  </sheetData>
  <pageMargins left="0.70000000000000007" right="0.70000000000000007" top="0.75" bottom="0.75" header="0.30000000000000004" footer="0.30000000000000004"/>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4"/>
  <sheetViews>
    <sheetView workbookViewId="0"/>
  </sheetViews>
  <sheetFormatPr baseColWidth="10" defaultColWidth="10.6640625" defaultRowHeight="14.5" x14ac:dyDescent="0.2"/>
  <cols>
    <col min="1" max="1" width="10.6640625" customWidth="1"/>
  </cols>
  <sheetData>
    <row r="1" spans="1:6" ht="15" x14ac:dyDescent="0.2">
      <c r="A1" s="3" t="s">
        <v>22</v>
      </c>
      <c r="B1" s="20" t="s">
        <v>7742</v>
      </c>
      <c r="C1" s="20" t="s">
        <v>7743</v>
      </c>
      <c r="D1" s="20" t="s">
        <v>33</v>
      </c>
      <c r="E1" s="20" t="s">
        <v>7744</v>
      </c>
    </row>
    <row r="2" spans="1:6" ht="15" x14ac:dyDescent="0.2">
      <c r="A2" t="s">
        <v>78</v>
      </c>
      <c r="B2">
        <v>207750</v>
      </c>
      <c r="C2">
        <v>4111.3999999999996</v>
      </c>
      <c r="D2">
        <v>211861.4</v>
      </c>
      <c r="E2">
        <f>VLOOKUP(A2,'CRF-All_Assessed_bids'!G:S,12,FALSE)</f>
        <v>4111.3999999999996</v>
      </c>
      <c r="F2">
        <f t="shared" ref="F2:F65" si="0">D2-E2</f>
        <v>207750</v>
      </c>
    </row>
    <row r="3" spans="1:6" ht="15" x14ac:dyDescent="0.2">
      <c r="A3" t="s">
        <v>82</v>
      </c>
      <c r="B3">
        <v>437938</v>
      </c>
      <c r="C3">
        <v>8759</v>
      </c>
      <c r="D3">
        <v>446697</v>
      </c>
      <c r="E3">
        <f>VLOOKUP(A3,'CRF-All_Assessed_bids'!G:S,12,FALSE)</f>
        <v>8759</v>
      </c>
      <c r="F3">
        <f t="shared" si="0"/>
        <v>437938</v>
      </c>
    </row>
    <row r="4" spans="1:6" ht="15" x14ac:dyDescent="0.2">
      <c r="A4" t="s">
        <v>88</v>
      </c>
      <c r="B4">
        <v>833172</v>
      </c>
      <c r="C4">
        <v>16663.439999999999</v>
      </c>
      <c r="D4">
        <v>849835.44</v>
      </c>
      <c r="E4">
        <f>VLOOKUP(A4,'CRF-All_Assessed_bids'!G:S,12,FALSE)</f>
        <v>16663.439999999999</v>
      </c>
      <c r="F4">
        <f t="shared" si="0"/>
        <v>833172</v>
      </c>
    </row>
    <row r="5" spans="1:6" ht="15" x14ac:dyDescent="0.2">
      <c r="A5" t="s">
        <v>91</v>
      </c>
      <c r="B5">
        <v>496186</v>
      </c>
      <c r="C5">
        <v>9923.7199999999993</v>
      </c>
      <c r="D5">
        <v>506109.72</v>
      </c>
      <c r="E5">
        <f>VLOOKUP(A5,'CRF-All_Assessed_bids'!G:S,12,FALSE)</f>
        <v>9923.7199999999993</v>
      </c>
      <c r="F5">
        <f t="shared" si="0"/>
        <v>496186</v>
      </c>
    </row>
    <row r="6" spans="1:6" ht="15" x14ac:dyDescent="0.2">
      <c r="A6" t="s">
        <v>96</v>
      </c>
      <c r="B6">
        <v>500000</v>
      </c>
      <c r="C6">
        <v>10000</v>
      </c>
      <c r="D6">
        <v>510000</v>
      </c>
      <c r="E6">
        <f>VLOOKUP(A6,'CRF-All_Assessed_bids'!G:S,12,FALSE)</f>
        <v>10000</v>
      </c>
      <c r="F6">
        <f t="shared" si="0"/>
        <v>500000</v>
      </c>
    </row>
    <row r="7" spans="1:6" ht="15" x14ac:dyDescent="0.2">
      <c r="A7" t="s">
        <v>100</v>
      </c>
      <c r="B7">
        <v>648150</v>
      </c>
      <c r="C7">
        <v>12963</v>
      </c>
      <c r="D7">
        <v>661113</v>
      </c>
      <c r="E7">
        <f>VLOOKUP(A7,'CRF-All_Assessed_bids'!G:S,12,FALSE)</f>
        <v>12963</v>
      </c>
      <c r="F7">
        <f t="shared" si="0"/>
        <v>648150</v>
      </c>
    </row>
    <row r="8" spans="1:6" ht="15" x14ac:dyDescent="0.2">
      <c r="A8" t="s">
        <v>105</v>
      </c>
      <c r="B8">
        <v>1350140</v>
      </c>
      <c r="C8">
        <v>27000</v>
      </c>
      <c r="D8">
        <v>1377140</v>
      </c>
      <c r="E8">
        <f>VLOOKUP(A8,'CRF-All_Assessed_bids'!G:S,12,FALSE)</f>
        <v>27000</v>
      </c>
      <c r="F8">
        <f t="shared" si="0"/>
        <v>1350140</v>
      </c>
    </row>
    <row r="9" spans="1:6" ht="15" x14ac:dyDescent="0.2">
      <c r="A9" t="s">
        <v>112</v>
      </c>
      <c r="B9">
        <v>828230</v>
      </c>
      <c r="C9">
        <v>16564.580000000002</v>
      </c>
      <c r="D9">
        <v>844794.58</v>
      </c>
      <c r="E9">
        <f>VLOOKUP(A9,'CRF-All_Assessed_bids'!G:S,12,FALSE)</f>
        <v>16564.580000000002</v>
      </c>
      <c r="F9">
        <f t="shared" si="0"/>
        <v>828230</v>
      </c>
    </row>
    <row r="10" spans="1:6" ht="15" x14ac:dyDescent="0.2">
      <c r="A10" t="s">
        <v>118</v>
      </c>
      <c r="B10">
        <v>113098</v>
      </c>
      <c r="C10">
        <v>2262</v>
      </c>
      <c r="D10">
        <v>115360</v>
      </c>
      <c r="E10">
        <f>VLOOKUP(A10,'CRF-All_Assessed_bids'!G:S,12,FALSE)</f>
        <v>2262</v>
      </c>
      <c r="F10">
        <f t="shared" si="0"/>
        <v>113098</v>
      </c>
    </row>
    <row r="11" spans="1:6" ht="15" x14ac:dyDescent="0.2">
      <c r="A11" t="s">
        <v>142</v>
      </c>
      <c r="B11">
        <v>406243.54</v>
      </c>
      <c r="C11">
        <v>8206.94</v>
      </c>
      <c r="D11">
        <v>414450.48</v>
      </c>
      <c r="E11">
        <f>VLOOKUP(A11,'CRF-All_Assessed_bids'!G:S,12,FALSE)</f>
        <v>8206.94</v>
      </c>
      <c r="F11">
        <f t="shared" si="0"/>
        <v>406243.54</v>
      </c>
    </row>
    <row r="12" spans="1:6" ht="15" x14ac:dyDescent="0.2">
      <c r="A12" t="s">
        <v>146</v>
      </c>
      <c r="B12">
        <v>404126</v>
      </c>
      <c r="C12">
        <v>8082.52</v>
      </c>
      <c r="D12">
        <v>412208.52</v>
      </c>
      <c r="E12">
        <f>VLOOKUP(A12,'CRF-All_Assessed_bids'!G:S,12,FALSE)</f>
        <v>8082.52</v>
      </c>
      <c r="F12">
        <f t="shared" si="0"/>
        <v>404126</v>
      </c>
    </row>
    <row r="13" spans="1:6" ht="15" x14ac:dyDescent="0.2">
      <c r="A13" t="s">
        <v>155</v>
      </c>
      <c r="B13">
        <v>706413</v>
      </c>
      <c r="C13">
        <v>14128</v>
      </c>
      <c r="D13">
        <v>720541</v>
      </c>
      <c r="E13">
        <f>VLOOKUP(A13,'CRF-All_Assessed_bids'!G:S,12,FALSE)</f>
        <v>14128</v>
      </c>
      <c r="F13">
        <f t="shared" si="0"/>
        <v>706413</v>
      </c>
    </row>
    <row r="14" spans="1:6" ht="15" x14ac:dyDescent="0.2">
      <c r="A14" t="s">
        <v>160</v>
      </c>
      <c r="B14">
        <v>733937</v>
      </c>
      <c r="C14">
        <v>14678.74</v>
      </c>
      <c r="D14">
        <v>748615.74</v>
      </c>
      <c r="E14">
        <f>VLOOKUP(A14,'CRF-All_Assessed_bids'!G:S,12,FALSE)</f>
        <v>14678.74</v>
      </c>
      <c r="F14">
        <f t="shared" si="0"/>
        <v>733937</v>
      </c>
    </row>
    <row r="15" spans="1:6" ht="15" x14ac:dyDescent="0.2">
      <c r="A15" t="s">
        <v>164</v>
      </c>
      <c r="B15">
        <v>91669</v>
      </c>
      <c r="C15">
        <v>1833.38</v>
      </c>
      <c r="D15">
        <v>93502.38</v>
      </c>
      <c r="E15">
        <f>VLOOKUP(A15,'CRF-All_Assessed_bids'!G:S,12,FALSE)</f>
        <v>1833.38</v>
      </c>
      <c r="F15">
        <f t="shared" si="0"/>
        <v>91669</v>
      </c>
    </row>
    <row r="16" spans="1:6" ht="15" x14ac:dyDescent="0.2">
      <c r="A16" t="s">
        <v>166</v>
      </c>
      <c r="B16">
        <v>760475</v>
      </c>
      <c r="C16">
        <v>15210</v>
      </c>
      <c r="D16">
        <v>775685</v>
      </c>
      <c r="E16">
        <f>VLOOKUP(A16,'CRF-All_Assessed_bids'!G:S,12,FALSE)</f>
        <v>15210</v>
      </c>
      <c r="F16">
        <f t="shared" si="0"/>
        <v>760475</v>
      </c>
    </row>
    <row r="17" spans="1:6" ht="15" x14ac:dyDescent="0.2">
      <c r="A17" t="s">
        <v>178</v>
      </c>
      <c r="B17">
        <v>561618</v>
      </c>
      <c r="C17">
        <v>11232</v>
      </c>
      <c r="D17">
        <v>572850</v>
      </c>
      <c r="E17">
        <f>VLOOKUP(A17,'CRF-All_Assessed_bids'!G:S,12,FALSE)</f>
        <v>11232</v>
      </c>
      <c r="F17">
        <f t="shared" si="0"/>
        <v>561618</v>
      </c>
    </row>
    <row r="18" spans="1:6" ht="15" x14ac:dyDescent="0.2">
      <c r="A18" t="s">
        <v>190</v>
      </c>
      <c r="B18">
        <v>2480000</v>
      </c>
      <c r="C18">
        <v>49600</v>
      </c>
      <c r="D18">
        <v>2529600</v>
      </c>
      <c r="E18">
        <f>VLOOKUP(A18,'CRF-All_Assessed_bids'!G:S,12,FALSE)</f>
        <v>49600</v>
      </c>
      <c r="F18">
        <f t="shared" si="0"/>
        <v>2480000</v>
      </c>
    </row>
    <row r="19" spans="1:6" ht="15" x14ac:dyDescent="0.2">
      <c r="A19" t="s">
        <v>194</v>
      </c>
      <c r="B19">
        <v>659375</v>
      </c>
      <c r="C19">
        <v>13187</v>
      </c>
      <c r="D19">
        <v>672562</v>
      </c>
      <c r="E19">
        <f>VLOOKUP(A19,'CRF-All_Assessed_bids'!G:S,12,FALSE)</f>
        <v>13187</v>
      </c>
      <c r="F19">
        <f t="shared" si="0"/>
        <v>659375</v>
      </c>
    </row>
    <row r="20" spans="1:6" ht="15" x14ac:dyDescent="0.2">
      <c r="A20" t="s">
        <v>199</v>
      </c>
      <c r="B20">
        <v>153667</v>
      </c>
      <c r="C20">
        <v>15366</v>
      </c>
      <c r="D20">
        <v>169033</v>
      </c>
      <c r="E20">
        <f>VLOOKUP(A20,'CRF-All_Assessed_bids'!G:S,12,FALSE)</f>
        <v>15366</v>
      </c>
      <c r="F20">
        <f t="shared" si="0"/>
        <v>153667</v>
      </c>
    </row>
    <row r="21" spans="1:6" ht="15" x14ac:dyDescent="0.2">
      <c r="A21" t="s">
        <v>201</v>
      </c>
      <c r="B21">
        <v>447575</v>
      </c>
      <c r="C21">
        <v>8951.5</v>
      </c>
      <c r="D21">
        <v>456526.5</v>
      </c>
      <c r="E21">
        <f>VLOOKUP(A21,'CRF-All_Assessed_bids'!G:S,12,FALSE)</f>
        <v>8951.5</v>
      </c>
      <c r="F21">
        <f t="shared" si="0"/>
        <v>447575</v>
      </c>
    </row>
    <row r="22" spans="1:6" ht="15" x14ac:dyDescent="0.2">
      <c r="A22" t="s">
        <v>207</v>
      </c>
      <c r="B22">
        <v>265000</v>
      </c>
      <c r="C22">
        <v>5300</v>
      </c>
      <c r="D22">
        <v>270300</v>
      </c>
      <c r="E22">
        <f>VLOOKUP(A22,'CRF-All_Assessed_bids'!G:S,12,FALSE)</f>
        <v>5300</v>
      </c>
      <c r="F22">
        <f t="shared" si="0"/>
        <v>265000</v>
      </c>
    </row>
    <row r="23" spans="1:6" ht="15" x14ac:dyDescent="0.2">
      <c r="A23" t="s">
        <v>211</v>
      </c>
      <c r="B23">
        <v>200000</v>
      </c>
      <c r="C23">
        <v>4000</v>
      </c>
      <c r="D23">
        <v>204000</v>
      </c>
      <c r="E23">
        <f>VLOOKUP(A23,'CRF-All_Assessed_bids'!G:S,12,FALSE)</f>
        <v>4000</v>
      </c>
      <c r="F23">
        <f t="shared" si="0"/>
        <v>200000</v>
      </c>
    </row>
    <row r="24" spans="1:6" ht="15" x14ac:dyDescent="0.2">
      <c r="A24" t="s">
        <v>217</v>
      </c>
      <c r="B24">
        <v>998668</v>
      </c>
      <c r="C24">
        <v>19973</v>
      </c>
      <c r="D24">
        <v>1018641</v>
      </c>
      <c r="E24">
        <f>VLOOKUP(A24,'CRF-All_Assessed_bids'!G:S,12,FALSE)</f>
        <v>19973</v>
      </c>
      <c r="F24">
        <f t="shared" si="0"/>
        <v>998668</v>
      </c>
    </row>
    <row r="25" spans="1:6" ht="15" x14ac:dyDescent="0.2">
      <c r="A25" t="s">
        <v>222</v>
      </c>
      <c r="B25">
        <v>610450</v>
      </c>
      <c r="C25">
        <v>12209</v>
      </c>
      <c r="D25">
        <v>622659</v>
      </c>
      <c r="E25">
        <f>VLOOKUP(A25,'CRF-All_Assessed_bids'!G:S,12,FALSE)</f>
        <v>12209</v>
      </c>
      <c r="F25">
        <f t="shared" si="0"/>
        <v>610450</v>
      </c>
    </row>
    <row r="26" spans="1:6" ht="15" x14ac:dyDescent="0.2">
      <c r="A26" t="s">
        <v>226</v>
      </c>
      <c r="B26">
        <v>1127213</v>
      </c>
      <c r="C26">
        <v>22544</v>
      </c>
      <c r="D26">
        <v>1149757</v>
      </c>
      <c r="E26">
        <f>VLOOKUP(A26,'CRF-All_Assessed_bids'!G:S,12,FALSE)</f>
        <v>22544</v>
      </c>
      <c r="F26">
        <f t="shared" si="0"/>
        <v>1127213</v>
      </c>
    </row>
    <row r="27" spans="1:6" ht="15" x14ac:dyDescent="0.2">
      <c r="A27" t="s">
        <v>234</v>
      </c>
      <c r="B27">
        <v>125628</v>
      </c>
      <c r="C27">
        <v>2513</v>
      </c>
      <c r="D27">
        <v>128141</v>
      </c>
      <c r="E27">
        <f>VLOOKUP(A27,'CRF-All_Assessed_bids'!G:S,12,FALSE)</f>
        <v>2513</v>
      </c>
      <c r="F27">
        <f t="shared" si="0"/>
        <v>125628</v>
      </c>
    </row>
    <row r="28" spans="1:6" ht="15" x14ac:dyDescent="0.2">
      <c r="A28" t="s">
        <v>236</v>
      </c>
      <c r="B28">
        <v>349588</v>
      </c>
      <c r="C28">
        <v>6991.76</v>
      </c>
      <c r="D28">
        <v>356579.76</v>
      </c>
      <c r="E28">
        <f>VLOOKUP(A28,'CRF-All_Assessed_bids'!G:S,12,FALSE)</f>
        <v>6991.76</v>
      </c>
      <c r="F28">
        <f t="shared" si="0"/>
        <v>349588</v>
      </c>
    </row>
    <row r="29" spans="1:6" ht="15" x14ac:dyDescent="0.2">
      <c r="A29" t="s">
        <v>242</v>
      </c>
      <c r="B29">
        <v>302892</v>
      </c>
      <c r="C29">
        <v>6057.84</v>
      </c>
      <c r="D29">
        <v>308949.84000000003</v>
      </c>
      <c r="E29">
        <f>VLOOKUP(A29,'CRF-All_Assessed_bids'!G:S,12,FALSE)</f>
        <v>6057.84</v>
      </c>
      <c r="F29">
        <f t="shared" si="0"/>
        <v>302892</v>
      </c>
    </row>
    <row r="30" spans="1:6" ht="15" x14ac:dyDescent="0.2">
      <c r="A30" t="s">
        <v>246</v>
      </c>
      <c r="B30">
        <v>619316</v>
      </c>
      <c r="C30">
        <v>12386.32</v>
      </c>
      <c r="D30">
        <v>631702.31999999995</v>
      </c>
      <c r="E30">
        <f>VLOOKUP(A30,'CRF-All_Assessed_bids'!G:S,12,FALSE)</f>
        <v>12386.32</v>
      </c>
      <c r="F30">
        <f t="shared" si="0"/>
        <v>619316</v>
      </c>
    </row>
    <row r="31" spans="1:6" ht="15" x14ac:dyDescent="0.2">
      <c r="A31" t="s">
        <v>250</v>
      </c>
      <c r="B31">
        <v>492978</v>
      </c>
      <c r="C31">
        <v>14789</v>
      </c>
      <c r="D31">
        <v>507767</v>
      </c>
      <c r="E31">
        <f>VLOOKUP(A31,'CRF-All_Assessed_bids'!G:S,12,FALSE)</f>
        <v>14789</v>
      </c>
      <c r="F31">
        <f t="shared" si="0"/>
        <v>492978</v>
      </c>
    </row>
    <row r="32" spans="1:6" ht="15" x14ac:dyDescent="0.2">
      <c r="A32" t="s">
        <v>252</v>
      </c>
      <c r="B32">
        <v>712234</v>
      </c>
      <c r="C32">
        <v>14244.68</v>
      </c>
      <c r="D32">
        <v>726478.68</v>
      </c>
      <c r="E32">
        <f>VLOOKUP(A32,'CRF-All_Assessed_bids'!G:S,12,FALSE)</f>
        <v>14244.68</v>
      </c>
      <c r="F32">
        <f t="shared" si="0"/>
        <v>712234</v>
      </c>
    </row>
    <row r="33" spans="1:6" ht="15" x14ac:dyDescent="0.2">
      <c r="A33" t="s">
        <v>265</v>
      </c>
      <c r="B33">
        <v>138026</v>
      </c>
      <c r="C33">
        <v>2760.52</v>
      </c>
      <c r="D33">
        <v>140786.51999999999</v>
      </c>
      <c r="E33">
        <f>VLOOKUP(A33,'CRF-All_Assessed_bids'!G:S,12,FALSE)</f>
        <v>2760.52</v>
      </c>
      <c r="F33">
        <f t="shared" si="0"/>
        <v>138026</v>
      </c>
    </row>
    <row r="34" spans="1:6" ht="15" x14ac:dyDescent="0.2">
      <c r="A34" t="s">
        <v>274</v>
      </c>
      <c r="B34">
        <v>189841</v>
      </c>
      <c r="C34">
        <v>3796.82</v>
      </c>
      <c r="D34">
        <v>193637.82</v>
      </c>
      <c r="E34">
        <f>VLOOKUP(A34,'CRF-All_Assessed_bids'!G:S,12,FALSE)</f>
        <v>3796.82</v>
      </c>
      <c r="F34">
        <f t="shared" si="0"/>
        <v>189841</v>
      </c>
    </row>
    <row r="35" spans="1:6" ht="15" x14ac:dyDescent="0.2">
      <c r="A35" t="s">
        <v>278</v>
      </c>
      <c r="B35">
        <v>334913</v>
      </c>
      <c r="C35">
        <v>6698</v>
      </c>
      <c r="D35">
        <v>341611</v>
      </c>
      <c r="E35">
        <f>VLOOKUP(A35,'CRF-All_Assessed_bids'!G:S,12,FALSE)</f>
        <v>6698</v>
      </c>
      <c r="F35">
        <f t="shared" si="0"/>
        <v>334913</v>
      </c>
    </row>
    <row r="36" spans="1:6" ht="15" x14ac:dyDescent="0.2">
      <c r="A36" t="s">
        <v>280</v>
      </c>
      <c r="B36">
        <v>239904</v>
      </c>
      <c r="C36">
        <v>4798</v>
      </c>
      <c r="D36">
        <v>244702</v>
      </c>
      <c r="E36">
        <f>VLOOKUP(A36,'CRF-All_Assessed_bids'!G:S,12,FALSE)</f>
        <v>4798</v>
      </c>
      <c r="F36">
        <f t="shared" si="0"/>
        <v>239904</v>
      </c>
    </row>
    <row r="37" spans="1:6" ht="15" x14ac:dyDescent="0.2">
      <c r="A37" t="s">
        <v>290</v>
      </c>
      <c r="B37">
        <v>471379</v>
      </c>
      <c r="C37">
        <v>9428</v>
      </c>
      <c r="D37">
        <v>480807</v>
      </c>
      <c r="E37">
        <f>VLOOKUP(A37,'CRF-All_Assessed_bids'!G:S,12,FALSE)</f>
        <v>9428</v>
      </c>
      <c r="F37">
        <f t="shared" si="0"/>
        <v>471379</v>
      </c>
    </row>
    <row r="38" spans="1:6" ht="15" x14ac:dyDescent="0.2">
      <c r="A38" t="s">
        <v>293</v>
      </c>
      <c r="B38">
        <v>998668</v>
      </c>
      <c r="C38">
        <v>19973</v>
      </c>
      <c r="D38">
        <v>1018641</v>
      </c>
      <c r="E38">
        <f>VLOOKUP(A38,'CRF-All_Assessed_bids'!G:S,12,FALSE)</f>
        <v>19973</v>
      </c>
      <c r="F38">
        <f t="shared" si="0"/>
        <v>998668</v>
      </c>
    </row>
    <row r="39" spans="1:6" ht="15" x14ac:dyDescent="0.2">
      <c r="A39" t="s">
        <v>297</v>
      </c>
      <c r="B39">
        <v>730093</v>
      </c>
      <c r="C39">
        <v>14602</v>
      </c>
      <c r="D39">
        <v>744695</v>
      </c>
      <c r="E39">
        <f>VLOOKUP(A39,'CRF-All_Assessed_bids'!G:S,12,FALSE)</f>
        <v>14602</v>
      </c>
      <c r="F39">
        <f t="shared" si="0"/>
        <v>730093</v>
      </c>
    </row>
    <row r="40" spans="1:6" ht="15" x14ac:dyDescent="0.2">
      <c r="A40" t="s">
        <v>299</v>
      </c>
      <c r="B40">
        <v>449983</v>
      </c>
      <c r="C40">
        <v>8999.66</v>
      </c>
      <c r="D40">
        <v>458982.66</v>
      </c>
      <c r="E40">
        <f>VLOOKUP(A40,'CRF-All_Assessed_bids'!G:S,12,FALSE)</f>
        <v>8999.66</v>
      </c>
      <c r="F40">
        <f t="shared" si="0"/>
        <v>449983</v>
      </c>
    </row>
    <row r="41" spans="1:6" ht="15" x14ac:dyDescent="0.2">
      <c r="A41" t="s">
        <v>301</v>
      </c>
      <c r="B41">
        <v>585200</v>
      </c>
      <c r="C41">
        <v>10979.42</v>
      </c>
      <c r="D41">
        <v>596179.42000000004</v>
      </c>
      <c r="E41">
        <f>VLOOKUP(A41,'CRF-All_Assessed_bids'!G:S,12,FALSE)</f>
        <v>10979.42</v>
      </c>
      <c r="F41">
        <f t="shared" si="0"/>
        <v>585200</v>
      </c>
    </row>
    <row r="42" spans="1:6" ht="15" x14ac:dyDescent="0.2">
      <c r="A42" t="s">
        <v>303</v>
      </c>
      <c r="B42">
        <v>513122</v>
      </c>
      <c r="C42">
        <v>10262</v>
      </c>
      <c r="D42">
        <v>523384</v>
      </c>
      <c r="E42">
        <f>VLOOKUP(A42,'CRF-All_Assessed_bids'!G:S,12,FALSE)</f>
        <v>10262</v>
      </c>
      <c r="F42">
        <f t="shared" si="0"/>
        <v>513122</v>
      </c>
    </row>
    <row r="43" spans="1:6" ht="15" x14ac:dyDescent="0.2">
      <c r="A43" t="s">
        <v>306</v>
      </c>
      <c r="B43">
        <v>420000</v>
      </c>
      <c r="C43">
        <v>8400</v>
      </c>
      <c r="D43">
        <v>428400</v>
      </c>
      <c r="E43">
        <f>VLOOKUP(A43,'CRF-All_Assessed_bids'!G:S,12,FALSE)</f>
        <v>8400</v>
      </c>
      <c r="F43">
        <f t="shared" si="0"/>
        <v>420000</v>
      </c>
    </row>
    <row r="44" spans="1:6" ht="15" x14ac:dyDescent="0.2">
      <c r="A44" t="s">
        <v>308</v>
      </c>
      <c r="B44">
        <v>250000</v>
      </c>
      <c r="C44">
        <v>5000</v>
      </c>
      <c r="D44">
        <v>255000</v>
      </c>
      <c r="E44">
        <f>VLOOKUP(A44,'CRF-All_Assessed_bids'!G:S,12,FALSE)</f>
        <v>5000</v>
      </c>
      <c r="F44">
        <f t="shared" si="0"/>
        <v>250000</v>
      </c>
    </row>
    <row r="45" spans="1:6" ht="15" x14ac:dyDescent="0.2">
      <c r="A45" t="s">
        <v>310</v>
      </c>
      <c r="B45">
        <v>201900</v>
      </c>
      <c r="C45">
        <v>4038</v>
      </c>
      <c r="D45">
        <v>205938</v>
      </c>
      <c r="E45">
        <f>VLOOKUP(A45,'CRF-All_Assessed_bids'!G:S,12,FALSE)</f>
        <v>4038</v>
      </c>
      <c r="F45">
        <f t="shared" si="0"/>
        <v>201900</v>
      </c>
    </row>
    <row r="46" spans="1:6" ht="15" x14ac:dyDescent="0.2">
      <c r="A46" t="s">
        <v>312</v>
      </c>
      <c r="B46">
        <v>630700</v>
      </c>
      <c r="C46">
        <v>12614</v>
      </c>
      <c r="D46">
        <v>643314</v>
      </c>
      <c r="E46">
        <f>VLOOKUP(A46,'CRF-All_Assessed_bids'!G:S,12,FALSE)</f>
        <v>12614</v>
      </c>
      <c r="F46">
        <f t="shared" si="0"/>
        <v>630700</v>
      </c>
    </row>
    <row r="47" spans="1:6" ht="15" x14ac:dyDescent="0.2">
      <c r="A47" t="s">
        <v>317</v>
      </c>
      <c r="B47">
        <v>138612</v>
      </c>
      <c r="C47">
        <v>2772</v>
      </c>
      <c r="D47">
        <v>141384</v>
      </c>
      <c r="E47">
        <f>VLOOKUP(A47,'CRF-All_Assessed_bids'!G:S,12,FALSE)</f>
        <v>2772</v>
      </c>
      <c r="F47">
        <f t="shared" si="0"/>
        <v>138612</v>
      </c>
    </row>
    <row r="48" spans="1:6" ht="15" x14ac:dyDescent="0.2">
      <c r="A48" t="s">
        <v>320</v>
      </c>
      <c r="B48">
        <v>686272</v>
      </c>
      <c r="C48">
        <v>13725</v>
      </c>
      <c r="D48">
        <v>699997</v>
      </c>
      <c r="E48">
        <f>VLOOKUP(A48,'CRF-All_Assessed_bids'!G:S,12,FALSE)</f>
        <v>13725</v>
      </c>
      <c r="F48">
        <f t="shared" si="0"/>
        <v>686272</v>
      </c>
    </row>
    <row r="49" spans="1:6" ht="15" x14ac:dyDescent="0.2">
      <c r="A49" t="s">
        <v>325</v>
      </c>
      <c r="B49">
        <v>643260</v>
      </c>
      <c r="C49">
        <v>12613</v>
      </c>
      <c r="D49">
        <v>655873</v>
      </c>
      <c r="E49">
        <f>VLOOKUP(A49,'CRF-All_Assessed_bids'!G:S,12,FALSE)</f>
        <v>12613</v>
      </c>
      <c r="F49">
        <f t="shared" si="0"/>
        <v>643260</v>
      </c>
    </row>
    <row r="50" spans="1:6" ht="15" x14ac:dyDescent="0.2">
      <c r="A50" t="s">
        <v>353</v>
      </c>
      <c r="B50">
        <v>38830</v>
      </c>
      <c r="C50">
        <v>1164</v>
      </c>
      <c r="D50">
        <v>39994</v>
      </c>
      <c r="E50">
        <f>VLOOKUP(A50,'CRF-All_Assessed_bids'!G:S,12,FALSE)</f>
        <v>1164</v>
      </c>
      <c r="F50">
        <f t="shared" si="0"/>
        <v>38830</v>
      </c>
    </row>
    <row r="51" spans="1:6" ht="15" x14ac:dyDescent="0.2">
      <c r="A51" t="s">
        <v>358</v>
      </c>
      <c r="B51">
        <v>119728</v>
      </c>
      <c r="C51">
        <v>2395</v>
      </c>
      <c r="D51">
        <v>122123</v>
      </c>
      <c r="E51">
        <f>VLOOKUP(A51,'CRF-All_Assessed_bids'!G:S,12,FALSE)</f>
        <v>2395</v>
      </c>
      <c r="F51">
        <f t="shared" si="0"/>
        <v>119728</v>
      </c>
    </row>
    <row r="52" spans="1:6" ht="15" x14ac:dyDescent="0.2">
      <c r="A52" t="s">
        <v>364</v>
      </c>
      <c r="B52">
        <v>782028.13</v>
      </c>
      <c r="C52">
        <v>15640.56</v>
      </c>
      <c r="D52">
        <v>797668.69000000006</v>
      </c>
      <c r="E52">
        <f>VLOOKUP(A52,'CRF-All_Assessed_bids'!G:S,12,FALSE)</f>
        <v>15640.56</v>
      </c>
      <c r="F52">
        <f t="shared" si="0"/>
        <v>782028.13</v>
      </c>
    </row>
    <row r="53" spans="1:6" ht="15" x14ac:dyDescent="0.2">
      <c r="A53" t="s">
        <v>369</v>
      </c>
      <c r="B53">
        <v>431185</v>
      </c>
      <c r="C53">
        <v>9394</v>
      </c>
      <c r="D53">
        <v>440579</v>
      </c>
      <c r="E53">
        <f>VLOOKUP(A53,'CRF-All_Assessed_bids'!G:S,12,FALSE)</f>
        <v>9394</v>
      </c>
      <c r="F53">
        <f t="shared" si="0"/>
        <v>431185</v>
      </c>
    </row>
    <row r="54" spans="1:6" ht="15" x14ac:dyDescent="0.2">
      <c r="A54" t="s">
        <v>372</v>
      </c>
      <c r="B54">
        <v>528714</v>
      </c>
      <c r="C54">
        <v>10574</v>
      </c>
      <c r="D54">
        <v>539288</v>
      </c>
      <c r="E54">
        <f>VLOOKUP(A54,'CRF-All_Assessed_bids'!G:S,12,FALSE)</f>
        <v>10574</v>
      </c>
      <c r="F54">
        <f t="shared" si="0"/>
        <v>528714</v>
      </c>
    </row>
    <row r="55" spans="1:6" ht="15" x14ac:dyDescent="0.2">
      <c r="A55" t="s">
        <v>375</v>
      </c>
      <c r="B55">
        <v>504280</v>
      </c>
      <c r="C55">
        <v>10285.6</v>
      </c>
      <c r="D55">
        <v>514565.6</v>
      </c>
      <c r="E55">
        <f>VLOOKUP(A55,'CRF-All_Assessed_bids'!G:S,12,FALSE)</f>
        <v>10285.6</v>
      </c>
      <c r="F55">
        <f t="shared" si="0"/>
        <v>504280</v>
      </c>
    </row>
    <row r="56" spans="1:6" ht="15" x14ac:dyDescent="0.2">
      <c r="A56" t="s">
        <v>378</v>
      </c>
      <c r="B56">
        <v>500000</v>
      </c>
      <c r="C56">
        <v>10000</v>
      </c>
      <c r="D56">
        <v>510000</v>
      </c>
      <c r="E56">
        <f>VLOOKUP(A56,'CRF-All_Assessed_bids'!G:S,12,FALSE)</f>
        <v>10000</v>
      </c>
      <c r="F56">
        <f t="shared" si="0"/>
        <v>500000</v>
      </c>
    </row>
    <row r="57" spans="1:6" ht="15" x14ac:dyDescent="0.2">
      <c r="A57" t="s">
        <v>391</v>
      </c>
      <c r="B57">
        <v>547627</v>
      </c>
      <c r="C57">
        <v>10952</v>
      </c>
      <c r="D57">
        <v>558579</v>
      </c>
      <c r="E57">
        <f>VLOOKUP(A57,'CRF-All_Assessed_bids'!G:S,12,FALSE)</f>
        <v>10952</v>
      </c>
      <c r="F57">
        <f t="shared" si="0"/>
        <v>547627</v>
      </c>
    </row>
    <row r="58" spans="1:6" ht="15" x14ac:dyDescent="0.2">
      <c r="A58" t="s">
        <v>393</v>
      </c>
      <c r="B58">
        <v>640556</v>
      </c>
      <c r="C58">
        <v>12811</v>
      </c>
      <c r="D58">
        <v>653367</v>
      </c>
      <c r="E58">
        <f>VLOOKUP(A58,'CRF-All_Assessed_bids'!G:S,12,FALSE)</f>
        <v>12811</v>
      </c>
      <c r="F58">
        <f t="shared" si="0"/>
        <v>640556</v>
      </c>
    </row>
    <row r="59" spans="1:6" ht="15" x14ac:dyDescent="0.2">
      <c r="A59" t="s">
        <v>398</v>
      </c>
      <c r="B59">
        <v>99507</v>
      </c>
      <c r="C59">
        <v>1990.14</v>
      </c>
      <c r="D59">
        <v>101497.14</v>
      </c>
      <c r="E59">
        <f>VLOOKUP(A59,'CRF-All_Assessed_bids'!G:S,12,FALSE)</f>
        <v>1990.14</v>
      </c>
      <c r="F59">
        <f t="shared" si="0"/>
        <v>99507</v>
      </c>
    </row>
    <row r="60" spans="1:6" ht="15" x14ac:dyDescent="0.2">
      <c r="A60" t="s">
        <v>403</v>
      </c>
      <c r="B60">
        <v>716612</v>
      </c>
      <c r="C60">
        <v>14332.24</v>
      </c>
      <c r="D60">
        <v>730944.24</v>
      </c>
      <c r="E60">
        <f>VLOOKUP(A60,'CRF-All_Assessed_bids'!G:S,12,FALSE)</f>
        <v>14332.24</v>
      </c>
      <c r="F60">
        <f t="shared" si="0"/>
        <v>716612</v>
      </c>
    </row>
    <row r="61" spans="1:6" ht="15" x14ac:dyDescent="0.2">
      <c r="A61" t="s">
        <v>406</v>
      </c>
      <c r="B61">
        <v>736000</v>
      </c>
      <c r="C61">
        <v>22080</v>
      </c>
      <c r="D61">
        <v>758080</v>
      </c>
      <c r="E61">
        <f>VLOOKUP(A61,'CRF-All_Assessed_bids'!G:S,12,FALSE)</f>
        <v>22080</v>
      </c>
      <c r="F61">
        <f t="shared" si="0"/>
        <v>736000</v>
      </c>
    </row>
    <row r="62" spans="1:6" ht="15" x14ac:dyDescent="0.2">
      <c r="A62" t="s">
        <v>411</v>
      </c>
      <c r="B62">
        <v>433500</v>
      </c>
      <c r="C62">
        <v>8500</v>
      </c>
      <c r="D62">
        <v>442000</v>
      </c>
      <c r="E62">
        <f>VLOOKUP(A62,'CRF-All_Assessed_bids'!G:S,12,FALSE)</f>
        <v>8500</v>
      </c>
      <c r="F62">
        <f t="shared" si="0"/>
        <v>433500</v>
      </c>
    </row>
    <row r="63" spans="1:6" ht="15" x14ac:dyDescent="0.2">
      <c r="A63" t="s">
        <v>412</v>
      </c>
      <c r="B63">
        <v>509237</v>
      </c>
      <c r="C63">
        <v>10184.74</v>
      </c>
      <c r="D63">
        <v>519421.74</v>
      </c>
      <c r="E63">
        <f>VLOOKUP(A63,'CRF-All_Assessed_bids'!G:S,12,FALSE)</f>
        <v>10184.74</v>
      </c>
      <c r="F63">
        <f t="shared" si="0"/>
        <v>509237</v>
      </c>
    </row>
    <row r="64" spans="1:6" ht="15" x14ac:dyDescent="0.2">
      <c r="A64" t="s">
        <v>422</v>
      </c>
      <c r="B64">
        <v>713971</v>
      </c>
      <c r="C64">
        <v>14279</v>
      </c>
      <c r="D64">
        <v>728250</v>
      </c>
      <c r="E64">
        <f>VLOOKUP(A64,'CRF-All_Assessed_bids'!G:S,12,FALSE)</f>
        <v>14279</v>
      </c>
      <c r="F64">
        <f t="shared" si="0"/>
        <v>713971</v>
      </c>
    </row>
    <row r="65" spans="1:6" ht="15" x14ac:dyDescent="0.2">
      <c r="A65" t="s">
        <v>427</v>
      </c>
      <c r="B65">
        <v>1475493</v>
      </c>
      <c r="C65">
        <v>14000</v>
      </c>
      <c r="D65">
        <v>1489493</v>
      </c>
      <c r="E65">
        <f>VLOOKUP(A65,'CRF-All_Assessed_bids'!G:S,12,FALSE)</f>
        <v>14000</v>
      </c>
      <c r="F65">
        <f t="shared" si="0"/>
        <v>1475493</v>
      </c>
    </row>
    <row r="66" spans="1:6" ht="15" x14ac:dyDescent="0.2">
      <c r="A66" t="s">
        <v>430</v>
      </c>
      <c r="B66">
        <v>649369.76</v>
      </c>
      <c r="C66">
        <v>12987.4</v>
      </c>
      <c r="D66">
        <v>662357.16</v>
      </c>
      <c r="E66">
        <f>VLOOKUP(A66,'CRF-All_Assessed_bids'!G:S,12,FALSE)</f>
        <v>12987.4</v>
      </c>
      <c r="F66">
        <f t="shared" ref="F66:F129" si="1">D66-E66</f>
        <v>649369.76</v>
      </c>
    </row>
    <row r="67" spans="1:6" ht="15" x14ac:dyDescent="0.2">
      <c r="A67" t="s">
        <v>432</v>
      </c>
      <c r="B67">
        <v>500939</v>
      </c>
      <c r="C67">
        <v>10018.780000000001</v>
      </c>
      <c r="D67">
        <v>510957.78</v>
      </c>
      <c r="E67">
        <f>VLOOKUP(A67,'CRF-All_Assessed_bids'!G:S,12,FALSE)</f>
        <v>10018.780000000001</v>
      </c>
      <c r="F67">
        <f t="shared" si="1"/>
        <v>500939</v>
      </c>
    </row>
    <row r="68" spans="1:6" ht="15" x14ac:dyDescent="0.2">
      <c r="A68" t="s">
        <v>434</v>
      </c>
      <c r="B68">
        <v>503318.58</v>
      </c>
      <c r="C68">
        <v>10066.370000000001</v>
      </c>
      <c r="D68">
        <v>513384.95</v>
      </c>
      <c r="E68">
        <f>VLOOKUP(A68,'CRF-All_Assessed_bids'!G:S,12,FALSE)</f>
        <v>10066.370000000001</v>
      </c>
      <c r="F68">
        <f t="shared" si="1"/>
        <v>503318.58</v>
      </c>
    </row>
    <row r="69" spans="1:6" ht="15" x14ac:dyDescent="0.2">
      <c r="A69" t="s">
        <v>436</v>
      </c>
      <c r="B69">
        <v>1050000</v>
      </c>
      <c r="C69">
        <v>21000</v>
      </c>
      <c r="D69">
        <v>1071000</v>
      </c>
      <c r="E69">
        <f>VLOOKUP(A69,'CRF-All_Assessed_bids'!G:S,12,FALSE)</f>
        <v>21000</v>
      </c>
      <c r="F69">
        <f t="shared" si="1"/>
        <v>1050000</v>
      </c>
    </row>
    <row r="70" spans="1:6" ht="15" x14ac:dyDescent="0.2">
      <c r="A70" t="s">
        <v>438</v>
      </c>
      <c r="B70">
        <v>250000</v>
      </c>
      <c r="C70">
        <v>5000</v>
      </c>
      <c r="D70">
        <v>255000</v>
      </c>
      <c r="E70">
        <f>VLOOKUP(A70,'CRF-All_Assessed_bids'!G:S,12,FALSE)</f>
        <v>5000</v>
      </c>
      <c r="F70">
        <f t="shared" si="1"/>
        <v>250000</v>
      </c>
    </row>
    <row r="71" spans="1:6" ht="15" x14ac:dyDescent="0.2">
      <c r="A71" t="s">
        <v>440</v>
      </c>
      <c r="B71">
        <v>636173</v>
      </c>
      <c r="C71">
        <v>12723</v>
      </c>
      <c r="D71">
        <v>648896</v>
      </c>
      <c r="E71">
        <f>VLOOKUP(A71,'CRF-All_Assessed_bids'!G:S,12,FALSE)</f>
        <v>12723</v>
      </c>
      <c r="F71">
        <f t="shared" si="1"/>
        <v>636173</v>
      </c>
    </row>
    <row r="72" spans="1:6" ht="15" x14ac:dyDescent="0.2">
      <c r="A72" t="s">
        <v>442</v>
      </c>
      <c r="B72">
        <v>529287</v>
      </c>
      <c r="C72">
        <v>10585</v>
      </c>
      <c r="D72">
        <v>539872</v>
      </c>
      <c r="E72">
        <f>VLOOKUP(A72,'CRF-All_Assessed_bids'!G:S,12,FALSE)</f>
        <v>10585</v>
      </c>
      <c r="F72">
        <f t="shared" si="1"/>
        <v>529287</v>
      </c>
    </row>
    <row r="73" spans="1:6" ht="15" x14ac:dyDescent="0.2">
      <c r="A73" t="s">
        <v>445</v>
      </c>
      <c r="B73">
        <v>741725</v>
      </c>
      <c r="C73">
        <v>14835</v>
      </c>
      <c r="D73">
        <v>756560</v>
      </c>
      <c r="E73">
        <f>VLOOKUP(A73,'CRF-All_Assessed_bids'!G:S,12,FALSE)</f>
        <v>14835</v>
      </c>
      <c r="F73">
        <f t="shared" si="1"/>
        <v>741725</v>
      </c>
    </row>
    <row r="74" spans="1:6" ht="15" x14ac:dyDescent="0.2">
      <c r="A74" t="s">
        <v>448</v>
      </c>
      <c r="B74">
        <v>732473</v>
      </c>
      <c r="C74">
        <v>14649.46</v>
      </c>
      <c r="D74">
        <v>747122.46</v>
      </c>
      <c r="E74">
        <f>VLOOKUP(A74,'CRF-All_Assessed_bids'!G:S,12,FALSE)</f>
        <v>14649.46</v>
      </c>
      <c r="F74">
        <f t="shared" si="1"/>
        <v>732473</v>
      </c>
    </row>
    <row r="75" spans="1:6" ht="15" x14ac:dyDescent="0.2">
      <c r="A75" t="s">
        <v>450</v>
      </c>
      <c r="B75">
        <v>550000</v>
      </c>
      <c r="C75">
        <v>8250</v>
      </c>
      <c r="D75">
        <v>558250</v>
      </c>
      <c r="E75">
        <f>VLOOKUP(A75,'CRF-All_Assessed_bids'!G:S,12,FALSE)</f>
        <v>8250</v>
      </c>
      <c r="F75">
        <f t="shared" si="1"/>
        <v>550000</v>
      </c>
    </row>
    <row r="76" spans="1:6" ht="15" x14ac:dyDescent="0.2">
      <c r="A76" t="s">
        <v>452</v>
      </c>
      <c r="B76">
        <v>500000</v>
      </c>
      <c r="C76">
        <v>10000</v>
      </c>
      <c r="D76">
        <v>510000</v>
      </c>
      <c r="E76">
        <f>VLOOKUP(A76,'CRF-All_Assessed_bids'!G:S,12,FALSE)</f>
        <v>10000</v>
      </c>
      <c r="F76">
        <f t="shared" si="1"/>
        <v>500000</v>
      </c>
    </row>
    <row r="77" spans="1:6" ht="15" x14ac:dyDescent="0.2">
      <c r="A77" t="s">
        <v>455</v>
      </c>
      <c r="B77">
        <v>887970</v>
      </c>
      <c r="C77">
        <v>17753.8</v>
      </c>
      <c r="D77">
        <v>905723.8</v>
      </c>
      <c r="E77">
        <f>VLOOKUP(A77,'CRF-All_Assessed_bids'!G:S,12,FALSE)</f>
        <v>17753.8</v>
      </c>
      <c r="F77">
        <f t="shared" si="1"/>
        <v>887970</v>
      </c>
    </row>
    <row r="78" spans="1:6" ht="15" x14ac:dyDescent="0.2">
      <c r="A78" t="s">
        <v>458</v>
      </c>
      <c r="B78">
        <v>741725</v>
      </c>
      <c r="C78">
        <v>14834.5</v>
      </c>
      <c r="D78">
        <v>756559.5</v>
      </c>
      <c r="E78">
        <f>VLOOKUP(A78,'CRF-All_Assessed_bids'!G:S,12,FALSE)</f>
        <v>14834.5</v>
      </c>
      <c r="F78">
        <f t="shared" si="1"/>
        <v>741725</v>
      </c>
    </row>
    <row r="79" spans="1:6" ht="15" x14ac:dyDescent="0.2">
      <c r="A79" t="s">
        <v>463</v>
      </c>
      <c r="B79">
        <v>195250</v>
      </c>
      <c r="C79">
        <v>3900</v>
      </c>
      <c r="D79">
        <v>199150</v>
      </c>
      <c r="E79">
        <f>VLOOKUP(A79,'CRF-All_Assessed_bids'!G:S,12,FALSE)</f>
        <v>3900</v>
      </c>
      <c r="F79">
        <f t="shared" si="1"/>
        <v>195250</v>
      </c>
    </row>
    <row r="80" spans="1:6" ht="15" x14ac:dyDescent="0.2">
      <c r="A80" t="s">
        <v>468</v>
      </c>
      <c r="B80">
        <v>105400</v>
      </c>
      <c r="C80">
        <v>2108</v>
      </c>
      <c r="D80">
        <v>107508</v>
      </c>
      <c r="E80">
        <f>VLOOKUP(A80,'CRF-All_Assessed_bids'!G:S,12,FALSE)</f>
        <v>2108</v>
      </c>
      <c r="F80">
        <f t="shared" si="1"/>
        <v>105400</v>
      </c>
    </row>
    <row r="81" spans="1:6" ht="15" x14ac:dyDescent="0.2">
      <c r="A81" t="s">
        <v>471</v>
      </c>
      <c r="B81">
        <v>1000000</v>
      </c>
      <c r="C81">
        <v>20000</v>
      </c>
      <c r="D81">
        <v>1020000</v>
      </c>
      <c r="E81">
        <f>VLOOKUP(A81,'CRF-All_Assessed_bids'!G:S,12,FALSE)</f>
        <v>20000</v>
      </c>
      <c r="F81">
        <f t="shared" si="1"/>
        <v>1000000</v>
      </c>
    </row>
    <row r="82" spans="1:6" ht="15" x14ac:dyDescent="0.2">
      <c r="A82" t="s">
        <v>474</v>
      </c>
      <c r="B82">
        <v>300000</v>
      </c>
      <c r="C82">
        <v>6000</v>
      </c>
      <c r="D82">
        <v>306000</v>
      </c>
      <c r="E82">
        <f>VLOOKUP(A82,'CRF-All_Assessed_bids'!G:S,12,FALSE)</f>
        <v>6000</v>
      </c>
      <c r="F82">
        <f t="shared" si="1"/>
        <v>300000</v>
      </c>
    </row>
    <row r="83" spans="1:6" ht="15" x14ac:dyDescent="0.2">
      <c r="A83" t="s">
        <v>479</v>
      </c>
      <c r="B83">
        <v>433510</v>
      </c>
      <c r="C83">
        <v>0</v>
      </c>
      <c r="D83">
        <v>433510</v>
      </c>
      <c r="E83">
        <f>VLOOKUP(A83,'CRF-All_Assessed_bids'!G:S,12,FALSE)</f>
        <v>0</v>
      </c>
      <c r="F83">
        <f t="shared" si="1"/>
        <v>433510</v>
      </c>
    </row>
    <row r="84" spans="1:6" ht="15" x14ac:dyDescent="0.2">
      <c r="A84" t="s">
        <v>481</v>
      </c>
      <c r="B84">
        <v>350000</v>
      </c>
      <c r="C84">
        <v>7000</v>
      </c>
      <c r="D84">
        <v>357000</v>
      </c>
      <c r="E84">
        <f>VLOOKUP(A84,'CRF-All_Assessed_bids'!G:S,12,FALSE)</f>
        <v>7000</v>
      </c>
      <c r="F84">
        <f t="shared" si="1"/>
        <v>350000</v>
      </c>
    </row>
    <row r="85" spans="1:6" ht="15" x14ac:dyDescent="0.2">
      <c r="A85" t="s">
        <v>483</v>
      </c>
      <c r="B85">
        <v>792165</v>
      </c>
      <c r="C85">
        <v>15843.3</v>
      </c>
      <c r="D85">
        <v>808008.3</v>
      </c>
      <c r="E85">
        <f>VLOOKUP(A85,'CRF-All_Assessed_bids'!G:S,12,FALSE)</f>
        <v>15843.3</v>
      </c>
      <c r="F85">
        <f t="shared" si="1"/>
        <v>792165</v>
      </c>
    </row>
    <row r="86" spans="1:6" ht="15" x14ac:dyDescent="0.2">
      <c r="A86" t="s">
        <v>485</v>
      </c>
      <c r="B86">
        <v>90000</v>
      </c>
      <c r="C86">
        <v>1800</v>
      </c>
      <c r="D86">
        <v>91800</v>
      </c>
      <c r="E86">
        <f>VLOOKUP(A86,'CRF-All_Assessed_bids'!G:S,12,FALSE)</f>
        <v>1800</v>
      </c>
      <c r="F86">
        <f t="shared" si="1"/>
        <v>90000</v>
      </c>
    </row>
    <row r="87" spans="1:6" ht="15" x14ac:dyDescent="0.2">
      <c r="A87" t="s">
        <v>487</v>
      </c>
      <c r="B87">
        <v>120000</v>
      </c>
      <c r="C87">
        <v>2400</v>
      </c>
      <c r="D87">
        <v>122400</v>
      </c>
      <c r="E87">
        <f>VLOOKUP(A87,'CRF-All_Assessed_bids'!G:S,12,FALSE)</f>
        <v>2400</v>
      </c>
      <c r="F87">
        <f t="shared" si="1"/>
        <v>120000</v>
      </c>
    </row>
    <row r="88" spans="1:6" ht="15" x14ac:dyDescent="0.2">
      <c r="A88" t="s">
        <v>492</v>
      </c>
      <c r="B88">
        <v>1091878</v>
      </c>
      <c r="C88">
        <v>21838</v>
      </c>
      <c r="D88">
        <v>1113716</v>
      </c>
      <c r="E88">
        <f>VLOOKUP(A88,'CRF-All_Assessed_bids'!G:S,12,FALSE)</f>
        <v>21838</v>
      </c>
      <c r="F88">
        <f t="shared" si="1"/>
        <v>1091878</v>
      </c>
    </row>
    <row r="89" spans="1:6" ht="15" x14ac:dyDescent="0.2">
      <c r="A89" t="s">
        <v>497</v>
      </c>
      <c r="B89">
        <v>1702784</v>
      </c>
      <c r="C89">
        <v>34055</v>
      </c>
      <c r="D89">
        <v>1736839</v>
      </c>
      <c r="E89">
        <f>VLOOKUP(A89,'CRF-All_Assessed_bids'!G:S,12,FALSE)</f>
        <v>34055</v>
      </c>
      <c r="F89">
        <f t="shared" si="1"/>
        <v>1702784</v>
      </c>
    </row>
    <row r="90" spans="1:6" ht="15" x14ac:dyDescent="0.2">
      <c r="A90" t="s">
        <v>502</v>
      </c>
      <c r="B90">
        <v>619496</v>
      </c>
      <c r="C90">
        <v>12389.92</v>
      </c>
      <c r="D90">
        <v>631885.92000000004</v>
      </c>
      <c r="E90">
        <f>VLOOKUP(A90,'CRF-All_Assessed_bids'!G:S,12,FALSE)</f>
        <v>12389.92</v>
      </c>
      <c r="F90">
        <f t="shared" si="1"/>
        <v>619496</v>
      </c>
    </row>
    <row r="91" spans="1:6" ht="15" x14ac:dyDescent="0.2">
      <c r="A91" t="s">
        <v>505</v>
      </c>
      <c r="B91">
        <v>974000</v>
      </c>
      <c r="C91">
        <v>19480</v>
      </c>
      <c r="D91">
        <v>993480</v>
      </c>
      <c r="E91">
        <f>VLOOKUP(A91,'CRF-All_Assessed_bids'!G:S,12,FALSE)</f>
        <v>19480</v>
      </c>
      <c r="F91">
        <f t="shared" si="1"/>
        <v>974000</v>
      </c>
    </row>
    <row r="92" spans="1:6" ht="15" x14ac:dyDescent="0.2">
      <c r="A92" t="s">
        <v>507</v>
      </c>
      <c r="B92">
        <v>512538</v>
      </c>
      <c r="C92">
        <v>14928</v>
      </c>
      <c r="D92">
        <v>527466</v>
      </c>
      <c r="E92">
        <f>VLOOKUP(A92,'CRF-All_Assessed_bids'!G:S,12,FALSE)</f>
        <v>14928</v>
      </c>
      <c r="F92">
        <f t="shared" si="1"/>
        <v>512538</v>
      </c>
    </row>
    <row r="93" spans="1:6" ht="15" x14ac:dyDescent="0.2">
      <c r="A93" t="s">
        <v>510</v>
      </c>
      <c r="B93" t="e">
        <f>#N/A</f>
        <v>#N/A</v>
      </c>
      <c r="C93" t="e">
        <f>#N/A</f>
        <v>#N/A</v>
      </c>
      <c r="D93" t="e">
        <f>#N/A</f>
        <v>#N/A</v>
      </c>
      <c r="E93" t="e">
        <f>VLOOKUP(A93,'CRF-All_Assessed_bids'!G:S,12,FALSE)</f>
        <v>#N/A</v>
      </c>
      <c r="F93" t="e">
        <f t="shared" si="1"/>
        <v>#N/A</v>
      </c>
    </row>
    <row r="94" spans="1:6" ht="15" x14ac:dyDescent="0.2">
      <c r="A94" t="s">
        <v>513</v>
      </c>
      <c r="B94">
        <v>705591</v>
      </c>
      <c r="C94">
        <v>14111.82</v>
      </c>
      <c r="D94">
        <v>719702.82</v>
      </c>
      <c r="E94">
        <f>VLOOKUP(A94,'CRF-All_Assessed_bids'!G:S,12,FALSE)</f>
        <v>14111.82</v>
      </c>
      <c r="F94">
        <f t="shared" si="1"/>
        <v>705591</v>
      </c>
    </row>
    <row r="95" spans="1:6" ht="15" x14ac:dyDescent="0.2">
      <c r="A95" t="s">
        <v>515</v>
      </c>
      <c r="B95">
        <v>932972</v>
      </c>
      <c r="C95">
        <v>18659.400000000001</v>
      </c>
      <c r="D95">
        <v>951631.4</v>
      </c>
      <c r="E95">
        <f>VLOOKUP(A95,'CRF-All_Assessed_bids'!G:S,12,FALSE)</f>
        <v>18659.400000000001</v>
      </c>
      <c r="F95">
        <f t="shared" si="1"/>
        <v>932972</v>
      </c>
    </row>
    <row r="96" spans="1:6" ht="15" x14ac:dyDescent="0.2">
      <c r="A96" t="s">
        <v>518</v>
      </c>
      <c r="B96">
        <v>233764</v>
      </c>
      <c r="C96">
        <v>4675</v>
      </c>
      <c r="D96">
        <v>238439</v>
      </c>
      <c r="E96">
        <f>VLOOKUP(A96,'CRF-All_Assessed_bids'!G:S,12,FALSE)</f>
        <v>4675</v>
      </c>
      <c r="F96">
        <f t="shared" si="1"/>
        <v>233764</v>
      </c>
    </row>
    <row r="97" spans="1:6" ht="15" x14ac:dyDescent="0.2">
      <c r="A97" t="s">
        <v>545</v>
      </c>
      <c r="B97">
        <v>500041</v>
      </c>
      <c r="C97">
        <v>9623.44</v>
      </c>
      <c r="D97">
        <v>509664.44</v>
      </c>
      <c r="E97">
        <f>VLOOKUP(A97,'CRF-All_Assessed_bids'!G:S,12,FALSE)</f>
        <v>9623.44</v>
      </c>
      <c r="F97">
        <f t="shared" si="1"/>
        <v>500041</v>
      </c>
    </row>
    <row r="98" spans="1:6" ht="15" x14ac:dyDescent="0.2">
      <c r="A98" t="s">
        <v>547</v>
      </c>
      <c r="B98">
        <v>601134</v>
      </c>
      <c r="C98">
        <v>12022.68</v>
      </c>
      <c r="D98">
        <v>613156.68000000005</v>
      </c>
      <c r="E98">
        <f>VLOOKUP(A98,'CRF-All_Assessed_bids'!G:S,12,FALSE)</f>
        <v>12022.68</v>
      </c>
      <c r="F98">
        <f t="shared" si="1"/>
        <v>601134</v>
      </c>
    </row>
    <row r="99" spans="1:6" ht="15" x14ac:dyDescent="0.2">
      <c r="A99" t="s">
        <v>550</v>
      </c>
      <c r="B99">
        <v>514872</v>
      </c>
      <c r="C99">
        <v>9361.2999999999993</v>
      </c>
      <c r="D99">
        <v>524233.3</v>
      </c>
      <c r="E99">
        <f>VLOOKUP(A99,'CRF-All_Assessed_bids'!G:S,12,FALSE)</f>
        <v>9361.2999999999993</v>
      </c>
      <c r="F99">
        <f t="shared" si="1"/>
        <v>514872</v>
      </c>
    </row>
    <row r="100" spans="1:6" ht="15" x14ac:dyDescent="0.2">
      <c r="A100" t="s">
        <v>552</v>
      </c>
      <c r="B100">
        <v>147125</v>
      </c>
      <c r="C100">
        <v>0</v>
      </c>
      <c r="D100">
        <v>147125</v>
      </c>
      <c r="E100">
        <f>VLOOKUP(A100,'CRF-All_Assessed_bids'!G:S,12,FALSE)</f>
        <v>0</v>
      </c>
      <c r="F100">
        <f t="shared" si="1"/>
        <v>147125</v>
      </c>
    </row>
    <row r="101" spans="1:6" ht="15" x14ac:dyDescent="0.2">
      <c r="A101" t="s">
        <v>554</v>
      </c>
      <c r="B101">
        <v>574364</v>
      </c>
      <c r="C101">
        <v>11487</v>
      </c>
      <c r="D101">
        <v>585851</v>
      </c>
      <c r="E101">
        <f>VLOOKUP(A101,'CRF-All_Assessed_bids'!G:S,12,FALSE)</f>
        <v>11487</v>
      </c>
      <c r="F101">
        <f t="shared" si="1"/>
        <v>574364</v>
      </c>
    </row>
    <row r="102" spans="1:6" ht="15" x14ac:dyDescent="0.2">
      <c r="A102" t="s">
        <v>557</v>
      </c>
      <c r="B102">
        <v>645927.46</v>
      </c>
      <c r="C102">
        <v>12918.55</v>
      </c>
      <c r="D102">
        <v>658846.01</v>
      </c>
      <c r="E102">
        <f>VLOOKUP(A102,'CRF-All_Assessed_bids'!G:S,12,FALSE)</f>
        <v>12918.55</v>
      </c>
      <c r="F102">
        <f t="shared" si="1"/>
        <v>645927.46</v>
      </c>
    </row>
    <row r="103" spans="1:6" ht="15" x14ac:dyDescent="0.2">
      <c r="A103" t="s">
        <v>559</v>
      </c>
      <c r="B103">
        <v>1093000</v>
      </c>
      <c r="C103">
        <v>21860</v>
      </c>
      <c r="D103">
        <v>1114860</v>
      </c>
      <c r="E103">
        <f>VLOOKUP(A103,'CRF-All_Assessed_bids'!G:S,12,FALSE)</f>
        <v>21860</v>
      </c>
      <c r="F103">
        <f t="shared" si="1"/>
        <v>1093000</v>
      </c>
    </row>
    <row r="104" spans="1:6" ht="15" x14ac:dyDescent="0.2">
      <c r="A104" t="s">
        <v>566</v>
      </c>
      <c r="B104">
        <v>204146</v>
      </c>
      <c r="C104">
        <v>4083</v>
      </c>
      <c r="D104">
        <v>208229</v>
      </c>
      <c r="E104">
        <f>VLOOKUP(A104,'CRF-All_Assessed_bids'!G:S,12,FALSE)</f>
        <v>4083</v>
      </c>
      <c r="F104">
        <f t="shared" si="1"/>
        <v>204146</v>
      </c>
    </row>
    <row r="105" spans="1:6" ht="15" x14ac:dyDescent="0.2">
      <c r="A105" t="s">
        <v>568</v>
      </c>
      <c r="B105">
        <v>443824</v>
      </c>
      <c r="C105">
        <v>8876</v>
      </c>
      <c r="D105">
        <v>452700</v>
      </c>
      <c r="E105">
        <f>VLOOKUP(A105,'CRF-All_Assessed_bids'!G:S,12,FALSE)</f>
        <v>8876</v>
      </c>
      <c r="F105">
        <f t="shared" si="1"/>
        <v>443824</v>
      </c>
    </row>
    <row r="106" spans="1:6" ht="15" x14ac:dyDescent="0.2">
      <c r="A106" t="s">
        <v>570</v>
      </c>
      <c r="B106">
        <v>460554</v>
      </c>
      <c r="C106">
        <v>9211</v>
      </c>
      <c r="D106">
        <v>469765</v>
      </c>
      <c r="E106">
        <f>VLOOKUP(A106,'CRF-All_Assessed_bids'!G:S,12,FALSE)</f>
        <v>9211</v>
      </c>
      <c r="F106">
        <f t="shared" si="1"/>
        <v>460554</v>
      </c>
    </row>
    <row r="107" spans="1:6" ht="15" x14ac:dyDescent="0.2">
      <c r="A107" t="s">
        <v>572</v>
      </c>
      <c r="B107">
        <v>1174928</v>
      </c>
      <c r="C107">
        <v>23498.560000000001</v>
      </c>
      <c r="D107">
        <v>1198426.56</v>
      </c>
      <c r="E107">
        <f>VLOOKUP(A107,'CRF-All_Assessed_bids'!G:S,12,FALSE)</f>
        <v>23498.560000000001</v>
      </c>
      <c r="F107">
        <f t="shared" si="1"/>
        <v>1174928</v>
      </c>
    </row>
    <row r="108" spans="1:6" ht="15" x14ac:dyDescent="0.2">
      <c r="A108" t="s">
        <v>574</v>
      </c>
      <c r="B108">
        <v>764252</v>
      </c>
      <c r="C108">
        <v>15285</v>
      </c>
      <c r="D108">
        <v>779537</v>
      </c>
      <c r="E108">
        <f>VLOOKUP(A108,'CRF-All_Assessed_bids'!G:S,12,FALSE)</f>
        <v>15285</v>
      </c>
      <c r="F108">
        <f t="shared" si="1"/>
        <v>764252</v>
      </c>
    </row>
    <row r="109" spans="1:6" ht="15" x14ac:dyDescent="0.2">
      <c r="A109" t="s">
        <v>576</v>
      </c>
      <c r="B109">
        <v>500000</v>
      </c>
      <c r="C109">
        <v>10000</v>
      </c>
      <c r="D109">
        <v>510000</v>
      </c>
      <c r="E109">
        <f>VLOOKUP(A109,'CRF-All_Assessed_bids'!G:S,12,FALSE)</f>
        <v>10000</v>
      </c>
      <c r="F109">
        <f t="shared" si="1"/>
        <v>500000</v>
      </c>
    </row>
    <row r="110" spans="1:6" ht="15" x14ac:dyDescent="0.2">
      <c r="A110" t="s">
        <v>578</v>
      </c>
      <c r="B110">
        <v>648798.63</v>
      </c>
      <c r="C110">
        <v>12975.97</v>
      </c>
      <c r="D110">
        <v>661774.6</v>
      </c>
      <c r="E110">
        <f>VLOOKUP(A110,'CRF-All_Assessed_bids'!G:S,12,FALSE)</f>
        <v>12975.97</v>
      </c>
      <c r="F110">
        <f t="shared" si="1"/>
        <v>648798.63</v>
      </c>
    </row>
    <row r="111" spans="1:6" ht="15" x14ac:dyDescent="0.2">
      <c r="A111" t="s">
        <v>580</v>
      </c>
      <c r="B111">
        <v>584090</v>
      </c>
      <c r="C111">
        <v>11681.8</v>
      </c>
      <c r="D111">
        <v>595771.80000000005</v>
      </c>
      <c r="E111">
        <f>VLOOKUP(A111,'CRF-All_Assessed_bids'!G:S,12,FALSE)</f>
        <v>11681.8</v>
      </c>
      <c r="F111">
        <f t="shared" si="1"/>
        <v>584090</v>
      </c>
    </row>
    <row r="112" spans="1:6" ht="15" x14ac:dyDescent="0.2">
      <c r="A112" t="s">
        <v>582</v>
      </c>
      <c r="B112">
        <v>625603</v>
      </c>
      <c r="C112">
        <v>12512</v>
      </c>
      <c r="D112">
        <v>638115</v>
      </c>
      <c r="E112">
        <f>VLOOKUP(A112,'CRF-All_Assessed_bids'!G:S,12,FALSE)</f>
        <v>12512</v>
      </c>
      <c r="F112">
        <f t="shared" si="1"/>
        <v>625603</v>
      </c>
    </row>
    <row r="113" spans="1:6" ht="15" x14ac:dyDescent="0.2">
      <c r="A113" t="s">
        <v>584</v>
      </c>
      <c r="B113">
        <v>500000</v>
      </c>
      <c r="C113">
        <v>10000</v>
      </c>
      <c r="D113">
        <v>510000</v>
      </c>
      <c r="E113">
        <f>VLOOKUP(A113,'CRF-All_Assessed_bids'!G:S,12,FALSE)</f>
        <v>10000</v>
      </c>
      <c r="F113">
        <f t="shared" si="1"/>
        <v>500000</v>
      </c>
    </row>
    <row r="114" spans="1:6" ht="15" x14ac:dyDescent="0.2">
      <c r="A114" t="s">
        <v>586</v>
      </c>
      <c r="B114">
        <v>617399</v>
      </c>
      <c r="C114">
        <v>12348</v>
      </c>
      <c r="D114">
        <v>629747</v>
      </c>
      <c r="E114">
        <f>VLOOKUP(A114,'CRF-All_Assessed_bids'!G:S,12,FALSE)</f>
        <v>12348</v>
      </c>
      <c r="F114">
        <f t="shared" si="1"/>
        <v>617399</v>
      </c>
    </row>
    <row r="115" spans="1:6" ht="15" x14ac:dyDescent="0.2">
      <c r="A115" t="s">
        <v>588</v>
      </c>
      <c r="B115">
        <v>568000</v>
      </c>
      <c r="C115">
        <v>11360</v>
      </c>
      <c r="D115">
        <v>579360</v>
      </c>
      <c r="E115">
        <f>VLOOKUP(A115,'CRF-All_Assessed_bids'!G:S,12,FALSE)</f>
        <v>11360</v>
      </c>
      <c r="F115">
        <f t="shared" si="1"/>
        <v>568000</v>
      </c>
    </row>
    <row r="116" spans="1:6" ht="15" x14ac:dyDescent="0.2">
      <c r="A116" t="s">
        <v>590</v>
      </c>
      <c r="B116">
        <v>525000</v>
      </c>
      <c r="C116">
        <v>10500</v>
      </c>
      <c r="D116">
        <v>535500</v>
      </c>
      <c r="E116">
        <f>VLOOKUP(A116,'CRF-All_Assessed_bids'!G:S,12,FALSE)</f>
        <v>10500</v>
      </c>
      <c r="F116">
        <f t="shared" si="1"/>
        <v>525000</v>
      </c>
    </row>
    <row r="117" spans="1:6" ht="15" x14ac:dyDescent="0.2">
      <c r="A117" t="s">
        <v>592</v>
      </c>
      <c r="B117">
        <v>88268</v>
      </c>
      <c r="C117">
        <v>1765</v>
      </c>
      <c r="D117">
        <v>90033</v>
      </c>
      <c r="E117">
        <f>VLOOKUP(A117,'CRF-All_Assessed_bids'!G:S,12,FALSE)</f>
        <v>1765</v>
      </c>
      <c r="F117">
        <f t="shared" si="1"/>
        <v>88268</v>
      </c>
    </row>
    <row r="118" spans="1:6" ht="15" x14ac:dyDescent="0.2">
      <c r="A118" t="s">
        <v>594</v>
      </c>
      <c r="B118">
        <v>200000</v>
      </c>
      <c r="C118">
        <v>4000</v>
      </c>
      <c r="D118">
        <v>204000</v>
      </c>
      <c r="E118">
        <f>VLOOKUP(A118,'CRF-All_Assessed_bids'!G:S,12,FALSE)</f>
        <v>4000</v>
      </c>
      <c r="F118">
        <f t="shared" si="1"/>
        <v>200000</v>
      </c>
    </row>
    <row r="119" spans="1:6" ht="15" x14ac:dyDescent="0.2">
      <c r="A119" t="s">
        <v>595</v>
      </c>
      <c r="B119">
        <v>450000</v>
      </c>
      <c r="C119">
        <v>9000</v>
      </c>
      <c r="D119">
        <v>459000</v>
      </c>
      <c r="E119">
        <f>VLOOKUP(A119,'CRF-All_Assessed_bids'!G:S,12,FALSE)</f>
        <v>9000</v>
      </c>
      <c r="F119">
        <f t="shared" si="1"/>
        <v>450000</v>
      </c>
    </row>
    <row r="120" spans="1:6" ht="15" x14ac:dyDescent="0.2">
      <c r="A120" t="s">
        <v>596</v>
      </c>
      <c r="B120">
        <v>616427</v>
      </c>
      <c r="C120">
        <v>11712.11</v>
      </c>
      <c r="D120">
        <v>628139.11</v>
      </c>
      <c r="E120">
        <f>VLOOKUP(A120,'CRF-All_Assessed_bids'!G:S,12,FALSE)</f>
        <v>11712.11</v>
      </c>
      <c r="F120">
        <f t="shared" si="1"/>
        <v>616427</v>
      </c>
    </row>
    <row r="121" spans="1:6" ht="15" x14ac:dyDescent="0.2">
      <c r="A121" t="s">
        <v>598</v>
      </c>
      <c r="B121">
        <v>559678</v>
      </c>
      <c r="C121">
        <v>11193.56</v>
      </c>
      <c r="D121">
        <v>570871.56000000006</v>
      </c>
      <c r="E121">
        <f>VLOOKUP(A121,'CRF-All_Assessed_bids'!G:S,12,FALSE)</f>
        <v>11193.56</v>
      </c>
      <c r="F121">
        <f t="shared" si="1"/>
        <v>559678</v>
      </c>
    </row>
    <row r="122" spans="1:6" ht="15" x14ac:dyDescent="0.2">
      <c r="A122" t="s">
        <v>603</v>
      </c>
      <c r="B122">
        <v>422433</v>
      </c>
      <c r="C122">
        <v>8449</v>
      </c>
      <c r="D122">
        <v>430882</v>
      </c>
      <c r="E122">
        <f>VLOOKUP(A122,'CRF-All_Assessed_bids'!G:S,12,FALSE)</f>
        <v>8449</v>
      </c>
      <c r="F122">
        <f t="shared" si="1"/>
        <v>422433</v>
      </c>
    </row>
    <row r="123" spans="1:6" ht="15" x14ac:dyDescent="0.2">
      <c r="A123" t="s">
        <v>608</v>
      </c>
      <c r="B123">
        <v>527828</v>
      </c>
      <c r="C123">
        <v>10557</v>
      </c>
      <c r="D123">
        <v>538385</v>
      </c>
      <c r="E123">
        <f>VLOOKUP(A123,'CRF-All_Assessed_bids'!G:S,12,FALSE)</f>
        <v>10557</v>
      </c>
      <c r="F123">
        <f t="shared" si="1"/>
        <v>527828</v>
      </c>
    </row>
    <row r="124" spans="1:6" ht="15" x14ac:dyDescent="0.2">
      <c r="A124" t="s">
        <v>610</v>
      </c>
      <c r="B124">
        <v>523399</v>
      </c>
      <c r="C124">
        <v>10467.98</v>
      </c>
      <c r="D124">
        <v>533866.98</v>
      </c>
      <c r="E124">
        <f>VLOOKUP(A124,'CRF-All_Assessed_bids'!G:S,12,FALSE)</f>
        <v>10467.98</v>
      </c>
      <c r="F124">
        <f t="shared" si="1"/>
        <v>523399</v>
      </c>
    </row>
    <row r="125" spans="1:6" ht="15" x14ac:dyDescent="0.2">
      <c r="A125" t="s">
        <v>615</v>
      </c>
      <c r="B125">
        <v>810075</v>
      </c>
      <c r="C125">
        <v>16202</v>
      </c>
      <c r="D125">
        <v>826277</v>
      </c>
      <c r="E125">
        <f>VLOOKUP(A125,'CRF-All_Assessed_bids'!G:S,12,FALSE)</f>
        <v>16202</v>
      </c>
      <c r="F125">
        <f t="shared" si="1"/>
        <v>810075</v>
      </c>
    </row>
    <row r="126" spans="1:6" ht="15" x14ac:dyDescent="0.2">
      <c r="A126" t="s">
        <v>620</v>
      </c>
      <c r="B126">
        <v>521400</v>
      </c>
      <c r="C126">
        <v>0</v>
      </c>
      <c r="D126">
        <v>521400</v>
      </c>
      <c r="E126">
        <f>VLOOKUP(A126,'CRF-All_Assessed_bids'!G:S,12,FALSE)</f>
        <v>0</v>
      </c>
      <c r="F126">
        <f t="shared" si="1"/>
        <v>521400</v>
      </c>
    </row>
    <row r="127" spans="1:6" ht="15" x14ac:dyDescent="0.2">
      <c r="A127" t="s">
        <v>622</v>
      </c>
      <c r="B127">
        <v>290900</v>
      </c>
      <c r="C127">
        <v>5819.8</v>
      </c>
      <c r="D127">
        <v>296719.8</v>
      </c>
      <c r="E127">
        <f>VLOOKUP(A127,'CRF-All_Assessed_bids'!G:S,12,FALSE)</f>
        <v>5819.8</v>
      </c>
      <c r="F127">
        <f t="shared" si="1"/>
        <v>290900</v>
      </c>
    </row>
    <row r="128" spans="1:6" ht="15" x14ac:dyDescent="0.2">
      <c r="A128" t="s">
        <v>624</v>
      </c>
      <c r="B128">
        <v>751306</v>
      </c>
      <c r="C128">
        <v>15026.12</v>
      </c>
      <c r="D128">
        <v>766332.12</v>
      </c>
      <c r="E128">
        <f>VLOOKUP(A128,'CRF-All_Assessed_bids'!G:S,12,FALSE)</f>
        <v>15026.12</v>
      </c>
      <c r="F128">
        <f t="shared" si="1"/>
        <v>751306</v>
      </c>
    </row>
    <row r="129" spans="1:6" ht="15" x14ac:dyDescent="0.2">
      <c r="A129" t="s">
        <v>669</v>
      </c>
      <c r="B129">
        <v>347636</v>
      </c>
      <c r="C129">
        <v>6953</v>
      </c>
      <c r="D129">
        <v>354589</v>
      </c>
      <c r="E129">
        <f>VLOOKUP(A129,'CRF-All_Assessed_bids'!G:S,12,FALSE)</f>
        <v>6953</v>
      </c>
      <c r="F129">
        <f t="shared" si="1"/>
        <v>347636</v>
      </c>
    </row>
    <row r="130" spans="1:6" ht="15" x14ac:dyDescent="0.2">
      <c r="A130" t="s">
        <v>678</v>
      </c>
      <c r="B130" t="e">
        <f>#N/A</f>
        <v>#N/A</v>
      </c>
      <c r="C130" t="e">
        <f>#N/A</f>
        <v>#N/A</v>
      </c>
      <c r="D130" t="e">
        <f>#N/A</f>
        <v>#N/A</v>
      </c>
      <c r="E130" t="e">
        <f>VLOOKUP(A130,'CRF-All_Assessed_bids'!G:S,12,FALSE)</f>
        <v>#N/A</v>
      </c>
      <c r="F130" t="e">
        <f t="shared" ref="F130:F193" si="2">D130-E130</f>
        <v>#N/A</v>
      </c>
    </row>
    <row r="131" spans="1:6" ht="15" x14ac:dyDescent="0.2">
      <c r="A131" t="s">
        <v>680</v>
      </c>
      <c r="B131">
        <v>521883</v>
      </c>
      <c r="C131">
        <v>10438</v>
      </c>
      <c r="D131">
        <v>532321</v>
      </c>
      <c r="E131">
        <f>VLOOKUP(A131,'CRF-All_Assessed_bids'!G:S,12,FALSE)</f>
        <v>10438</v>
      </c>
      <c r="F131">
        <f t="shared" si="2"/>
        <v>521883</v>
      </c>
    </row>
    <row r="132" spans="1:6" ht="15" x14ac:dyDescent="0.2">
      <c r="A132" t="s">
        <v>682</v>
      </c>
      <c r="B132">
        <v>387004</v>
      </c>
      <c r="C132">
        <v>7740.12</v>
      </c>
      <c r="D132">
        <v>394744.12</v>
      </c>
      <c r="E132">
        <f>VLOOKUP(A132,'CRF-All_Assessed_bids'!G:S,12,FALSE)</f>
        <v>7740.12</v>
      </c>
      <c r="F132">
        <f t="shared" si="2"/>
        <v>387004</v>
      </c>
    </row>
    <row r="133" spans="1:6" ht="15" x14ac:dyDescent="0.2">
      <c r="A133" t="s">
        <v>684</v>
      </c>
      <c r="B133">
        <v>525000</v>
      </c>
      <c r="C133">
        <v>10500</v>
      </c>
      <c r="D133">
        <v>535500</v>
      </c>
      <c r="E133">
        <f>VLOOKUP(A133,'CRF-All_Assessed_bids'!G:S,12,FALSE)</f>
        <v>10500</v>
      </c>
      <c r="F133">
        <f t="shared" si="2"/>
        <v>525000</v>
      </c>
    </row>
    <row r="134" spans="1:6" ht="15" x14ac:dyDescent="0.2">
      <c r="A134" t="s">
        <v>687</v>
      </c>
      <c r="B134">
        <v>614000</v>
      </c>
      <c r="C134">
        <v>18420</v>
      </c>
      <c r="D134">
        <v>632420</v>
      </c>
      <c r="E134">
        <f>VLOOKUP(A134,'CRF-All_Assessed_bids'!G:S,12,FALSE)</f>
        <v>18420</v>
      </c>
      <c r="F134">
        <f t="shared" si="2"/>
        <v>614000</v>
      </c>
    </row>
    <row r="135" spans="1:6" ht="15" x14ac:dyDescent="0.2">
      <c r="A135" t="s">
        <v>706</v>
      </c>
      <c r="B135">
        <v>847305</v>
      </c>
      <c r="C135">
        <v>16946.099999999999</v>
      </c>
      <c r="D135">
        <v>864251.1</v>
      </c>
      <c r="E135">
        <f>VLOOKUP(A135,'CRF-All_Assessed_bids'!G:S,12,FALSE)</f>
        <v>16946.099999999999</v>
      </c>
      <c r="F135">
        <f t="shared" si="2"/>
        <v>847305</v>
      </c>
    </row>
    <row r="136" spans="1:6" ht="15" x14ac:dyDescent="0.2">
      <c r="A136" t="s">
        <v>708</v>
      </c>
      <c r="B136">
        <v>500449.68</v>
      </c>
      <c r="C136">
        <v>10008.99</v>
      </c>
      <c r="D136">
        <v>510458.67</v>
      </c>
      <c r="E136">
        <f>VLOOKUP(A136,'CRF-All_Assessed_bids'!G:S,12,FALSE)</f>
        <v>10008.99</v>
      </c>
      <c r="F136">
        <f t="shared" si="2"/>
        <v>500449.68</v>
      </c>
    </row>
    <row r="137" spans="1:6" ht="15" x14ac:dyDescent="0.2">
      <c r="A137" t="s">
        <v>710</v>
      </c>
      <c r="B137">
        <v>503074</v>
      </c>
      <c r="C137">
        <v>10061.48</v>
      </c>
      <c r="D137">
        <v>513135.48</v>
      </c>
      <c r="E137">
        <f>VLOOKUP(A137,'CRF-All_Assessed_bids'!G:S,12,FALSE)</f>
        <v>10061.48</v>
      </c>
      <c r="F137">
        <f t="shared" si="2"/>
        <v>503074</v>
      </c>
    </row>
    <row r="138" spans="1:6" ht="15" x14ac:dyDescent="0.2">
      <c r="A138" t="s">
        <v>712</v>
      </c>
      <c r="B138">
        <v>995284.28</v>
      </c>
      <c r="C138">
        <v>19900</v>
      </c>
      <c r="D138">
        <v>1015184.28</v>
      </c>
      <c r="E138">
        <f>VLOOKUP(A138,'CRF-All_Assessed_bids'!G:S,12,FALSE)</f>
        <v>19900</v>
      </c>
      <c r="F138">
        <f t="shared" si="2"/>
        <v>995284.28</v>
      </c>
    </row>
    <row r="139" spans="1:6" ht="15" x14ac:dyDescent="0.2">
      <c r="A139" t="s">
        <v>717</v>
      </c>
      <c r="B139">
        <v>83168</v>
      </c>
      <c r="C139">
        <v>1663</v>
      </c>
      <c r="D139">
        <v>84831</v>
      </c>
      <c r="E139">
        <f>VLOOKUP(A139,'CRF-All_Assessed_bids'!G:S,12,FALSE)</f>
        <v>1663</v>
      </c>
      <c r="F139">
        <f t="shared" si="2"/>
        <v>83168</v>
      </c>
    </row>
    <row r="140" spans="1:6" ht="15" x14ac:dyDescent="0.2">
      <c r="A140" t="s">
        <v>719</v>
      </c>
      <c r="B140">
        <v>705000</v>
      </c>
      <c r="C140">
        <v>14100</v>
      </c>
      <c r="D140">
        <v>719100</v>
      </c>
      <c r="E140">
        <f>VLOOKUP(A140,'CRF-All_Assessed_bids'!G:S,12,FALSE)</f>
        <v>14100</v>
      </c>
      <c r="F140">
        <f t="shared" si="2"/>
        <v>705000</v>
      </c>
    </row>
    <row r="141" spans="1:6" ht="15" x14ac:dyDescent="0.2">
      <c r="A141" t="s">
        <v>721</v>
      </c>
      <c r="B141">
        <v>466668</v>
      </c>
      <c r="C141">
        <v>9333</v>
      </c>
      <c r="D141">
        <v>476001</v>
      </c>
      <c r="E141">
        <f>VLOOKUP(A141,'CRF-All_Assessed_bids'!G:S,12,FALSE)</f>
        <v>9333</v>
      </c>
      <c r="F141">
        <f t="shared" si="2"/>
        <v>466668</v>
      </c>
    </row>
    <row r="142" spans="1:6" ht="15" x14ac:dyDescent="0.2">
      <c r="A142" t="s">
        <v>723</v>
      </c>
      <c r="B142">
        <v>500307</v>
      </c>
      <c r="C142">
        <v>10006</v>
      </c>
      <c r="D142">
        <v>510313</v>
      </c>
      <c r="E142">
        <f>VLOOKUP(A142,'CRF-All_Assessed_bids'!G:S,12,FALSE)</f>
        <v>10006</v>
      </c>
      <c r="F142">
        <f t="shared" si="2"/>
        <v>500307</v>
      </c>
    </row>
    <row r="143" spans="1:6" ht="15" x14ac:dyDescent="0.2">
      <c r="A143" t="s">
        <v>725</v>
      </c>
      <c r="B143">
        <v>703000</v>
      </c>
      <c r="C143">
        <v>14060</v>
      </c>
      <c r="D143">
        <v>717060</v>
      </c>
      <c r="E143">
        <f>VLOOKUP(A143,'CRF-All_Assessed_bids'!G:S,12,FALSE)</f>
        <v>14060</v>
      </c>
      <c r="F143">
        <f t="shared" si="2"/>
        <v>703000</v>
      </c>
    </row>
    <row r="144" spans="1:6" ht="15" x14ac:dyDescent="0.2">
      <c r="A144" t="s">
        <v>727</v>
      </c>
      <c r="B144">
        <v>128247</v>
      </c>
      <c r="C144">
        <v>2564.94</v>
      </c>
      <c r="D144">
        <v>130811.94</v>
      </c>
      <c r="E144">
        <f>VLOOKUP(A144,'CRF-All_Assessed_bids'!G:S,12,FALSE)</f>
        <v>2564.94</v>
      </c>
      <c r="F144">
        <f t="shared" si="2"/>
        <v>128247</v>
      </c>
    </row>
    <row r="145" spans="1:6" ht="15" x14ac:dyDescent="0.2">
      <c r="A145" t="s">
        <v>729</v>
      </c>
      <c r="B145">
        <v>899069</v>
      </c>
      <c r="C145">
        <v>17981.38</v>
      </c>
      <c r="D145">
        <v>917050.38</v>
      </c>
      <c r="E145">
        <f>VLOOKUP(A145,'CRF-All_Assessed_bids'!G:S,12,FALSE)</f>
        <v>17981.38</v>
      </c>
      <c r="F145">
        <f t="shared" si="2"/>
        <v>899069</v>
      </c>
    </row>
    <row r="146" spans="1:6" ht="15" x14ac:dyDescent="0.2">
      <c r="A146" t="s">
        <v>731</v>
      </c>
      <c r="B146">
        <v>522836</v>
      </c>
      <c r="C146">
        <v>10456.719999999999</v>
      </c>
      <c r="D146">
        <v>533292.72</v>
      </c>
      <c r="E146">
        <f>VLOOKUP(A146,'CRF-All_Assessed_bids'!G:S,12,FALSE)</f>
        <v>10456.719999999999</v>
      </c>
      <c r="F146">
        <f t="shared" si="2"/>
        <v>522836</v>
      </c>
    </row>
    <row r="147" spans="1:6" ht="15" x14ac:dyDescent="0.2">
      <c r="A147" t="s">
        <v>733</v>
      </c>
      <c r="B147">
        <v>510000</v>
      </c>
      <c r="C147">
        <v>10200</v>
      </c>
      <c r="D147">
        <v>520200</v>
      </c>
      <c r="E147">
        <f>VLOOKUP(A147,'CRF-All_Assessed_bids'!G:S,12,FALSE)</f>
        <v>10200</v>
      </c>
      <c r="F147">
        <f t="shared" si="2"/>
        <v>510000</v>
      </c>
    </row>
    <row r="148" spans="1:6" ht="15" x14ac:dyDescent="0.2">
      <c r="A148" t="s">
        <v>735</v>
      </c>
      <c r="B148">
        <v>599401</v>
      </c>
      <c r="C148">
        <v>11988.02</v>
      </c>
      <c r="D148">
        <v>611389.02</v>
      </c>
      <c r="E148">
        <f>VLOOKUP(A148,'CRF-All_Assessed_bids'!G:S,12,FALSE)</f>
        <v>11988.02</v>
      </c>
      <c r="F148">
        <f t="shared" si="2"/>
        <v>599401</v>
      </c>
    </row>
    <row r="149" spans="1:6" ht="15" x14ac:dyDescent="0.2">
      <c r="A149" t="s">
        <v>737</v>
      </c>
      <c r="B149">
        <v>274501</v>
      </c>
      <c r="C149">
        <v>5490.02</v>
      </c>
      <c r="D149">
        <v>279991.02</v>
      </c>
      <c r="E149">
        <f>VLOOKUP(A149,'CRF-All_Assessed_bids'!G:S,12,FALSE)</f>
        <v>5490.02</v>
      </c>
      <c r="F149">
        <f t="shared" si="2"/>
        <v>274501</v>
      </c>
    </row>
    <row r="150" spans="1:6" ht="15" x14ac:dyDescent="0.2">
      <c r="A150" t="s">
        <v>739</v>
      </c>
      <c r="B150">
        <v>628224</v>
      </c>
      <c r="C150">
        <v>12564.48</v>
      </c>
      <c r="D150">
        <v>640788.47999999998</v>
      </c>
      <c r="E150">
        <f>VLOOKUP(A150,'CRF-All_Assessed_bids'!G:S,12,FALSE)</f>
        <v>12564.48</v>
      </c>
      <c r="F150">
        <f t="shared" si="2"/>
        <v>628224</v>
      </c>
    </row>
    <row r="151" spans="1:6" ht="15" x14ac:dyDescent="0.2">
      <c r="A151" t="s">
        <v>741</v>
      </c>
      <c r="B151">
        <v>701640</v>
      </c>
      <c r="C151">
        <v>14032.8</v>
      </c>
      <c r="D151">
        <v>715672.8</v>
      </c>
      <c r="E151">
        <f>VLOOKUP(A151,'CRF-All_Assessed_bids'!G:S,12,FALSE)</f>
        <v>14032.8</v>
      </c>
      <c r="F151">
        <f t="shared" si="2"/>
        <v>701640</v>
      </c>
    </row>
    <row r="152" spans="1:6" ht="15" x14ac:dyDescent="0.2">
      <c r="A152" t="s">
        <v>743</v>
      </c>
      <c r="B152">
        <v>554093</v>
      </c>
      <c r="C152">
        <v>11081.87</v>
      </c>
      <c r="D152">
        <v>565174.87</v>
      </c>
      <c r="E152">
        <f>VLOOKUP(A152,'CRF-All_Assessed_bids'!G:S,12,FALSE)</f>
        <v>11081.87</v>
      </c>
      <c r="F152">
        <f t="shared" si="2"/>
        <v>554093</v>
      </c>
    </row>
    <row r="153" spans="1:6" ht="15" x14ac:dyDescent="0.2">
      <c r="A153" t="s">
        <v>745</v>
      </c>
      <c r="B153">
        <v>600974</v>
      </c>
      <c r="C153">
        <v>12019.44</v>
      </c>
      <c r="D153">
        <v>612993.43999999994</v>
      </c>
      <c r="E153">
        <f>VLOOKUP(A153,'CRF-All_Assessed_bids'!G:S,12,FALSE)</f>
        <v>12019.44</v>
      </c>
      <c r="F153">
        <f t="shared" si="2"/>
        <v>600974</v>
      </c>
    </row>
    <row r="154" spans="1:6" ht="15" x14ac:dyDescent="0.2">
      <c r="A154" t="s">
        <v>747</v>
      </c>
      <c r="B154">
        <v>423631</v>
      </c>
      <c r="C154">
        <v>8473</v>
      </c>
      <c r="D154">
        <v>432104</v>
      </c>
      <c r="E154">
        <f>VLOOKUP(A154,'CRF-All_Assessed_bids'!G:S,12,FALSE)</f>
        <v>8473</v>
      </c>
      <c r="F154">
        <f t="shared" si="2"/>
        <v>423631</v>
      </c>
    </row>
    <row r="155" spans="1:6" ht="15" x14ac:dyDescent="0.2">
      <c r="A155" t="s">
        <v>749</v>
      </c>
      <c r="B155">
        <v>497020</v>
      </c>
      <c r="C155">
        <v>9940</v>
      </c>
      <c r="D155">
        <v>506960</v>
      </c>
      <c r="E155">
        <f>VLOOKUP(A155,'CRF-All_Assessed_bids'!G:S,12,FALSE)</f>
        <v>9940</v>
      </c>
      <c r="F155">
        <f t="shared" si="2"/>
        <v>497020</v>
      </c>
    </row>
    <row r="156" spans="1:6" ht="15" x14ac:dyDescent="0.2">
      <c r="A156" t="s">
        <v>751</v>
      </c>
      <c r="B156">
        <v>610276</v>
      </c>
      <c r="C156">
        <v>12206</v>
      </c>
      <c r="D156">
        <v>622482</v>
      </c>
      <c r="E156">
        <f>VLOOKUP(A156,'CRF-All_Assessed_bids'!G:S,12,FALSE)</f>
        <v>12206</v>
      </c>
      <c r="F156">
        <f t="shared" si="2"/>
        <v>610276</v>
      </c>
    </row>
    <row r="157" spans="1:6" ht="15" x14ac:dyDescent="0.2">
      <c r="A157" t="s">
        <v>756</v>
      </c>
      <c r="B157">
        <v>586514</v>
      </c>
      <c r="C157">
        <v>17595</v>
      </c>
      <c r="D157">
        <v>604109</v>
      </c>
      <c r="E157">
        <f>VLOOKUP(A157,'CRF-All_Assessed_bids'!G:S,12,FALSE)</f>
        <v>17595</v>
      </c>
      <c r="F157">
        <f t="shared" si="2"/>
        <v>586514</v>
      </c>
    </row>
    <row r="158" spans="1:6" ht="15" x14ac:dyDescent="0.2">
      <c r="A158" t="s">
        <v>758</v>
      </c>
      <c r="B158">
        <v>659220</v>
      </c>
      <c r="C158">
        <v>13184.4</v>
      </c>
      <c r="D158">
        <v>672404.4</v>
      </c>
      <c r="E158">
        <f>VLOOKUP(A158,'CRF-All_Assessed_bids'!G:S,12,FALSE)</f>
        <v>13184.4</v>
      </c>
      <c r="F158">
        <f t="shared" si="2"/>
        <v>659220</v>
      </c>
    </row>
    <row r="159" spans="1:6" ht="15" x14ac:dyDescent="0.2">
      <c r="A159" t="s">
        <v>760</v>
      </c>
      <c r="B159">
        <v>199849</v>
      </c>
      <c r="C159">
        <v>0</v>
      </c>
      <c r="D159">
        <v>199849</v>
      </c>
      <c r="E159">
        <f>VLOOKUP(A159,'CRF-All_Assessed_bids'!G:S,12,FALSE)</f>
        <v>0</v>
      </c>
      <c r="F159">
        <f t="shared" si="2"/>
        <v>199849</v>
      </c>
    </row>
    <row r="160" spans="1:6" ht="15" x14ac:dyDescent="0.2">
      <c r="A160" t="s">
        <v>762</v>
      </c>
      <c r="B160">
        <v>214922</v>
      </c>
      <c r="C160">
        <v>0</v>
      </c>
      <c r="D160">
        <v>214922</v>
      </c>
      <c r="E160">
        <f>VLOOKUP(A160,'CRF-All_Assessed_bids'!G:S,12,FALSE)</f>
        <v>0</v>
      </c>
      <c r="F160">
        <f t="shared" si="2"/>
        <v>214922</v>
      </c>
    </row>
    <row r="161" spans="1:6" ht="15" x14ac:dyDescent="0.2">
      <c r="A161" t="s">
        <v>764</v>
      </c>
      <c r="B161">
        <v>300000</v>
      </c>
      <c r="C161">
        <v>0</v>
      </c>
      <c r="D161">
        <v>300000</v>
      </c>
      <c r="E161">
        <f>VLOOKUP(A161,'CRF-All_Assessed_bids'!G:S,12,FALSE)</f>
        <v>0</v>
      </c>
      <c r="F161">
        <f t="shared" si="2"/>
        <v>300000</v>
      </c>
    </row>
    <row r="162" spans="1:6" ht="15" x14ac:dyDescent="0.2">
      <c r="A162" t="s">
        <v>766</v>
      </c>
      <c r="B162">
        <v>861177</v>
      </c>
      <c r="C162">
        <v>17224</v>
      </c>
      <c r="D162">
        <v>878401</v>
      </c>
      <c r="E162">
        <f>VLOOKUP(A162,'CRF-All_Assessed_bids'!G:S,12,FALSE)</f>
        <v>17224</v>
      </c>
      <c r="F162">
        <f t="shared" si="2"/>
        <v>861177</v>
      </c>
    </row>
    <row r="163" spans="1:6" ht="15" x14ac:dyDescent="0.2">
      <c r="A163" t="s">
        <v>771</v>
      </c>
      <c r="B163">
        <v>753800</v>
      </c>
      <c r="C163">
        <v>15076</v>
      </c>
      <c r="D163">
        <v>768876</v>
      </c>
      <c r="E163">
        <f>VLOOKUP(A163,'CRF-All_Assessed_bids'!G:S,12,FALSE)</f>
        <v>15076</v>
      </c>
      <c r="F163">
        <f t="shared" si="2"/>
        <v>753800</v>
      </c>
    </row>
    <row r="164" spans="1:6" ht="15" x14ac:dyDescent="0.2">
      <c r="A164" t="s">
        <v>773</v>
      </c>
      <c r="B164">
        <v>106250</v>
      </c>
      <c r="C164">
        <v>2125</v>
      </c>
      <c r="D164">
        <v>108375</v>
      </c>
      <c r="E164">
        <f>VLOOKUP(A164,'CRF-All_Assessed_bids'!G:S,12,FALSE)</f>
        <v>2125</v>
      </c>
      <c r="F164">
        <f t="shared" si="2"/>
        <v>106250</v>
      </c>
    </row>
    <row r="165" spans="1:6" ht="15" x14ac:dyDescent="0.2">
      <c r="A165" t="s">
        <v>775</v>
      </c>
      <c r="B165">
        <v>332514</v>
      </c>
      <c r="C165">
        <v>9975</v>
      </c>
      <c r="D165">
        <v>342489</v>
      </c>
      <c r="E165">
        <f>VLOOKUP(A165,'CRF-All_Assessed_bids'!G:S,12,FALSE)</f>
        <v>9975</v>
      </c>
      <c r="F165">
        <f t="shared" si="2"/>
        <v>332514</v>
      </c>
    </row>
    <row r="166" spans="1:6" ht="15" x14ac:dyDescent="0.2">
      <c r="A166" t="s">
        <v>778</v>
      </c>
      <c r="B166">
        <v>333690</v>
      </c>
      <c r="C166">
        <v>6673.8</v>
      </c>
      <c r="D166">
        <v>340363.8</v>
      </c>
      <c r="E166">
        <f>VLOOKUP(A166,'CRF-All_Assessed_bids'!G:S,12,FALSE)</f>
        <v>6673.8</v>
      </c>
      <c r="F166">
        <f t="shared" si="2"/>
        <v>333690</v>
      </c>
    </row>
    <row r="167" spans="1:6" ht="15" x14ac:dyDescent="0.2">
      <c r="A167" t="s">
        <v>780</v>
      </c>
      <c r="B167">
        <v>273422</v>
      </c>
      <c r="C167">
        <v>8203</v>
      </c>
      <c r="D167">
        <v>281625</v>
      </c>
      <c r="E167">
        <f>VLOOKUP(A167,'CRF-All_Assessed_bids'!G:S,12,FALSE)</f>
        <v>8203</v>
      </c>
      <c r="F167">
        <f t="shared" si="2"/>
        <v>273422</v>
      </c>
    </row>
    <row r="168" spans="1:6" ht="15" x14ac:dyDescent="0.2">
      <c r="A168" t="s">
        <v>782</v>
      </c>
      <c r="B168">
        <v>1183520.0900000001</v>
      </c>
      <c r="C168">
        <v>23671</v>
      </c>
      <c r="D168">
        <v>1207191.0900000001</v>
      </c>
      <c r="E168">
        <f>VLOOKUP(A168,'CRF-All_Assessed_bids'!G:S,12,FALSE)</f>
        <v>23671</v>
      </c>
      <c r="F168">
        <f t="shared" si="2"/>
        <v>1183520.0900000001</v>
      </c>
    </row>
    <row r="169" spans="1:6" ht="15" x14ac:dyDescent="0.2">
      <c r="A169" t="s">
        <v>784</v>
      </c>
      <c r="B169">
        <v>1183520</v>
      </c>
      <c r="C169">
        <v>23670</v>
      </c>
      <c r="D169">
        <v>1207190</v>
      </c>
      <c r="E169">
        <f>VLOOKUP(A169,'CRF-All_Assessed_bids'!G:S,12,FALSE)</f>
        <v>23670</v>
      </c>
      <c r="F169">
        <f t="shared" si="2"/>
        <v>1183520</v>
      </c>
    </row>
    <row r="170" spans="1:6" ht="15" x14ac:dyDescent="0.2">
      <c r="A170" t="s">
        <v>785</v>
      </c>
      <c r="B170">
        <v>527528</v>
      </c>
      <c r="C170">
        <v>15365</v>
      </c>
      <c r="D170">
        <v>542893</v>
      </c>
      <c r="E170">
        <f>VLOOKUP(A170,'CRF-All_Assessed_bids'!G:S,12,FALSE)</f>
        <v>15365</v>
      </c>
      <c r="F170">
        <f t="shared" si="2"/>
        <v>527528</v>
      </c>
    </row>
    <row r="171" spans="1:6" ht="15" x14ac:dyDescent="0.2">
      <c r="A171" t="s">
        <v>787</v>
      </c>
      <c r="B171">
        <v>324500</v>
      </c>
      <c r="C171">
        <v>6490</v>
      </c>
      <c r="D171">
        <v>330990</v>
      </c>
      <c r="E171">
        <f>VLOOKUP(A171,'CRF-All_Assessed_bids'!G:S,12,FALSE)</f>
        <v>6490</v>
      </c>
      <c r="F171">
        <f t="shared" si="2"/>
        <v>324500</v>
      </c>
    </row>
    <row r="172" spans="1:6" ht="15" x14ac:dyDescent="0.2">
      <c r="A172" t="s">
        <v>789</v>
      </c>
      <c r="B172">
        <v>595926</v>
      </c>
      <c r="C172">
        <v>11919</v>
      </c>
      <c r="D172">
        <v>607845</v>
      </c>
      <c r="E172">
        <f>VLOOKUP(A172,'CRF-All_Assessed_bids'!G:S,12,FALSE)</f>
        <v>11919</v>
      </c>
      <c r="F172">
        <f t="shared" si="2"/>
        <v>595926</v>
      </c>
    </row>
    <row r="173" spans="1:6" ht="15" x14ac:dyDescent="0.2">
      <c r="A173" t="s">
        <v>791</v>
      </c>
      <c r="B173">
        <v>2344166</v>
      </c>
      <c r="C173">
        <v>46883</v>
      </c>
      <c r="D173">
        <v>2391049</v>
      </c>
      <c r="E173">
        <f>VLOOKUP(A173,'CRF-All_Assessed_bids'!G:S,12,FALSE)</f>
        <v>46883</v>
      </c>
      <c r="F173">
        <f t="shared" si="2"/>
        <v>2344166</v>
      </c>
    </row>
    <row r="174" spans="1:6" ht="15" x14ac:dyDescent="0.2">
      <c r="A174" t="s">
        <v>793</v>
      </c>
      <c r="B174">
        <v>628000</v>
      </c>
      <c r="C174">
        <v>12560</v>
      </c>
      <c r="D174">
        <v>640560</v>
      </c>
      <c r="E174">
        <f>VLOOKUP(A174,'CRF-All_Assessed_bids'!G:S,12,FALSE)</f>
        <v>12560</v>
      </c>
      <c r="F174">
        <f t="shared" si="2"/>
        <v>628000</v>
      </c>
    </row>
    <row r="175" spans="1:6" ht="15" x14ac:dyDescent="0.2">
      <c r="A175" t="s">
        <v>795</v>
      </c>
      <c r="B175">
        <v>570369.19999999995</v>
      </c>
      <c r="C175">
        <v>11407</v>
      </c>
      <c r="D175">
        <v>581776.19999999995</v>
      </c>
      <c r="E175">
        <f>VLOOKUP(A175,'CRF-All_Assessed_bids'!G:S,12,FALSE)</f>
        <v>11407</v>
      </c>
      <c r="F175">
        <f t="shared" si="2"/>
        <v>570369.19999999995</v>
      </c>
    </row>
    <row r="176" spans="1:6" ht="15" x14ac:dyDescent="0.2">
      <c r="A176" t="s">
        <v>797</v>
      </c>
      <c r="B176">
        <v>589607</v>
      </c>
      <c r="C176">
        <v>11792.14</v>
      </c>
      <c r="D176">
        <v>601399.14</v>
      </c>
      <c r="E176">
        <f>VLOOKUP(A176,'CRF-All_Assessed_bids'!G:S,12,FALSE)</f>
        <v>11792.14</v>
      </c>
      <c r="F176">
        <f t="shared" si="2"/>
        <v>589607</v>
      </c>
    </row>
    <row r="177" spans="1:6" ht="15" x14ac:dyDescent="0.2">
      <c r="A177" t="s">
        <v>799</v>
      </c>
      <c r="B177">
        <v>615964</v>
      </c>
      <c r="C177">
        <v>12319</v>
      </c>
      <c r="D177">
        <v>628283</v>
      </c>
      <c r="E177">
        <f>VLOOKUP(A177,'CRF-All_Assessed_bids'!G:S,12,FALSE)</f>
        <v>12319</v>
      </c>
      <c r="F177">
        <f t="shared" si="2"/>
        <v>615964</v>
      </c>
    </row>
    <row r="178" spans="1:6" ht="15" x14ac:dyDescent="0.2">
      <c r="A178" t="s">
        <v>801</v>
      </c>
      <c r="B178">
        <v>736824</v>
      </c>
      <c r="C178">
        <v>14736</v>
      </c>
      <c r="D178">
        <v>751560</v>
      </c>
      <c r="E178">
        <f>VLOOKUP(A178,'CRF-All_Assessed_bids'!G:S,12,FALSE)</f>
        <v>14736</v>
      </c>
      <c r="F178">
        <f t="shared" si="2"/>
        <v>736824</v>
      </c>
    </row>
    <row r="179" spans="1:6" ht="15" x14ac:dyDescent="0.2">
      <c r="A179" t="s">
        <v>803</v>
      </c>
      <c r="B179">
        <v>215000</v>
      </c>
      <c r="C179">
        <v>4300</v>
      </c>
      <c r="D179">
        <v>219300</v>
      </c>
      <c r="E179">
        <f>VLOOKUP(A179,'CRF-All_Assessed_bids'!G:S,12,FALSE)</f>
        <v>4300</v>
      </c>
      <c r="F179">
        <f t="shared" si="2"/>
        <v>215000</v>
      </c>
    </row>
    <row r="180" spans="1:6" ht="15" x14ac:dyDescent="0.2">
      <c r="A180" t="s">
        <v>805</v>
      </c>
      <c r="B180">
        <v>506849</v>
      </c>
      <c r="C180">
        <v>9938</v>
      </c>
      <c r="D180">
        <v>516787</v>
      </c>
      <c r="E180">
        <f>VLOOKUP(A180,'CRF-All_Assessed_bids'!G:S,12,FALSE)</f>
        <v>9938</v>
      </c>
      <c r="F180">
        <f t="shared" si="2"/>
        <v>506849</v>
      </c>
    </row>
    <row r="181" spans="1:6" ht="15" x14ac:dyDescent="0.2">
      <c r="A181" t="s">
        <v>807</v>
      </c>
      <c r="B181">
        <v>599071</v>
      </c>
      <c r="C181">
        <v>17449</v>
      </c>
      <c r="D181">
        <v>616520</v>
      </c>
      <c r="E181">
        <f>VLOOKUP(A181,'CRF-All_Assessed_bids'!G:S,12,FALSE)</f>
        <v>17449</v>
      </c>
      <c r="F181">
        <f t="shared" si="2"/>
        <v>599071</v>
      </c>
    </row>
    <row r="182" spans="1:6" ht="15" x14ac:dyDescent="0.2">
      <c r="A182" t="s">
        <v>809</v>
      </c>
      <c r="B182">
        <v>523300</v>
      </c>
      <c r="C182">
        <v>10466</v>
      </c>
      <c r="D182">
        <v>533766</v>
      </c>
      <c r="E182">
        <f>VLOOKUP(A182,'CRF-All_Assessed_bids'!G:S,12,FALSE)</f>
        <v>10466</v>
      </c>
      <c r="F182">
        <f t="shared" si="2"/>
        <v>523300</v>
      </c>
    </row>
    <row r="183" spans="1:6" ht="15" x14ac:dyDescent="0.2">
      <c r="A183" t="s">
        <v>811</v>
      </c>
      <c r="B183">
        <v>192371</v>
      </c>
      <c r="C183">
        <v>3847.42</v>
      </c>
      <c r="D183">
        <v>196218.42</v>
      </c>
      <c r="E183">
        <f>VLOOKUP(A183,'CRF-All_Assessed_bids'!G:S,12,FALSE)</f>
        <v>3847.42</v>
      </c>
      <c r="F183">
        <f t="shared" si="2"/>
        <v>192371</v>
      </c>
    </row>
    <row r="184" spans="1:6" ht="15" x14ac:dyDescent="0.2">
      <c r="A184" t="s">
        <v>812</v>
      </c>
      <c r="B184">
        <v>143447</v>
      </c>
      <c r="C184">
        <v>2868.94</v>
      </c>
      <c r="D184">
        <v>146315.94</v>
      </c>
      <c r="E184">
        <f>VLOOKUP(A184,'CRF-All_Assessed_bids'!G:S,12,FALSE)</f>
        <v>2868.94</v>
      </c>
      <c r="F184">
        <f t="shared" si="2"/>
        <v>143447</v>
      </c>
    </row>
    <row r="185" spans="1:6" ht="15" x14ac:dyDescent="0.2">
      <c r="A185" t="s">
        <v>814</v>
      </c>
      <c r="B185">
        <v>722137</v>
      </c>
      <c r="C185">
        <v>14443</v>
      </c>
      <c r="D185">
        <v>736580</v>
      </c>
      <c r="E185">
        <f>VLOOKUP(A185,'CRF-All_Assessed_bids'!G:S,12,FALSE)</f>
        <v>14443</v>
      </c>
      <c r="F185">
        <f t="shared" si="2"/>
        <v>722137</v>
      </c>
    </row>
    <row r="186" spans="1:6" ht="15" x14ac:dyDescent="0.2">
      <c r="A186" t="s">
        <v>819</v>
      </c>
      <c r="B186">
        <v>98785</v>
      </c>
      <c r="C186">
        <v>1975.7</v>
      </c>
      <c r="D186">
        <v>100760.7</v>
      </c>
      <c r="E186">
        <f>VLOOKUP(A186,'CRF-All_Assessed_bids'!G:S,12,FALSE)</f>
        <v>1975.7</v>
      </c>
      <c r="F186">
        <f t="shared" si="2"/>
        <v>98785</v>
      </c>
    </row>
    <row r="187" spans="1:6" ht="15" x14ac:dyDescent="0.2">
      <c r="A187" t="s">
        <v>821</v>
      </c>
      <c r="B187">
        <v>586212</v>
      </c>
      <c r="C187">
        <v>11724.24</v>
      </c>
      <c r="D187">
        <v>597936.24</v>
      </c>
      <c r="E187">
        <f>VLOOKUP(A187,'CRF-All_Assessed_bids'!G:S,12,FALSE)</f>
        <v>11724.24</v>
      </c>
      <c r="F187">
        <f t="shared" si="2"/>
        <v>586212</v>
      </c>
    </row>
    <row r="188" spans="1:6" ht="15" x14ac:dyDescent="0.2">
      <c r="A188" t="s">
        <v>824</v>
      </c>
      <c r="B188">
        <v>594491</v>
      </c>
      <c r="C188">
        <v>11890</v>
      </c>
      <c r="D188">
        <v>606381</v>
      </c>
      <c r="E188">
        <f>VLOOKUP(A188,'CRF-All_Assessed_bids'!G:S,12,FALSE)</f>
        <v>11890</v>
      </c>
      <c r="F188">
        <f t="shared" si="2"/>
        <v>594491</v>
      </c>
    </row>
    <row r="189" spans="1:6" ht="15" x14ac:dyDescent="0.2">
      <c r="A189" t="s">
        <v>826</v>
      </c>
      <c r="B189">
        <v>950000</v>
      </c>
      <c r="C189">
        <v>19000</v>
      </c>
      <c r="D189">
        <v>969000</v>
      </c>
      <c r="E189">
        <f>VLOOKUP(A189,'CRF-All_Assessed_bids'!G:S,12,FALSE)</f>
        <v>19000</v>
      </c>
      <c r="F189">
        <f t="shared" si="2"/>
        <v>950000</v>
      </c>
    </row>
    <row r="190" spans="1:6" ht="15" x14ac:dyDescent="0.2">
      <c r="A190" t="s">
        <v>828</v>
      </c>
      <c r="B190">
        <v>194000</v>
      </c>
      <c r="C190">
        <v>3880</v>
      </c>
      <c r="D190">
        <v>197880</v>
      </c>
      <c r="E190">
        <f>VLOOKUP(A190,'CRF-All_Assessed_bids'!G:S,12,FALSE)</f>
        <v>3880</v>
      </c>
      <c r="F190">
        <f t="shared" si="2"/>
        <v>194000</v>
      </c>
    </row>
    <row r="191" spans="1:6" ht="15" x14ac:dyDescent="0.2">
      <c r="A191" t="s">
        <v>830</v>
      </c>
      <c r="B191">
        <v>490294</v>
      </c>
      <c r="C191">
        <v>9805</v>
      </c>
      <c r="D191">
        <v>500099</v>
      </c>
      <c r="E191">
        <f>VLOOKUP(A191,'CRF-All_Assessed_bids'!G:S,12,FALSE)</f>
        <v>9805</v>
      </c>
      <c r="F191">
        <f t="shared" si="2"/>
        <v>490294</v>
      </c>
    </row>
    <row r="192" spans="1:6" ht="15" x14ac:dyDescent="0.2">
      <c r="A192" t="s">
        <v>832</v>
      </c>
      <c r="B192">
        <v>422395</v>
      </c>
      <c r="C192">
        <v>8447.9</v>
      </c>
      <c r="D192">
        <v>430842.9</v>
      </c>
      <c r="E192">
        <f>VLOOKUP(A192,'CRF-All_Assessed_bids'!G:S,12,FALSE)</f>
        <v>8447.9</v>
      </c>
      <c r="F192">
        <f t="shared" si="2"/>
        <v>422395</v>
      </c>
    </row>
    <row r="193" spans="1:6" ht="15" x14ac:dyDescent="0.2">
      <c r="A193" t="s">
        <v>834</v>
      </c>
      <c r="B193">
        <v>512500</v>
      </c>
      <c r="C193">
        <v>10250</v>
      </c>
      <c r="D193">
        <v>522750</v>
      </c>
      <c r="E193">
        <f>VLOOKUP(A193,'CRF-All_Assessed_bids'!G:S,12,FALSE)</f>
        <v>10250</v>
      </c>
      <c r="F193">
        <f t="shared" si="2"/>
        <v>512500</v>
      </c>
    </row>
    <row r="194" spans="1:6" ht="15" x14ac:dyDescent="0.2">
      <c r="A194" t="s">
        <v>836</v>
      </c>
      <c r="B194">
        <v>251060</v>
      </c>
      <c r="C194">
        <v>5021.2</v>
      </c>
      <c r="D194">
        <v>256081.2</v>
      </c>
      <c r="E194">
        <f>VLOOKUP(A194,'CRF-All_Assessed_bids'!G:S,12,FALSE)</f>
        <v>5021.2</v>
      </c>
      <c r="F194">
        <f t="shared" ref="F194:F257" si="3">D194-E194</f>
        <v>251060</v>
      </c>
    </row>
    <row r="195" spans="1:6" ht="15" x14ac:dyDescent="0.2">
      <c r="A195" t="s">
        <v>838</v>
      </c>
      <c r="B195">
        <v>277500</v>
      </c>
      <c r="C195">
        <v>5550</v>
      </c>
      <c r="D195">
        <v>283050</v>
      </c>
      <c r="E195">
        <f>VLOOKUP(A195,'CRF-All_Assessed_bids'!G:S,12,FALSE)</f>
        <v>5550</v>
      </c>
      <c r="F195">
        <f t="shared" si="3"/>
        <v>277500</v>
      </c>
    </row>
    <row r="196" spans="1:6" ht="15" x14ac:dyDescent="0.2">
      <c r="A196" t="s">
        <v>906</v>
      </c>
      <c r="B196">
        <v>325500</v>
      </c>
      <c r="C196">
        <v>6510</v>
      </c>
      <c r="D196">
        <v>332010</v>
      </c>
      <c r="E196">
        <f>VLOOKUP(A196,'CRF-All_Assessed_bids'!G:S,12,FALSE)</f>
        <v>6510</v>
      </c>
      <c r="F196">
        <f t="shared" si="3"/>
        <v>325500</v>
      </c>
    </row>
    <row r="197" spans="1:6" ht="15" x14ac:dyDescent="0.2">
      <c r="A197" t="s">
        <v>911</v>
      </c>
      <c r="B197">
        <v>341432</v>
      </c>
      <c r="C197">
        <v>6146</v>
      </c>
      <c r="D197">
        <v>347578</v>
      </c>
      <c r="E197">
        <f>VLOOKUP(A197,'CRF-All_Assessed_bids'!G:S,12,FALSE)</f>
        <v>6146</v>
      </c>
      <c r="F197">
        <f t="shared" si="3"/>
        <v>341432</v>
      </c>
    </row>
    <row r="198" spans="1:6" ht="15" x14ac:dyDescent="0.2">
      <c r="A198" t="s">
        <v>913</v>
      </c>
      <c r="B198">
        <v>701472</v>
      </c>
      <c r="C198">
        <v>14028.54</v>
      </c>
      <c r="D198">
        <v>715500.54</v>
      </c>
      <c r="E198">
        <f>VLOOKUP(A198,'CRF-All_Assessed_bids'!G:S,12,FALSE)</f>
        <v>14028.54</v>
      </c>
      <c r="F198">
        <f t="shared" si="3"/>
        <v>701472</v>
      </c>
    </row>
    <row r="199" spans="1:6" ht="15" x14ac:dyDescent="0.2">
      <c r="A199" t="s">
        <v>919</v>
      </c>
      <c r="B199">
        <v>470000</v>
      </c>
      <c r="C199">
        <v>9400</v>
      </c>
      <c r="D199">
        <v>479400</v>
      </c>
      <c r="E199">
        <f>VLOOKUP(A199,'CRF-All_Assessed_bids'!G:S,12,FALSE)</f>
        <v>9400</v>
      </c>
      <c r="F199">
        <f t="shared" si="3"/>
        <v>470000</v>
      </c>
    </row>
    <row r="200" spans="1:6" ht="15" x14ac:dyDescent="0.2">
      <c r="A200" t="s">
        <v>922</v>
      </c>
      <c r="B200">
        <v>180579</v>
      </c>
      <c r="C200">
        <v>3611</v>
      </c>
      <c r="D200">
        <v>184190</v>
      </c>
      <c r="E200">
        <f>VLOOKUP(A200,'CRF-All_Assessed_bids'!G:S,12,FALSE)</f>
        <v>3611</v>
      </c>
      <c r="F200">
        <f t="shared" si="3"/>
        <v>180579</v>
      </c>
    </row>
    <row r="201" spans="1:6" ht="15" x14ac:dyDescent="0.2">
      <c r="A201" t="s">
        <v>927</v>
      </c>
      <c r="B201">
        <v>455078</v>
      </c>
      <c r="C201">
        <v>10602</v>
      </c>
      <c r="D201">
        <v>465680</v>
      </c>
      <c r="E201">
        <f>VLOOKUP(A201,'CRF-All_Assessed_bids'!G:S,12,FALSE)</f>
        <v>10602</v>
      </c>
      <c r="F201">
        <f t="shared" si="3"/>
        <v>455078</v>
      </c>
    </row>
    <row r="202" spans="1:6" ht="15" x14ac:dyDescent="0.2">
      <c r="A202" t="s">
        <v>929</v>
      </c>
      <c r="B202">
        <v>579873</v>
      </c>
      <c r="C202">
        <v>11597</v>
      </c>
      <c r="D202">
        <v>591470</v>
      </c>
      <c r="E202">
        <f>VLOOKUP(A202,'CRF-All_Assessed_bids'!G:S,12,FALSE)</f>
        <v>11597</v>
      </c>
      <c r="F202">
        <f t="shared" si="3"/>
        <v>579873</v>
      </c>
    </row>
    <row r="203" spans="1:6" ht="15" x14ac:dyDescent="0.2">
      <c r="A203" t="s">
        <v>931</v>
      </c>
      <c r="B203">
        <v>500034.92</v>
      </c>
      <c r="C203">
        <v>10000</v>
      </c>
      <c r="D203">
        <v>510034.92</v>
      </c>
      <c r="E203">
        <f>VLOOKUP(A203,'CRF-All_Assessed_bids'!G:S,12,FALSE)</f>
        <v>10000</v>
      </c>
      <c r="F203">
        <f t="shared" si="3"/>
        <v>500034.92</v>
      </c>
    </row>
    <row r="204" spans="1:6" ht="15" x14ac:dyDescent="0.2">
      <c r="A204" t="s">
        <v>936</v>
      </c>
      <c r="B204">
        <v>820024</v>
      </c>
      <c r="C204">
        <v>16700.48</v>
      </c>
      <c r="D204">
        <v>836724.48</v>
      </c>
      <c r="E204">
        <f>VLOOKUP(A204,'CRF-All_Assessed_bids'!G:S,12,FALSE)</f>
        <v>16700.48</v>
      </c>
      <c r="F204">
        <f t="shared" si="3"/>
        <v>820024</v>
      </c>
    </row>
    <row r="205" spans="1:6" ht="15" x14ac:dyDescent="0.2">
      <c r="A205" t="s">
        <v>938</v>
      </c>
      <c r="B205">
        <v>100100</v>
      </c>
      <c r="C205">
        <v>2002</v>
      </c>
      <c r="D205">
        <v>102102</v>
      </c>
      <c r="E205">
        <f>VLOOKUP(A205,'CRF-All_Assessed_bids'!G:S,12,FALSE)</f>
        <v>2002</v>
      </c>
      <c r="F205">
        <f t="shared" si="3"/>
        <v>100100</v>
      </c>
    </row>
    <row r="206" spans="1:6" ht="15" x14ac:dyDescent="0.2">
      <c r="A206" t="s">
        <v>940</v>
      </c>
      <c r="B206" t="e">
        <f>#N/A</f>
        <v>#N/A</v>
      </c>
      <c r="C206" t="e">
        <f>#N/A</f>
        <v>#N/A</v>
      </c>
      <c r="D206" t="e">
        <f>#N/A</f>
        <v>#N/A</v>
      </c>
      <c r="E206" t="e">
        <f>VLOOKUP(A206,'CRF-All_Assessed_bids'!G:S,12,FALSE)</f>
        <v>#N/A</v>
      </c>
      <c r="F206" t="e">
        <f t="shared" si="3"/>
        <v>#N/A</v>
      </c>
    </row>
    <row r="207" spans="1:6" ht="15" x14ac:dyDescent="0.2">
      <c r="A207" t="s">
        <v>942</v>
      </c>
      <c r="B207">
        <v>994083</v>
      </c>
      <c r="C207">
        <v>19881</v>
      </c>
      <c r="D207">
        <v>1013964</v>
      </c>
      <c r="E207">
        <f>VLOOKUP(A207,'CRF-All_Assessed_bids'!G:S,12,FALSE)</f>
        <v>19881</v>
      </c>
      <c r="F207">
        <f t="shared" si="3"/>
        <v>994083</v>
      </c>
    </row>
    <row r="208" spans="1:6" ht="15" x14ac:dyDescent="0.2">
      <c r="A208" t="s">
        <v>944</v>
      </c>
      <c r="B208">
        <v>700000</v>
      </c>
      <c r="C208">
        <v>14001</v>
      </c>
      <c r="D208">
        <v>714001</v>
      </c>
      <c r="E208">
        <f>VLOOKUP(A208,'CRF-All_Assessed_bids'!G:S,12,FALSE)</f>
        <v>14001</v>
      </c>
      <c r="F208">
        <f t="shared" si="3"/>
        <v>700000</v>
      </c>
    </row>
    <row r="209" spans="1:6" ht="15" x14ac:dyDescent="0.2">
      <c r="A209" t="s">
        <v>946</v>
      </c>
      <c r="B209">
        <v>100000</v>
      </c>
      <c r="C209">
        <v>2000</v>
      </c>
      <c r="D209">
        <v>102000</v>
      </c>
      <c r="E209">
        <f>VLOOKUP(A209,'CRF-All_Assessed_bids'!G:S,12,FALSE)</f>
        <v>2000</v>
      </c>
      <c r="F209">
        <f t="shared" si="3"/>
        <v>100000</v>
      </c>
    </row>
    <row r="210" spans="1:6" ht="15" x14ac:dyDescent="0.2">
      <c r="A210" t="s">
        <v>948</v>
      </c>
      <c r="B210">
        <v>261849</v>
      </c>
      <c r="C210">
        <v>5237</v>
      </c>
      <c r="D210">
        <v>267086</v>
      </c>
      <c r="E210">
        <f>VLOOKUP(A210,'CRF-All_Assessed_bids'!G:S,12,FALSE)</f>
        <v>5237</v>
      </c>
      <c r="F210">
        <f t="shared" si="3"/>
        <v>261849</v>
      </c>
    </row>
    <row r="211" spans="1:6" ht="15" x14ac:dyDescent="0.2">
      <c r="A211" t="s">
        <v>950</v>
      </c>
      <c r="B211">
        <v>654279</v>
      </c>
      <c r="C211">
        <v>13086</v>
      </c>
      <c r="D211">
        <v>667365</v>
      </c>
      <c r="E211">
        <f>VLOOKUP(A211,'CRF-All_Assessed_bids'!G:S,12,FALSE)</f>
        <v>13086</v>
      </c>
      <c r="F211">
        <f t="shared" si="3"/>
        <v>654279</v>
      </c>
    </row>
    <row r="212" spans="1:6" ht="15" x14ac:dyDescent="0.2">
      <c r="A212" t="s">
        <v>952</v>
      </c>
      <c r="B212">
        <v>213172</v>
      </c>
      <c r="C212">
        <v>4263</v>
      </c>
      <c r="D212">
        <v>217435</v>
      </c>
      <c r="E212">
        <f>VLOOKUP(A212,'CRF-All_Assessed_bids'!G:S,12,FALSE)</f>
        <v>4263</v>
      </c>
      <c r="F212">
        <f t="shared" si="3"/>
        <v>213172</v>
      </c>
    </row>
    <row r="213" spans="1:6" ht="15" x14ac:dyDescent="0.2">
      <c r="A213" t="s">
        <v>954</v>
      </c>
      <c r="B213">
        <v>584230</v>
      </c>
      <c r="C213">
        <v>11684.6</v>
      </c>
      <c r="D213">
        <v>595914.6</v>
      </c>
      <c r="E213">
        <f>VLOOKUP(A213,'CRF-All_Assessed_bids'!G:S,12,FALSE)</f>
        <v>11684.6</v>
      </c>
      <c r="F213">
        <f t="shared" si="3"/>
        <v>584230</v>
      </c>
    </row>
    <row r="214" spans="1:6" ht="15" x14ac:dyDescent="0.2">
      <c r="A214" t="s">
        <v>956</v>
      </c>
      <c r="B214" t="e">
        <f>#N/A</f>
        <v>#N/A</v>
      </c>
      <c r="C214" t="e">
        <f>#N/A</f>
        <v>#N/A</v>
      </c>
      <c r="D214" t="e">
        <f>#N/A</f>
        <v>#N/A</v>
      </c>
      <c r="E214" t="e">
        <f>VLOOKUP(A214,'CRF-All_Assessed_bids'!G:S,12,FALSE)</f>
        <v>#N/A</v>
      </c>
      <c r="F214" t="e">
        <f t="shared" si="3"/>
        <v>#N/A</v>
      </c>
    </row>
    <row r="215" spans="1:6" ht="15" x14ac:dyDescent="0.2">
      <c r="A215" t="s">
        <v>958</v>
      </c>
      <c r="B215">
        <v>492159.2</v>
      </c>
      <c r="C215">
        <v>9843.18</v>
      </c>
      <c r="D215">
        <v>502002.38</v>
      </c>
      <c r="E215">
        <f>VLOOKUP(A215,'CRF-All_Assessed_bids'!G:S,12,FALSE)</f>
        <v>9843.18</v>
      </c>
      <c r="F215">
        <f t="shared" si="3"/>
        <v>492159.2</v>
      </c>
    </row>
    <row r="216" spans="1:6" ht="15" x14ac:dyDescent="0.2">
      <c r="A216" t="s">
        <v>960</v>
      </c>
      <c r="B216">
        <v>500000</v>
      </c>
      <c r="C216">
        <v>10000</v>
      </c>
      <c r="D216">
        <v>510000</v>
      </c>
      <c r="E216">
        <f>VLOOKUP(A216,'CRF-All_Assessed_bids'!G:S,12,FALSE)</f>
        <v>10000</v>
      </c>
      <c r="F216">
        <f t="shared" si="3"/>
        <v>500000</v>
      </c>
    </row>
    <row r="217" spans="1:6" ht="15" x14ac:dyDescent="0.2">
      <c r="A217" t="s">
        <v>962</v>
      </c>
      <c r="B217">
        <v>597760</v>
      </c>
      <c r="C217">
        <v>11955.2</v>
      </c>
      <c r="D217">
        <v>609715.19999999995</v>
      </c>
      <c r="E217">
        <f>VLOOKUP(A217,'CRF-All_Assessed_bids'!G:S,12,FALSE)</f>
        <v>11955.2</v>
      </c>
      <c r="F217">
        <f t="shared" si="3"/>
        <v>597760</v>
      </c>
    </row>
    <row r="218" spans="1:6" ht="15" x14ac:dyDescent="0.2">
      <c r="A218" t="s">
        <v>964</v>
      </c>
      <c r="B218">
        <v>281863</v>
      </c>
      <c r="C218">
        <v>5637</v>
      </c>
      <c r="D218">
        <v>287500</v>
      </c>
      <c r="E218">
        <f>VLOOKUP(A218,'CRF-All_Assessed_bids'!G:S,12,FALSE)</f>
        <v>5637</v>
      </c>
      <c r="F218">
        <f t="shared" si="3"/>
        <v>281863</v>
      </c>
    </row>
    <row r="219" spans="1:6" ht="15" x14ac:dyDescent="0.2">
      <c r="A219" t="s">
        <v>966</v>
      </c>
      <c r="B219">
        <v>534133</v>
      </c>
      <c r="C219">
        <v>16024</v>
      </c>
      <c r="D219">
        <v>550157</v>
      </c>
      <c r="E219">
        <f>VLOOKUP(A219,'CRF-All_Assessed_bids'!G:S,12,FALSE)</f>
        <v>16024</v>
      </c>
      <c r="F219">
        <f t="shared" si="3"/>
        <v>534133</v>
      </c>
    </row>
    <row r="220" spans="1:6" ht="15" x14ac:dyDescent="0.2">
      <c r="A220" t="s">
        <v>968</v>
      </c>
      <c r="B220">
        <v>532050</v>
      </c>
      <c r="C220">
        <v>10641</v>
      </c>
      <c r="D220">
        <v>542691</v>
      </c>
      <c r="E220">
        <f>VLOOKUP(A220,'CRF-All_Assessed_bids'!G:S,12,FALSE)</f>
        <v>10641</v>
      </c>
      <c r="F220">
        <f t="shared" si="3"/>
        <v>532050</v>
      </c>
    </row>
    <row r="221" spans="1:6" ht="15" x14ac:dyDescent="0.2">
      <c r="A221" t="s">
        <v>970</v>
      </c>
      <c r="B221">
        <v>522238</v>
      </c>
      <c r="C221">
        <v>10445</v>
      </c>
      <c r="D221">
        <v>532683</v>
      </c>
      <c r="E221">
        <f>VLOOKUP(A221,'CRF-All_Assessed_bids'!G:S,12,FALSE)</f>
        <v>10445</v>
      </c>
      <c r="F221">
        <f t="shared" si="3"/>
        <v>522238</v>
      </c>
    </row>
    <row r="222" spans="1:6" ht="15" x14ac:dyDescent="0.2">
      <c r="A222" t="s">
        <v>972</v>
      </c>
      <c r="B222">
        <v>1813350</v>
      </c>
      <c r="C222">
        <v>36267</v>
      </c>
      <c r="D222">
        <v>1849617</v>
      </c>
      <c r="E222">
        <f>VLOOKUP(A222,'CRF-All_Assessed_bids'!G:S,12,FALSE)</f>
        <v>36267</v>
      </c>
      <c r="F222">
        <f t="shared" si="3"/>
        <v>1813350</v>
      </c>
    </row>
    <row r="223" spans="1:6" ht="15" x14ac:dyDescent="0.2">
      <c r="A223" t="s">
        <v>974</v>
      </c>
      <c r="B223">
        <v>316545.32</v>
      </c>
      <c r="C223">
        <v>6330.91</v>
      </c>
      <c r="D223">
        <v>322876.23</v>
      </c>
      <c r="E223">
        <f>VLOOKUP(A223,'CRF-All_Assessed_bids'!G:S,12,FALSE)</f>
        <v>6330.91</v>
      </c>
      <c r="F223">
        <f t="shared" si="3"/>
        <v>316545.32</v>
      </c>
    </row>
    <row r="224" spans="1:6" ht="15" x14ac:dyDescent="0.2">
      <c r="A224" t="s">
        <v>976</v>
      </c>
      <c r="B224">
        <v>582062</v>
      </c>
      <c r="C224">
        <v>16953</v>
      </c>
      <c r="D224">
        <v>599015</v>
      </c>
      <c r="E224">
        <f>VLOOKUP(A224,'CRF-All_Assessed_bids'!G:S,12,FALSE)</f>
        <v>16953</v>
      </c>
      <c r="F224">
        <f t="shared" si="3"/>
        <v>582062</v>
      </c>
    </row>
    <row r="225" spans="1:6" ht="15" x14ac:dyDescent="0.2">
      <c r="A225" t="s">
        <v>978</v>
      </c>
      <c r="B225" t="e">
        <f>#N/A</f>
        <v>#N/A</v>
      </c>
      <c r="C225" t="e">
        <f>#N/A</f>
        <v>#N/A</v>
      </c>
      <c r="D225" t="e">
        <f>#N/A</f>
        <v>#N/A</v>
      </c>
      <c r="E225" t="e">
        <f>VLOOKUP(A225,'CRF-All_Assessed_bids'!G:S,12,FALSE)</f>
        <v>#N/A</v>
      </c>
      <c r="F225" t="e">
        <f t="shared" si="3"/>
        <v>#N/A</v>
      </c>
    </row>
    <row r="226" spans="1:6" ht="15" x14ac:dyDescent="0.2">
      <c r="A226" t="s">
        <v>980</v>
      </c>
      <c r="B226" t="e">
        <f>#N/A</f>
        <v>#N/A</v>
      </c>
      <c r="C226" t="e">
        <f>#N/A</f>
        <v>#N/A</v>
      </c>
      <c r="D226" t="e">
        <f>#N/A</f>
        <v>#N/A</v>
      </c>
      <c r="E226" t="e">
        <f>VLOOKUP(A226,'CRF-All_Assessed_bids'!G:S,12,FALSE)</f>
        <v>#N/A</v>
      </c>
      <c r="F226" t="e">
        <f t="shared" si="3"/>
        <v>#N/A</v>
      </c>
    </row>
    <row r="227" spans="1:6" ht="15" x14ac:dyDescent="0.2">
      <c r="A227" t="s">
        <v>982</v>
      </c>
      <c r="B227">
        <v>471763</v>
      </c>
      <c r="C227">
        <v>9435</v>
      </c>
      <c r="D227">
        <v>481198</v>
      </c>
      <c r="E227">
        <f>VLOOKUP(A227,'CRF-All_Assessed_bids'!G:S,12,FALSE)</f>
        <v>9435</v>
      </c>
      <c r="F227">
        <f t="shared" si="3"/>
        <v>471763</v>
      </c>
    </row>
    <row r="228" spans="1:6" ht="15" x14ac:dyDescent="0.2">
      <c r="A228" t="s">
        <v>1052</v>
      </c>
      <c r="B228">
        <v>570637</v>
      </c>
      <c r="C228">
        <v>11412.74</v>
      </c>
      <c r="D228">
        <v>582049.74</v>
      </c>
      <c r="E228">
        <f>VLOOKUP(A228,'CRF-All_Assessed_bids'!G:S,12,FALSE)</f>
        <v>11412.74</v>
      </c>
      <c r="F228">
        <f t="shared" si="3"/>
        <v>570637</v>
      </c>
    </row>
    <row r="229" spans="1:6" ht="15" x14ac:dyDescent="0.2">
      <c r="A229" t="s">
        <v>1054</v>
      </c>
      <c r="B229">
        <v>998668</v>
      </c>
      <c r="C229">
        <v>19973</v>
      </c>
      <c r="D229">
        <v>1018641</v>
      </c>
      <c r="E229">
        <f>VLOOKUP(A229,'CRF-All_Assessed_bids'!G:S,12,FALSE)</f>
        <v>19973</v>
      </c>
      <c r="F229">
        <f t="shared" si="3"/>
        <v>998668</v>
      </c>
    </row>
    <row r="230" spans="1:6" ht="15" x14ac:dyDescent="0.2">
      <c r="A230" t="s">
        <v>1056</v>
      </c>
      <c r="B230">
        <v>77162</v>
      </c>
      <c r="C230">
        <v>1513</v>
      </c>
      <c r="D230">
        <v>78675</v>
      </c>
      <c r="E230">
        <f>VLOOKUP(A230,'CRF-All_Assessed_bids'!G:S,12,FALSE)</f>
        <v>1513</v>
      </c>
      <c r="F230">
        <f t="shared" si="3"/>
        <v>77162</v>
      </c>
    </row>
    <row r="231" spans="1:6" ht="15" x14ac:dyDescent="0.2">
      <c r="A231" t="s">
        <v>1060</v>
      </c>
      <c r="B231">
        <v>13339</v>
      </c>
      <c r="C231">
        <v>268</v>
      </c>
      <c r="D231">
        <v>13607</v>
      </c>
      <c r="E231">
        <f>VLOOKUP(A231,'CRF-All_Assessed_bids'!G:S,12,FALSE)</f>
        <v>268</v>
      </c>
      <c r="F231">
        <f t="shared" si="3"/>
        <v>13339</v>
      </c>
    </row>
    <row r="232" spans="1:6" ht="15" x14ac:dyDescent="0.2">
      <c r="A232" t="s">
        <v>1062</v>
      </c>
      <c r="B232" t="e">
        <f>#N/A</f>
        <v>#N/A</v>
      </c>
      <c r="C232" t="e">
        <f>#N/A</f>
        <v>#N/A</v>
      </c>
      <c r="D232" t="e">
        <f>#N/A</f>
        <v>#N/A</v>
      </c>
      <c r="E232" t="e">
        <f>VLOOKUP(A232,'CRF-All_Assessed_bids'!G:S,12,FALSE)</f>
        <v>#N/A</v>
      </c>
      <c r="F232" t="e">
        <f t="shared" si="3"/>
        <v>#N/A</v>
      </c>
    </row>
    <row r="233" spans="1:6" ht="15" x14ac:dyDescent="0.2">
      <c r="A233" t="s">
        <v>1065</v>
      </c>
      <c r="B233" t="e">
        <f>#N/A</f>
        <v>#N/A</v>
      </c>
      <c r="C233" t="e">
        <f>#N/A</f>
        <v>#N/A</v>
      </c>
      <c r="D233" t="e">
        <f>#N/A</f>
        <v>#N/A</v>
      </c>
      <c r="E233" t="e">
        <f>VLOOKUP(A233,'CRF-All_Assessed_bids'!G:S,12,FALSE)</f>
        <v>#N/A</v>
      </c>
      <c r="F233" t="e">
        <f t="shared" si="3"/>
        <v>#N/A</v>
      </c>
    </row>
    <row r="234" spans="1:6" ht="15" x14ac:dyDescent="0.2">
      <c r="A234" t="s">
        <v>1067</v>
      </c>
      <c r="B234">
        <v>1363023</v>
      </c>
      <c r="C234">
        <v>27260</v>
      </c>
      <c r="D234">
        <v>1390283</v>
      </c>
      <c r="E234">
        <f>VLOOKUP(A234,'CRF-All_Assessed_bids'!G:S,12,FALSE)</f>
        <v>27260</v>
      </c>
      <c r="F234">
        <f t="shared" si="3"/>
        <v>1363023</v>
      </c>
    </row>
    <row r="235" spans="1:6" ht="15" x14ac:dyDescent="0.2">
      <c r="A235" t="s">
        <v>1069</v>
      </c>
      <c r="B235">
        <v>41137</v>
      </c>
      <c r="C235">
        <v>822</v>
      </c>
      <c r="D235">
        <v>41959</v>
      </c>
      <c r="E235">
        <f>VLOOKUP(A235,'CRF-All_Assessed_bids'!G:S,12,FALSE)</f>
        <v>822</v>
      </c>
      <c r="F235">
        <f t="shared" si="3"/>
        <v>41137</v>
      </c>
    </row>
    <row r="236" spans="1:6" ht="15" x14ac:dyDescent="0.2">
      <c r="A236" t="s">
        <v>1073</v>
      </c>
      <c r="B236" t="e">
        <f>#N/A</f>
        <v>#N/A</v>
      </c>
      <c r="C236" t="e">
        <f>#N/A</f>
        <v>#N/A</v>
      </c>
      <c r="D236" t="e">
        <f>#N/A</f>
        <v>#N/A</v>
      </c>
      <c r="E236" t="e">
        <f>VLOOKUP(A236,'CRF-All_Assessed_bids'!G:S,12,FALSE)</f>
        <v>#N/A</v>
      </c>
      <c r="F236" t="e">
        <f t="shared" si="3"/>
        <v>#N/A</v>
      </c>
    </row>
    <row r="237" spans="1:6" ht="15" x14ac:dyDescent="0.2">
      <c r="A237" t="s">
        <v>1075</v>
      </c>
      <c r="B237">
        <v>558303</v>
      </c>
      <c r="C237">
        <v>11166</v>
      </c>
      <c r="D237">
        <v>569469</v>
      </c>
      <c r="E237">
        <f>VLOOKUP(A237,'CRF-All_Assessed_bids'!G:S,12,FALSE)</f>
        <v>11166</v>
      </c>
      <c r="F237">
        <f t="shared" si="3"/>
        <v>558303</v>
      </c>
    </row>
    <row r="238" spans="1:6" ht="15" x14ac:dyDescent="0.2">
      <c r="A238" t="s">
        <v>1077</v>
      </c>
      <c r="B238">
        <v>497243</v>
      </c>
      <c r="C238">
        <v>9944</v>
      </c>
      <c r="D238">
        <v>507187</v>
      </c>
      <c r="E238">
        <f>VLOOKUP(A238,'CRF-All_Assessed_bids'!G:S,12,FALSE)</f>
        <v>9944</v>
      </c>
      <c r="F238">
        <f t="shared" si="3"/>
        <v>497243</v>
      </c>
    </row>
    <row r="239" spans="1:6" ht="15" x14ac:dyDescent="0.2">
      <c r="A239" t="s">
        <v>1079</v>
      </c>
      <c r="B239" t="e">
        <f>#N/A</f>
        <v>#N/A</v>
      </c>
      <c r="C239" t="e">
        <f>#N/A</f>
        <v>#N/A</v>
      </c>
      <c r="D239" t="e">
        <f>#N/A</f>
        <v>#N/A</v>
      </c>
      <c r="E239" t="e">
        <f>VLOOKUP(A239,'CRF-All_Assessed_bids'!G:S,12,FALSE)</f>
        <v>#N/A</v>
      </c>
      <c r="F239" t="e">
        <f t="shared" si="3"/>
        <v>#N/A</v>
      </c>
    </row>
    <row r="240" spans="1:6" ht="15" x14ac:dyDescent="0.2">
      <c r="A240" t="s">
        <v>1081</v>
      </c>
      <c r="B240" t="e">
        <f>#N/A</f>
        <v>#N/A</v>
      </c>
      <c r="C240" t="e">
        <f>#N/A</f>
        <v>#N/A</v>
      </c>
      <c r="D240" t="e">
        <f>#N/A</f>
        <v>#N/A</v>
      </c>
      <c r="E240" t="e">
        <f>VLOOKUP(A240,'CRF-All_Assessed_bids'!G:S,12,FALSE)</f>
        <v>#N/A</v>
      </c>
      <c r="F240" t="e">
        <f t="shared" si="3"/>
        <v>#N/A</v>
      </c>
    </row>
    <row r="241" spans="1:6" ht="15" x14ac:dyDescent="0.2">
      <c r="A241" t="s">
        <v>1083</v>
      </c>
      <c r="B241" t="e">
        <f>#N/A</f>
        <v>#N/A</v>
      </c>
      <c r="C241" t="e">
        <f>#N/A</f>
        <v>#N/A</v>
      </c>
      <c r="D241" t="e">
        <f>#N/A</f>
        <v>#N/A</v>
      </c>
      <c r="E241" t="e">
        <f>VLOOKUP(A241,'CRF-All_Assessed_bids'!G:S,12,FALSE)</f>
        <v>#N/A</v>
      </c>
      <c r="F241" t="e">
        <f t="shared" si="3"/>
        <v>#N/A</v>
      </c>
    </row>
    <row r="242" spans="1:6" ht="15" x14ac:dyDescent="0.2">
      <c r="A242" t="s">
        <v>1085</v>
      </c>
      <c r="B242" t="e">
        <f>#N/A</f>
        <v>#N/A</v>
      </c>
      <c r="C242" t="e">
        <f>#N/A</f>
        <v>#N/A</v>
      </c>
      <c r="D242" t="e">
        <f>#N/A</f>
        <v>#N/A</v>
      </c>
      <c r="E242" t="e">
        <f>VLOOKUP(A242,'CRF-All_Assessed_bids'!G:S,12,FALSE)</f>
        <v>#N/A</v>
      </c>
      <c r="F242" t="e">
        <f t="shared" si="3"/>
        <v>#N/A</v>
      </c>
    </row>
    <row r="243" spans="1:6" ht="15" x14ac:dyDescent="0.2">
      <c r="A243" t="s">
        <v>1087</v>
      </c>
      <c r="B243" t="e">
        <f>#N/A</f>
        <v>#N/A</v>
      </c>
      <c r="C243" t="e">
        <f>#N/A</f>
        <v>#N/A</v>
      </c>
      <c r="D243" t="e">
        <f>#N/A</f>
        <v>#N/A</v>
      </c>
      <c r="E243" t="e">
        <f>VLOOKUP(A243,'CRF-All_Assessed_bids'!G:S,12,FALSE)</f>
        <v>#N/A</v>
      </c>
      <c r="F243" t="e">
        <f t="shared" si="3"/>
        <v>#N/A</v>
      </c>
    </row>
    <row r="244" spans="1:6" ht="15" x14ac:dyDescent="0.2">
      <c r="A244" t="s">
        <v>1089</v>
      </c>
      <c r="B244" t="e">
        <f>#N/A</f>
        <v>#N/A</v>
      </c>
      <c r="C244" t="e">
        <f>#N/A</f>
        <v>#N/A</v>
      </c>
      <c r="D244" t="e">
        <f>#N/A</f>
        <v>#N/A</v>
      </c>
      <c r="E244" t="e">
        <f>VLOOKUP(A244,'CRF-All_Assessed_bids'!G:S,12,FALSE)</f>
        <v>#N/A</v>
      </c>
      <c r="F244" t="e">
        <f t="shared" si="3"/>
        <v>#N/A</v>
      </c>
    </row>
    <row r="245" spans="1:6" ht="15" x14ac:dyDescent="0.2">
      <c r="A245" t="s">
        <v>1091</v>
      </c>
      <c r="B245">
        <v>724734</v>
      </c>
      <c r="C245">
        <v>14494.68</v>
      </c>
      <c r="D245">
        <v>739228.68</v>
      </c>
      <c r="E245">
        <f>VLOOKUP(A245,'CRF-All_Assessed_bids'!G:S,12,FALSE)</f>
        <v>14494.68</v>
      </c>
      <c r="F245">
        <f t="shared" si="3"/>
        <v>724734</v>
      </c>
    </row>
    <row r="246" spans="1:6" ht="15" x14ac:dyDescent="0.2">
      <c r="A246" t="s">
        <v>1093</v>
      </c>
      <c r="B246">
        <v>1582455</v>
      </c>
      <c r="C246">
        <v>31649.1</v>
      </c>
      <c r="D246">
        <v>1614104.1</v>
      </c>
      <c r="E246">
        <f>VLOOKUP(A246,'CRF-All_Assessed_bids'!G:S,12,FALSE)</f>
        <v>31649.1</v>
      </c>
      <c r="F246">
        <f t="shared" si="3"/>
        <v>1582455</v>
      </c>
    </row>
    <row r="247" spans="1:6" ht="15" x14ac:dyDescent="0.2">
      <c r="A247" t="s">
        <v>1095</v>
      </c>
      <c r="B247" t="e">
        <f>#N/A</f>
        <v>#N/A</v>
      </c>
      <c r="C247" t="e">
        <f>#N/A</f>
        <v>#N/A</v>
      </c>
      <c r="D247" t="e">
        <f>#N/A</f>
        <v>#N/A</v>
      </c>
      <c r="E247" t="e">
        <f>VLOOKUP(A247,'CRF-All_Assessed_bids'!G:S,12,FALSE)</f>
        <v>#N/A</v>
      </c>
      <c r="F247" t="e">
        <f t="shared" si="3"/>
        <v>#N/A</v>
      </c>
    </row>
    <row r="248" spans="1:6" ht="15" x14ac:dyDescent="0.2">
      <c r="A248" t="s">
        <v>1097</v>
      </c>
      <c r="B248">
        <v>982693</v>
      </c>
      <c r="C248">
        <v>19654</v>
      </c>
      <c r="D248">
        <v>1002347</v>
      </c>
      <c r="E248">
        <f>VLOOKUP(A248,'CRF-All_Assessed_bids'!G:S,12,FALSE)</f>
        <v>19654</v>
      </c>
      <c r="F248">
        <f t="shared" si="3"/>
        <v>982693</v>
      </c>
    </row>
    <row r="249" spans="1:6" ht="15" x14ac:dyDescent="0.2">
      <c r="A249" t="s">
        <v>1099</v>
      </c>
      <c r="B249">
        <v>317450</v>
      </c>
      <c r="C249">
        <v>6350</v>
      </c>
      <c r="D249">
        <v>323800</v>
      </c>
      <c r="E249">
        <f>VLOOKUP(A249,'CRF-All_Assessed_bids'!G:S,12,FALSE)</f>
        <v>6350</v>
      </c>
      <c r="F249">
        <f t="shared" si="3"/>
        <v>317450</v>
      </c>
    </row>
    <row r="250" spans="1:6" ht="15" x14ac:dyDescent="0.2">
      <c r="A250" t="s">
        <v>1101</v>
      </c>
      <c r="B250" t="e">
        <f>#N/A</f>
        <v>#N/A</v>
      </c>
      <c r="C250" t="e">
        <f>#N/A</f>
        <v>#N/A</v>
      </c>
      <c r="D250" t="e">
        <f>#N/A</f>
        <v>#N/A</v>
      </c>
      <c r="E250" t="e">
        <f>VLOOKUP(A250,'CRF-All_Assessed_bids'!G:S,12,FALSE)</f>
        <v>#N/A</v>
      </c>
      <c r="F250" t="e">
        <f t="shared" si="3"/>
        <v>#N/A</v>
      </c>
    </row>
    <row r="251" spans="1:6" ht="15" x14ac:dyDescent="0.2">
      <c r="A251" t="s">
        <v>1103</v>
      </c>
      <c r="B251">
        <v>740072</v>
      </c>
      <c r="C251">
        <v>14801.44</v>
      </c>
      <c r="D251">
        <v>754873.44</v>
      </c>
      <c r="E251">
        <f>VLOOKUP(A251,'CRF-All_Assessed_bids'!G:S,12,FALSE)</f>
        <v>14801.44</v>
      </c>
      <c r="F251">
        <f t="shared" si="3"/>
        <v>740072</v>
      </c>
    </row>
    <row r="252" spans="1:6" ht="15" x14ac:dyDescent="0.2">
      <c r="A252" t="s">
        <v>1105</v>
      </c>
      <c r="B252">
        <v>343495</v>
      </c>
      <c r="C252">
        <v>0</v>
      </c>
      <c r="D252">
        <v>343495</v>
      </c>
      <c r="E252">
        <f>VLOOKUP(A252,'CRF-All_Assessed_bids'!G:S,12,FALSE)</f>
        <v>0</v>
      </c>
      <c r="F252">
        <f t="shared" si="3"/>
        <v>343495</v>
      </c>
    </row>
    <row r="253" spans="1:6" ht="15" x14ac:dyDescent="0.2">
      <c r="A253" t="s">
        <v>1108</v>
      </c>
      <c r="B253" t="e">
        <f>#N/A</f>
        <v>#N/A</v>
      </c>
      <c r="C253" t="e">
        <f>#N/A</f>
        <v>#N/A</v>
      </c>
      <c r="D253" t="e">
        <f>#N/A</f>
        <v>#N/A</v>
      </c>
      <c r="E253" t="e">
        <f>VLOOKUP(A253,'CRF-All_Assessed_bids'!G:S,12,FALSE)</f>
        <v>#N/A</v>
      </c>
      <c r="F253" t="e">
        <f t="shared" si="3"/>
        <v>#N/A</v>
      </c>
    </row>
    <row r="254" spans="1:6" ht="15" x14ac:dyDescent="0.2">
      <c r="A254" t="s">
        <v>1110</v>
      </c>
      <c r="B254" t="e">
        <f>#N/A</f>
        <v>#N/A</v>
      </c>
      <c r="C254" t="e">
        <f>#N/A</f>
        <v>#N/A</v>
      </c>
      <c r="D254" t="e">
        <f>#N/A</f>
        <v>#N/A</v>
      </c>
      <c r="E254" t="e">
        <f>VLOOKUP(A254,'CRF-All_Assessed_bids'!G:S,12,FALSE)</f>
        <v>#N/A</v>
      </c>
      <c r="F254" t="e">
        <f t="shared" si="3"/>
        <v>#N/A</v>
      </c>
    </row>
    <row r="255" spans="1:6" ht="15" x14ac:dyDescent="0.2">
      <c r="A255" t="s">
        <v>1112</v>
      </c>
      <c r="B255" t="e">
        <f>#N/A</f>
        <v>#N/A</v>
      </c>
      <c r="C255" t="e">
        <f>#N/A</f>
        <v>#N/A</v>
      </c>
      <c r="D255" t="e">
        <f>#N/A</f>
        <v>#N/A</v>
      </c>
      <c r="E255" t="e">
        <f>VLOOKUP(A255,'CRF-All_Assessed_bids'!G:S,12,FALSE)</f>
        <v>#N/A</v>
      </c>
      <c r="F255" t="e">
        <f t="shared" si="3"/>
        <v>#N/A</v>
      </c>
    </row>
    <row r="256" spans="1:6" ht="15" x14ac:dyDescent="0.2">
      <c r="A256" t="s">
        <v>1114</v>
      </c>
      <c r="B256">
        <v>333388</v>
      </c>
      <c r="C256">
        <v>6668</v>
      </c>
      <c r="D256">
        <v>340056</v>
      </c>
      <c r="E256">
        <f>VLOOKUP(A256,'CRF-All_Assessed_bids'!G:S,12,FALSE)</f>
        <v>6668</v>
      </c>
      <c r="F256">
        <f t="shared" si="3"/>
        <v>333388</v>
      </c>
    </row>
    <row r="257" spans="1:6" ht="15" x14ac:dyDescent="0.2">
      <c r="A257" t="s">
        <v>1116</v>
      </c>
      <c r="B257" t="e">
        <f>#N/A</f>
        <v>#N/A</v>
      </c>
      <c r="C257" t="e">
        <f>#N/A</f>
        <v>#N/A</v>
      </c>
      <c r="D257" t="e">
        <f>#N/A</f>
        <v>#N/A</v>
      </c>
      <c r="E257" t="e">
        <f>VLOOKUP(A257,'CRF-All_Assessed_bids'!G:S,12,FALSE)</f>
        <v>#N/A</v>
      </c>
      <c r="F257" t="e">
        <f t="shared" si="3"/>
        <v>#N/A</v>
      </c>
    </row>
    <row r="258" spans="1:6" ht="15" x14ac:dyDescent="0.2">
      <c r="A258" t="s">
        <v>1121</v>
      </c>
      <c r="B258" t="e">
        <f>#N/A</f>
        <v>#N/A</v>
      </c>
      <c r="C258" t="e">
        <f>#N/A</f>
        <v>#N/A</v>
      </c>
      <c r="D258" t="e">
        <f>#N/A</f>
        <v>#N/A</v>
      </c>
      <c r="E258" t="e">
        <f>VLOOKUP(A258,'CRF-All_Assessed_bids'!G:S,12,FALSE)</f>
        <v>#N/A</v>
      </c>
      <c r="F258" t="e">
        <f t="shared" ref="F258:F321" si="4">D258-E258</f>
        <v>#N/A</v>
      </c>
    </row>
    <row r="259" spans="1:6" ht="15" x14ac:dyDescent="0.2">
      <c r="A259" t="s">
        <v>1123</v>
      </c>
      <c r="B259" t="e">
        <f>#N/A</f>
        <v>#N/A</v>
      </c>
      <c r="C259" t="e">
        <f>#N/A</f>
        <v>#N/A</v>
      </c>
      <c r="D259" t="e">
        <f>#N/A</f>
        <v>#N/A</v>
      </c>
      <c r="E259" t="e">
        <f>VLOOKUP(A259,'CRF-All_Assessed_bids'!G:S,12,FALSE)</f>
        <v>#N/A</v>
      </c>
      <c r="F259" t="e">
        <f t="shared" si="4"/>
        <v>#N/A</v>
      </c>
    </row>
    <row r="260" spans="1:6" ht="15" x14ac:dyDescent="0.2">
      <c r="A260" t="s">
        <v>1153</v>
      </c>
      <c r="B260">
        <v>504744</v>
      </c>
      <c r="C260">
        <v>10094</v>
      </c>
      <c r="D260">
        <v>514838</v>
      </c>
      <c r="E260">
        <f>VLOOKUP(A260,'CRF-All_Assessed_bids'!G:S,12,FALSE)</f>
        <v>10094</v>
      </c>
      <c r="F260">
        <f t="shared" si="4"/>
        <v>504744</v>
      </c>
    </row>
    <row r="261" spans="1:6" ht="15" x14ac:dyDescent="0.2">
      <c r="A261" t="s">
        <v>1155</v>
      </c>
      <c r="B261">
        <v>36173</v>
      </c>
      <c r="C261">
        <v>723.46</v>
      </c>
      <c r="D261">
        <v>36896.46</v>
      </c>
      <c r="E261">
        <f>VLOOKUP(A261,'CRF-All_Assessed_bids'!G:S,12,FALSE)</f>
        <v>723.46</v>
      </c>
      <c r="F261">
        <f t="shared" si="4"/>
        <v>36173</v>
      </c>
    </row>
    <row r="262" spans="1:6" ht="15" x14ac:dyDescent="0.2">
      <c r="A262" t="s">
        <v>1157</v>
      </c>
      <c r="B262">
        <v>512691</v>
      </c>
      <c r="C262">
        <v>10253.82</v>
      </c>
      <c r="D262">
        <v>522944.82</v>
      </c>
      <c r="E262">
        <f>VLOOKUP(A262,'CRF-All_Assessed_bids'!G:S,12,FALSE)</f>
        <v>10253.82</v>
      </c>
      <c r="F262">
        <f t="shared" si="4"/>
        <v>512691</v>
      </c>
    </row>
    <row r="263" spans="1:6" ht="15" x14ac:dyDescent="0.2">
      <c r="A263" t="s">
        <v>1159</v>
      </c>
      <c r="B263">
        <v>913092</v>
      </c>
      <c r="C263">
        <v>18261.84</v>
      </c>
      <c r="D263">
        <v>931353.84</v>
      </c>
      <c r="E263">
        <f>VLOOKUP(A263,'CRF-All_Assessed_bids'!G:S,12,FALSE)</f>
        <v>18261.84</v>
      </c>
      <c r="F263">
        <f t="shared" si="4"/>
        <v>913092</v>
      </c>
    </row>
    <row r="264" spans="1:6" ht="15" x14ac:dyDescent="0.2">
      <c r="A264" t="s">
        <v>1166</v>
      </c>
      <c r="B264" t="e">
        <f>#N/A</f>
        <v>#N/A</v>
      </c>
      <c r="C264" t="e">
        <f>#N/A</f>
        <v>#N/A</v>
      </c>
      <c r="D264" t="e">
        <f>#N/A</f>
        <v>#N/A</v>
      </c>
      <c r="E264" t="e">
        <f>VLOOKUP(A264,'CRF-All_Assessed_bids'!G:S,12,FALSE)</f>
        <v>#N/A</v>
      </c>
      <c r="F264" t="e">
        <f t="shared" si="4"/>
        <v>#N/A</v>
      </c>
    </row>
    <row r="265" spans="1:6" ht="15" x14ac:dyDescent="0.2">
      <c r="A265" t="s">
        <v>1168</v>
      </c>
      <c r="B265" t="e">
        <f>#N/A</f>
        <v>#N/A</v>
      </c>
      <c r="C265" t="e">
        <f>#N/A</f>
        <v>#N/A</v>
      </c>
      <c r="D265" t="e">
        <f>#N/A</f>
        <v>#N/A</v>
      </c>
      <c r="E265" t="e">
        <f>VLOOKUP(A265,'CRF-All_Assessed_bids'!G:S,12,FALSE)</f>
        <v>#N/A</v>
      </c>
      <c r="F265" t="e">
        <f t="shared" si="4"/>
        <v>#N/A</v>
      </c>
    </row>
    <row r="266" spans="1:6" ht="15" x14ac:dyDescent="0.2">
      <c r="A266" t="s">
        <v>1170</v>
      </c>
      <c r="B266" t="e">
        <f>#N/A</f>
        <v>#N/A</v>
      </c>
      <c r="C266" t="e">
        <f>#N/A</f>
        <v>#N/A</v>
      </c>
      <c r="D266" t="e">
        <f>#N/A</f>
        <v>#N/A</v>
      </c>
      <c r="E266" t="e">
        <f>VLOOKUP(A266,'CRF-All_Assessed_bids'!G:S,12,FALSE)</f>
        <v>#N/A</v>
      </c>
      <c r="F266" t="e">
        <f t="shared" si="4"/>
        <v>#N/A</v>
      </c>
    </row>
    <row r="267" spans="1:6" ht="15" x14ac:dyDescent="0.2">
      <c r="A267" t="s">
        <v>1172</v>
      </c>
      <c r="B267" t="e">
        <f>#N/A</f>
        <v>#N/A</v>
      </c>
      <c r="C267" t="e">
        <f>#N/A</f>
        <v>#N/A</v>
      </c>
      <c r="D267" t="e">
        <f>#N/A</f>
        <v>#N/A</v>
      </c>
      <c r="E267" t="e">
        <f>VLOOKUP(A267,'CRF-All_Assessed_bids'!G:S,12,FALSE)</f>
        <v>#N/A</v>
      </c>
      <c r="F267" t="e">
        <f t="shared" si="4"/>
        <v>#N/A</v>
      </c>
    </row>
    <row r="268" spans="1:6" ht="15" x14ac:dyDescent="0.2">
      <c r="A268" t="s">
        <v>1174</v>
      </c>
      <c r="B268" t="e">
        <f>#N/A</f>
        <v>#N/A</v>
      </c>
      <c r="C268" t="e">
        <f>#N/A</f>
        <v>#N/A</v>
      </c>
      <c r="D268" t="e">
        <f>#N/A</f>
        <v>#N/A</v>
      </c>
      <c r="E268" t="e">
        <f>VLOOKUP(A268,'CRF-All_Assessed_bids'!G:S,12,FALSE)</f>
        <v>#N/A</v>
      </c>
      <c r="F268" t="e">
        <f t="shared" si="4"/>
        <v>#N/A</v>
      </c>
    </row>
    <row r="269" spans="1:6" ht="15" x14ac:dyDescent="0.2">
      <c r="A269" t="s">
        <v>1179</v>
      </c>
      <c r="B269" t="e">
        <f>#N/A</f>
        <v>#N/A</v>
      </c>
      <c r="C269" t="e">
        <f>#N/A</f>
        <v>#N/A</v>
      </c>
      <c r="D269" t="e">
        <f>#N/A</f>
        <v>#N/A</v>
      </c>
      <c r="E269" t="e">
        <f>VLOOKUP(A269,'CRF-All_Assessed_bids'!G:S,12,FALSE)</f>
        <v>#N/A</v>
      </c>
      <c r="F269" t="e">
        <f t="shared" si="4"/>
        <v>#N/A</v>
      </c>
    </row>
    <row r="270" spans="1:6" ht="15" x14ac:dyDescent="0.2">
      <c r="A270" t="s">
        <v>1181</v>
      </c>
      <c r="B270" t="e">
        <f>#N/A</f>
        <v>#N/A</v>
      </c>
      <c r="C270" t="e">
        <f>#N/A</f>
        <v>#N/A</v>
      </c>
      <c r="D270" t="e">
        <f>#N/A</f>
        <v>#N/A</v>
      </c>
      <c r="E270" t="e">
        <f>VLOOKUP(A270,'CRF-All_Assessed_bids'!G:S,12,FALSE)</f>
        <v>#N/A</v>
      </c>
      <c r="F270" t="e">
        <f t="shared" si="4"/>
        <v>#N/A</v>
      </c>
    </row>
    <row r="271" spans="1:6" ht="15" x14ac:dyDescent="0.2">
      <c r="A271" t="s">
        <v>1183</v>
      </c>
      <c r="B271" t="e">
        <f>#N/A</f>
        <v>#N/A</v>
      </c>
      <c r="C271" t="e">
        <f>#N/A</f>
        <v>#N/A</v>
      </c>
      <c r="D271" t="e">
        <f>#N/A</f>
        <v>#N/A</v>
      </c>
      <c r="E271" t="e">
        <f>VLOOKUP(A271,'CRF-All_Assessed_bids'!G:S,12,FALSE)</f>
        <v>#N/A</v>
      </c>
      <c r="F271" t="e">
        <f t="shared" si="4"/>
        <v>#N/A</v>
      </c>
    </row>
    <row r="272" spans="1:6" ht="15" x14ac:dyDescent="0.2">
      <c r="A272" t="s">
        <v>1185</v>
      </c>
      <c r="B272" t="e">
        <f>#N/A</f>
        <v>#N/A</v>
      </c>
      <c r="C272" t="e">
        <f>#N/A</f>
        <v>#N/A</v>
      </c>
      <c r="D272" t="e">
        <f>#N/A</f>
        <v>#N/A</v>
      </c>
      <c r="E272" t="e">
        <f>VLOOKUP(A272,'CRF-All_Assessed_bids'!G:S,12,FALSE)</f>
        <v>#N/A</v>
      </c>
      <c r="F272" t="e">
        <f t="shared" si="4"/>
        <v>#N/A</v>
      </c>
    </row>
    <row r="273" spans="1:6" ht="15" x14ac:dyDescent="0.2">
      <c r="A273" t="s">
        <v>1187</v>
      </c>
      <c r="B273" t="e">
        <f>#N/A</f>
        <v>#N/A</v>
      </c>
      <c r="C273" t="e">
        <f>#N/A</f>
        <v>#N/A</v>
      </c>
      <c r="D273" t="e">
        <f>#N/A</f>
        <v>#N/A</v>
      </c>
      <c r="E273" t="e">
        <f>VLOOKUP(A273,'CRF-All_Assessed_bids'!G:S,12,FALSE)</f>
        <v>#N/A</v>
      </c>
      <c r="F273" t="e">
        <f t="shared" si="4"/>
        <v>#N/A</v>
      </c>
    </row>
    <row r="274" spans="1:6" ht="15" x14ac:dyDescent="0.2">
      <c r="A274" t="s">
        <v>1189</v>
      </c>
      <c r="B274" t="e">
        <f>#N/A</f>
        <v>#N/A</v>
      </c>
      <c r="C274" t="e">
        <f>#N/A</f>
        <v>#N/A</v>
      </c>
      <c r="D274" t="e">
        <f>#N/A</f>
        <v>#N/A</v>
      </c>
      <c r="E274" t="e">
        <f>VLOOKUP(A274,'CRF-All_Assessed_bids'!G:S,12,FALSE)</f>
        <v>#N/A</v>
      </c>
      <c r="F274" t="e">
        <f t="shared" si="4"/>
        <v>#N/A</v>
      </c>
    </row>
    <row r="275" spans="1:6" ht="15" x14ac:dyDescent="0.2">
      <c r="A275" t="s">
        <v>1191</v>
      </c>
      <c r="B275" t="e">
        <f>#N/A</f>
        <v>#N/A</v>
      </c>
      <c r="C275" t="e">
        <f>#N/A</f>
        <v>#N/A</v>
      </c>
      <c r="D275" t="e">
        <f>#N/A</f>
        <v>#N/A</v>
      </c>
      <c r="E275" t="e">
        <f>VLOOKUP(A275,'CRF-All_Assessed_bids'!G:S,12,FALSE)</f>
        <v>#N/A</v>
      </c>
      <c r="F275" t="e">
        <f t="shared" si="4"/>
        <v>#N/A</v>
      </c>
    </row>
    <row r="276" spans="1:6" ht="15" x14ac:dyDescent="0.2">
      <c r="A276" t="s">
        <v>1193</v>
      </c>
      <c r="B276" t="e">
        <f>#N/A</f>
        <v>#N/A</v>
      </c>
      <c r="C276" t="e">
        <f>#N/A</f>
        <v>#N/A</v>
      </c>
      <c r="D276" t="e">
        <f>#N/A</f>
        <v>#N/A</v>
      </c>
      <c r="E276" t="e">
        <f>VLOOKUP(A276,'CRF-All_Assessed_bids'!G:S,12,FALSE)</f>
        <v>#N/A</v>
      </c>
      <c r="F276" t="e">
        <f t="shared" si="4"/>
        <v>#N/A</v>
      </c>
    </row>
    <row r="277" spans="1:6" ht="15" x14ac:dyDescent="0.2">
      <c r="A277" t="s">
        <v>1195</v>
      </c>
      <c r="B277" t="e">
        <f>#N/A</f>
        <v>#N/A</v>
      </c>
      <c r="C277" t="e">
        <f>#N/A</f>
        <v>#N/A</v>
      </c>
      <c r="D277" t="e">
        <f>#N/A</f>
        <v>#N/A</v>
      </c>
      <c r="E277" t="e">
        <f>VLOOKUP(A277,'CRF-All_Assessed_bids'!G:S,12,FALSE)</f>
        <v>#N/A</v>
      </c>
      <c r="F277" t="e">
        <f t="shared" si="4"/>
        <v>#N/A</v>
      </c>
    </row>
    <row r="278" spans="1:6" ht="15" x14ac:dyDescent="0.2">
      <c r="A278" t="s">
        <v>1197</v>
      </c>
      <c r="B278" t="e">
        <f>#N/A</f>
        <v>#N/A</v>
      </c>
      <c r="C278" t="e">
        <f>#N/A</f>
        <v>#N/A</v>
      </c>
      <c r="D278" t="e">
        <f>#N/A</f>
        <v>#N/A</v>
      </c>
      <c r="E278" t="e">
        <f>VLOOKUP(A278,'CRF-All_Assessed_bids'!G:S,12,FALSE)</f>
        <v>#N/A</v>
      </c>
      <c r="F278" t="e">
        <f t="shared" si="4"/>
        <v>#N/A</v>
      </c>
    </row>
    <row r="279" spans="1:6" ht="15" x14ac:dyDescent="0.2">
      <c r="A279" t="s">
        <v>1199</v>
      </c>
      <c r="B279" t="e">
        <f>#N/A</f>
        <v>#N/A</v>
      </c>
      <c r="C279" t="e">
        <f>#N/A</f>
        <v>#N/A</v>
      </c>
      <c r="D279" t="e">
        <f>#N/A</f>
        <v>#N/A</v>
      </c>
      <c r="E279" t="e">
        <f>VLOOKUP(A279,'CRF-All_Assessed_bids'!G:S,12,FALSE)</f>
        <v>#N/A</v>
      </c>
      <c r="F279" t="e">
        <f t="shared" si="4"/>
        <v>#N/A</v>
      </c>
    </row>
    <row r="280" spans="1:6" ht="15" x14ac:dyDescent="0.2">
      <c r="A280" t="s">
        <v>1201</v>
      </c>
      <c r="B280" t="e">
        <f>#N/A</f>
        <v>#N/A</v>
      </c>
      <c r="C280" t="e">
        <f>#N/A</f>
        <v>#N/A</v>
      </c>
      <c r="D280" t="e">
        <f>#N/A</f>
        <v>#N/A</v>
      </c>
      <c r="E280" t="e">
        <f>VLOOKUP(A280,'CRF-All_Assessed_bids'!G:S,12,FALSE)</f>
        <v>#N/A</v>
      </c>
      <c r="F280" t="e">
        <f t="shared" si="4"/>
        <v>#N/A</v>
      </c>
    </row>
    <row r="281" spans="1:6" ht="15" x14ac:dyDescent="0.2">
      <c r="A281" t="s">
        <v>1203</v>
      </c>
      <c r="B281" t="e">
        <f>#N/A</f>
        <v>#N/A</v>
      </c>
      <c r="C281" t="e">
        <f>#N/A</f>
        <v>#N/A</v>
      </c>
      <c r="D281" t="e">
        <f>#N/A</f>
        <v>#N/A</v>
      </c>
      <c r="E281" t="e">
        <f>VLOOKUP(A281,'CRF-All_Assessed_bids'!G:S,12,FALSE)</f>
        <v>#N/A</v>
      </c>
      <c r="F281" t="e">
        <f t="shared" si="4"/>
        <v>#N/A</v>
      </c>
    </row>
    <row r="282" spans="1:6" ht="15" x14ac:dyDescent="0.2">
      <c r="A282" t="s">
        <v>1205</v>
      </c>
      <c r="B282" t="e">
        <f>#N/A</f>
        <v>#N/A</v>
      </c>
      <c r="C282" t="e">
        <f>#N/A</f>
        <v>#N/A</v>
      </c>
      <c r="D282" t="e">
        <f>#N/A</f>
        <v>#N/A</v>
      </c>
      <c r="E282" t="e">
        <f>VLOOKUP(A282,'CRF-All_Assessed_bids'!G:S,12,FALSE)</f>
        <v>#N/A</v>
      </c>
      <c r="F282" t="e">
        <f t="shared" si="4"/>
        <v>#N/A</v>
      </c>
    </row>
    <row r="283" spans="1:6" ht="15" x14ac:dyDescent="0.2">
      <c r="A283" t="s">
        <v>1207</v>
      </c>
      <c r="B283" t="e">
        <f>#N/A</f>
        <v>#N/A</v>
      </c>
      <c r="C283" t="e">
        <f>#N/A</f>
        <v>#N/A</v>
      </c>
      <c r="D283" t="e">
        <f>#N/A</f>
        <v>#N/A</v>
      </c>
      <c r="E283" t="e">
        <f>VLOOKUP(A283,'CRF-All_Assessed_bids'!G:S,12,FALSE)</f>
        <v>#N/A</v>
      </c>
      <c r="F283" t="e">
        <f t="shared" si="4"/>
        <v>#N/A</v>
      </c>
    </row>
    <row r="284" spans="1:6" ht="15" x14ac:dyDescent="0.2">
      <c r="A284" t="s">
        <v>1212</v>
      </c>
      <c r="B284" t="e">
        <f>#N/A</f>
        <v>#N/A</v>
      </c>
      <c r="C284" t="e">
        <f>#N/A</f>
        <v>#N/A</v>
      </c>
      <c r="D284" t="e">
        <f>#N/A</f>
        <v>#N/A</v>
      </c>
      <c r="E284" t="e">
        <f>VLOOKUP(A284,'CRF-All_Assessed_bids'!G:S,12,FALSE)</f>
        <v>#N/A</v>
      </c>
      <c r="F284" t="e">
        <f t="shared" si="4"/>
        <v>#N/A</v>
      </c>
    </row>
    <row r="285" spans="1:6" ht="15" x14ac:dyDescent="0.2">
      <c r="A285" t="s">
        <v>1214</v>
      </c>
      <c r="B285" t="e">
        <f>#N/A</f>
        <v>#N/A</v>
      </c>
      <c r="C285" t="e">
        <f>#N/A</f>
        <v>#N/A</v>
      </c>
      <c r="D285" t="e">
        <f>#N/A</f>
        <v>#N/A</v>
      </c>
      <c r="E285" t="e">
        <f>VLOOKUP(A285,'CRF-All_Assessed_bids'!G:S,12,FALSE)</f>
        <v>#N/A</v>
      </c>
      <c r="F285" t="e">
        <f t="shared" si="4"/>
        <v>#N/A</v>
      </c>
    </row>
    <row r="286" spans="1:6" ht="15" x14ac:dyDescent="0.2">
      <c r="A286" t="s">
        <v>1216</v>
      </c>
      <c r="B286" t="e">
        <f>#N/A</f>
        <v>#N/A</v>
      </c>
      <c r="C286" t="e">
        <f>#N/A</f>
        <v>#N/A</v>
      </c>
      <c r="D286" t="e">
        <f>#N/A</f>
        <v>#N/A</v>
      </c>
      <c r="E286" t="e">
        <f>VLOOKUP(A286,'CRF-All_Assessed_bids'!G:S,12,FALSE)</f>
        <v>#N/A</v>
      </c>
      <c r="F286" t="e">
        <f t="shared" si="4"/>
        <v>#N/A</v>
      </c>
    </row>
    <row r="287" spans="1:6" ht="15" x14ac:dyDescent="0.2">
      <c r="A287" t="s">
        <v>1218</v>
      </c>
      <c r="B287" t="e">
        <f>#N/A</f>
        <v>#N/A</v>
      </c>
      <c r="C287" t="e">
        <f>#N/A</f>
        <v>#N/A</v>
      </c>
      <c r="D287" t="e">
        <f>#N/A</f>
        <v>#N/A</v>
      </c>
      <c r="E287" t="e">
        <f>VLOOKUP(A287,'CRF-All_Assessed_bids'!G:S,12,FALSE)</f>
        <v>#N/A</v>
      </c>
      <c r="F287" t="e">
        <f t="shared" si="4"/>
        <v>#N/A</v>
      </c>
    </row>
    <row r="288" spans="1:6" ht="15" x14ac:dyDescent="0.2">
      <c r="A288" t="s">
        <v>1220</v>
      </c>
      <c r="B288" t="e">
        <f>#N/A</f>
        <v>#N/A</v>
      </c>
      <c r="C288" t="e">
        <f>#N/A</f>
        <v>#N/A</v>
      </c>
      <c r="D288" t="e">
        <f>#N/A</f>
        <v>#N/A</v>
      </c>
      <c r="E288" t="e">
        <f>VLOOKUP(A288,'CRF-All_Assessed_bids'!G:S,12,FALSE)</f>
        <v>#N/A</v>
      </c>
      <c r="F288" t="e">
        <f t="shared" si="4"/>
        <v>#N/A</v>
      </c>
    </row>
    <row r="289" spans="1:6" ht="15" x14ac:dyDescent="0.2">
      <c r="A289" t="s">
        <v>1222</v>
      </c>
      <c r="B289" t="e">
        <f>#N/A</f>
        <v>#N/A</v>
      </c>
      <c r="C289" t="e">
        <f>#N/A</f>
        <v>#N/A</v>
      </c>
      <c r="D289" t="e">
        <f>#N/A</f>
        <v>#N/A</v>
      </c>
      <c r="E289" t="e">
        <f>VLOOKUP(A289,'CRF-All_Assessed_bids'!G:S,12,FALSE)</f>
        <v>#N/A</v>
      </c>
      <c r="F289" t="e">
        <f t="shared" si="4"/>
        <v>#N/A</v>
      </c>
    </row>
    <row r="290" spans="1:6" ht="15" x14ac:dyDescent="0.2">
      <c r="A290" t="s">
        <v>1224</v>
      </c>
      <c r="B290" t="e">
        <f>#N/A</f>
        <v>#N/A</v>
      </c>
      <c r="C290" t="e">
        <f>#N/A</f>
        <v>#N/A</v>
      </c>
      <c r="D290" t="e">
        <f>#N/A</f>
        <v>#N/A</v>
      </c>
      <c r="E290" t="e">
        <f>VLOOKUP(A290,'CRF-All_Assessed_bids'!G:S,12,FALSE)</f>
        <v>#N/A</v>
      </c>
      <c r="F290" t="e">
        <f t="shared" si="4"/>
        <v>#N/A</v>
      </c>
    </row>
    <row r="291" spans="1:6" ht="15" x14ac:dyDescent="0.2">
      <c r="A291" t="s">
        <v>1257</v>
      </c>
      <c r="B291" t="e">
        <f>#N/A</f>
        <v>#N/A</v>
      </c>
      <c r="C291" t="e">
        <f>#N/A</f>
        <v>#N/A</v>
      </c>
      <c r="D291" t="e">
        <f>#N/A</f>
        <v>#N/A</v>
      </c>
      <c r="E291" t="e">
        <f>VLOOKUP(A291,'CRF-All_Assessed_bids'!G:S,12,FALSE)</f>
        <v>#N/A</v>
      </c>
      <c r="F291" t="e">
        <f t="shared" si="4"/>
        <v>#N/A</v>
      </c>
    </row>
    <row r="292" spans="1:6" ht="15" x14ac:dyDescent="0.2">
      <c r="A292" t="s">
        <v>1259</v>
      </c>
      <c r="B292" t="e">
        <f>#N/A</f>
        <v>#N/A</v>
      </c>
      <c r="C292" t="e">
        <f>#N/A</f>
        <v>#N/A</v>
      </c>
      <c r="D292" t="e">
        <f>#N/A</f>
        <v>#N/A</v>
      </c>
      <c r="E292" t="e">
        <f>VLOOKUP(A292,'CRF-All_Assessed_bids'!G:S,12,FALSE)</f>
        <v>#N/A</v>
      </c>
      <c r="F292" t="e">
        <f t="shared" si="4"/>
        <v>#N/A</v>
      </c>
    </row>
    <row r="293" spans="1:6" ht="15" x14ac:dyDescent="0.2">
      <c r="A293" t="s">
        <v>1261</v>
      </c>
      <c r="B293" t="e">
        <f>#N/A</f>
        <v>#N/A</v>
      </c>
      <c r="C293" t="e">
        <f>#N/A</f>
        <v>#N/A</v>
      </c>
      <c r="D293" t="e">
        <f>#N/A</f>
        <v>#N/A</v>
      </c>
      <c r="E293" t="e">
        <f>VLOOKUP(A293,'CRF-All_Assessed_bids'!G:S,12,FALSE)</f>
        <v>#N/A</v>
      </c>
      <c r="F293" t="e">
        <f t="shared" si="4"/>
        <v>#N/A</v>
      </c>
    </row>
    <row r="294" spans="1:6" ht="15" x14ac:dyDescent="0.2">
      <c r="A294" t="s">
        <v>1274</v>
      </c>
      <c r="B294" t="e">
        <f>#N/A</f>
        <v>#N/A</v>
      </c>
      <c r="C294" t="e">
        <f>#N/A</f>
        <v>#N/A</v>
      </c>
      <c r="D294" t="e">
        <f>#N/A</f>
        <v>#N/A</v>
      </c>
      <c r="E294" t="e">
        <f>VLOOKUP(A294,'CRF-All_Assessed_bids'!G:S,12,FALSE)</f>
        <v>#N/A</v>
      </c>
      <c r="F294" t="e">
        <f t="shared" si="4"/>
        <v>#N/A</v>
      </c>
    </row>
    <row r="295" spans="1:6" ht="15" x14ac:dyDescent="0.2">
      <c r="A295" t="s">
        <v>1276</v>
      </c>
      <c r="B295" t="e">
        <f>#N/A</f>
        <v>#N/A</v>
      </c>
      <c r="C295" t="e">
        <f>#N/A</f>
        <v>#N/A</v>
      </c>
      <c r="D295" t="e">
        <f>#N/A</f>
        <v>#N/A</v>
      </c>
      <c r="E295" t="e">
        <f>VLOOKUP(A295,'CRF-All_Assessed_bids'!G:S,12,FALSE)</f>
        <v>#N/A</v>
      </c>
      <c r="F295" t="e">
        <f t="shared" si="4"/>
        <v>#N/A</v>
      </c>
    </row>
    <row r="296" spans="1:6" ht="15" x14ac:dyDescent="0.2">
      <c r="A296" t="s">
        <v>1278</v>
      </c>
      <c r="B296" t="e">
        <f>#N/A</f>
        <v>#N/A</v>
      </c>
      <c r="C296" t="e">
        <f>#N/A</f>
        <v>#N/A</v>
      </c>
      <c r="D296" t="e">
        <f>#N/A</f>
        <v>#N/A</v>
      </c>
      <c r="E296" t="e">
        <f>VLOOKUP(A296,'CRF-All_Assessed_bids'!G:S,12,FALSE)</f>
        <v>#N/A</v>
      </c>
      <c r="F296" t="e">
        <f t="shared" si="4"/>
        <v>#N/A</v>
      </c>
    </row>
    <row r="297" spans="1:6" ht="15" x14ac:dyDescent="0.2">
      <c r="A297" t="s">
        <v>1280</v>
      </c>
      <c r="B297" t="e">
        <f>#N/A</f>
        <v>#N/A</v>
      </c>
      <c r="C297" t="e">
        <f>#N/A</f>
        <v>#N/A</v>
      </c>
      <c r="D297" t="e">
        <f>#N/A</f>
        <v>#N/A</v>
      </c>
      <c r="E297" t="e">
        <f>VLOOKUP(A297,'CRF-All_Assessed_bids'!G:S,12,FALSE)</f>
        <v>#N/A</v>
      </c>
      <c r="F297" t="e">
        <f t="shared" si="4"/>
        <v>#N/A</v>
      </c>
    </row>
    <row r="298" spans="1:6" ht="15" x14ac:dyDescent="0.2">
      <c r="A298" t="s">
        <v>1290</v>
      </c>
      <c r="B298" t="e">
        <f>#N/A</f>
        <v>#N/A</v>
      </c>
      <c r="C298" t="e">
        <f>#N/A</f>
        <v>#N/A</v>
      </c>
      <c r="D298" t="e">
        <f>#N/A</f>
        <v>#N/A</v>
      </c>
      <c r="E298" t="e">
        <f>VLOOKUP(A298,'CRF-All_Assessed_bids'!G:S,12,FALSE)</f>
        <v>#N/A</v>
      </c>
      <c r="F298" t="e">
        <f t="shared" si="4"/>
        <v>#N/A</v>
      </c>
    </row>
    <row r="299" spans="1:6" ht="15" x14ac:dyDescent="0.2">
      <c r="A299" t="s">
        <v>1294</v>
      </c>
      <c r="B299" t="e">
        <f>#N/A</f>
        <v>#N/A</v>
      </c>
      <c r="C299" t="e">
        <f>#N/A</f>
        <v>#N/A</v>
      </c>
      <c r="D299" t="e">
        <f>#N/A</f>
        <v>#N/A</v>
      </c>
      <c r="E299" t="e">
        <f>VLOOKUP(A299,'CRF-All_Assessed_bids'!G:S,12,FALSE)</f>
        <v>#N/A</v>
      </c>
      <c r="F299" t="e">
        <f t="shared" si="4"/>
        <v>#N/A</v>
      </c>
    </row>
    <row r="300" spans="1:6" ht="15" x14ac:dyDescent="0.2">
      <c r="A300" t="s">
        <v>1296</v>
      </c>
      <c r="B300" t="e">
        <f>#N/A</f>
        <v>#N/A</v>
      </c>
      <c r="C300" t="e">
        <f>#N/A</f>
        <v>#N/A</v>
      </c>
      <c r="D300" t="e">
        <f>#N/A</f>
        <v>#N/A</v>
      </c>
      <c r="E300" t="e">
        <f>VLOOKUP(A300,'CRF-All_Assessed_bids'!G:S,12,FALSE)</f>
        <v>#N/A</v>
      </c>
      <c r="F300" t="e">
        <f t="shared" si="4"/>
        <v>#N/A</v>
      </c>
    </row>
    <row r="301" spans="1:6" ht="15" x14ac:dyDescent="0.2">
      <c r="A301" t="s">
        <v>1298</v>
      </c>
      <c r="B301" t="e">
        <f>#N/A</f>
        <v>#N/A</v>
      </c>
      <c r="C301" t="e">
        <f>#N/A</f>
        <v>#N/A</v>
      </c>
      <c r="D301" t="e">
        <f>#N/A</f>
        <v>#N/A</v>
      </c>
      <c r="E301" t="e">
        <f>VLOOKUP(A301,'CRF-All_Assessed_bids'!G:S,12,FALSE)</f>
        <v>#N/A</v>
      </c>
      <c r="F301" t="e">
        <f t="shared" si="4"/>
        <v>#N/A</v>
      </c>
    </row>
    <row r="302" spans="1:6" ht="15" x14ac:dyDescent="0.2">
      <c r="A302" t="s">
        <v>1300</v>
      </c>
      <c r="B302" t="e">
        <f>#N/A</f>
        <v>#N/A</v>
      </c>
      <c r="C302" t="e">
        <f>#N/A</f>
        <v>#N/A</v>
      </c>
      <c r="D302" t="e">
        <f>#N/A</f>
        <v>#N/A</v>
      </c>
      <c r="E302" t="e">
        <f>VLOOKUP(A302,'CRF-All_Assessed_bids'!G:S,12,FALSE)</f>
        <v>#N/A</v>
      </c>
      <c r="F302" t="e">
        <f t="shared" si="4"/>
        <v>#N/A</v>
      </c>
    </row>
    <row r="303" spans="1:6" ht="15" x14ac:dyDescent="0.2">
      <c r="A303" t="s">
        <v>1302</v>
      </c>
      <c r="B303" t="e">
        <f>#N/A</f>
        <v>#N/A</v>
      </c>
      <c r="C303" t="e">
        <f>#N/A</f>
        <v>#N/A</v>
      </c>
      <c r="D303" t="e">
        <f>#N/A</f>
        <v>#N/A</v>
      </c>
      <c r="E303" t="e">
        <f>VLOOKUP(A303,'CRF-All_Assessed_bids'!G:S,12,FALSE)</f>
        <v>#N/A</v>
      </c>
      <c r="F303" t="e">
        <f t="shared" si="4"/>
        <v>#N/A</v>
      </c>
    </row>
    <row r="304" spans="1:6" ht="15" x14ac:dyDescent="0.2">
      <c r="A304" t="s">
        <v>1304</v>
      </c>
      <c r="B304" t="e">
        <f>#N/A</f>
        <v>#N/A</v>
      </c>
      <c r="C304" t="e">
        <f>#N/A</f>
        <v>#N/A</v>
      </c>
      <c r="D304" t="e">
        <f>#N/A</f>
        <v>#N/A</v>
      </c>
      <c r="E304" t="e">
        <f>VLOOKUP(A304,'CRF-All_Assessed_bids'!G:S,12,FALSE)</f>
        <v>#N/A</v>
      </c>
      <c r="F304" t="e">
        <f t="shared" si="4"/>
        <v>#N/A</v>
      </c>
    </row>
    <row r="305" spans="1:6" ht="15" x14ac:dyDescent="0.2">
      <c r="A305" t="s">
        <v>1306</v>
      </c>
      <c r="B305" t="e">
        <f>#N/A</f>
        <v>#N/A</v>
      </c>
      <c r="C305" t="e">
        <f>#N/A</f>
        <v>#N/A</v>
      </c>
      <c r="D305" t="e">
        <f>#N/A</f>
        <v>#N/A</v>
      </c>
      <c r="E305" t="e">
        <f>VLOOKUP(A305,'CRF-All_Assessed_bids'!G:S,12,FALSE)</f>
        <v>#N/A</v>
      </c>
      <c r="F305" t="e">
        <f t="shared" si="4"/>
        <v>#N/A</v>
      </c>
    </row>
    <row r="306" spans="1:6" ht="15" x14ac:dyDescent="0.2">
      <c r="A306" t="s">
        <v>1308</v>
      </c>
      <c r="B306" t="e">
        <f>#N/A</f>
        <v>#N/A</v>
      </c>
      <c r="C306" t="e">
        <f>#N/A</f>
        <v>#N/A</v>
      </c>
      <c r="D306" t="e">
        <f>#N/A</f>
        <v>#N/A</v>
      </c>
      <c r="E306" t="e">
        <f>VLOOKUP(A306,'CRF-All_Assessed_bids'!G:S,12,FALSE)</f>
        <v>#N/A</v>
      </c>
      <c r="F306" t="e">
        <f t="shared" si="4"/>
        <v>#N/A</v>
      </c>
    </row>
    <row r="307" spans="1:6" ht="15" x14ac:dyDescent="0.2">
      <c r="A307" t="s">
        <v>1310</v>
      </c>
      <c r="B307" t="e">
        <f>#N/A</f>
        <v>#N/A</v>
      </c>
      <c r="C307" t="e">
        <f>#N/A</f>
        <v>#N/A</v>
      </c>
      <c r="D307" t="e">
        <f>#N/A</f>
        <v>#N/A</v>
      </c>
      <c r="E307" t="e">
        <f>VLOOKUP(A307,'CRF-All_Assessed_bids'!G:S,12,FALSE)</f>
        <v>#N/A</v>
      </c>
      <c r="F307" t="e">
        <f t="shared" si="4"/>
        <v>#N/A</v>
      </c>
    </row>
    <row r="308" spans="1:6" ht="15" x14ac:dyDescent="0.2">
      <c r="A308" t="s">
        <v>1312</v>
      </c>
      <c r="B308" t="e">
        <f>#N/A</f>
        <v>#N/A</v>
      </c>
      <c r="C308" t="e">
        <f>#N/A</f>
        <v>#N/A</v>
      </c>
      <c r="D308" t="e">
        <f>#N/A</f>
        <v>#N/A</v>
      </c>
      <c r="E308" t="e">
        <f>VLOOKUP(A308,'CRF-All_Assessed_bids'!G:S,12,FALSE)</f>
        <v>#N/A</v>
      </c>
      <c r="F308" t="e">
        <f t="shared" si="4"/>
        <v>#N/A</v>
      </c>
    </row>
    <row r="309" spans="1:6" ht="15" x14ac:dyDescent="0.2">
      <c r="A309" t="s">
        <v>1314</v>
      </c>
      <c r="B309" t="e">
        <f>#N/A</f>
        <v>#N/A</v>
      </c>
      <c r="C309" t="e">
        <f>#N/A</f>
        <v>#N/A</v>
      </c>
      <c r="D309" t="e">
        <f>#N/A</f>
        <v>#N/A</v>
      </c>
      <c r="E309" t="e">
        <f>VLOOKUP(A309,'CRF-All_Assessed_bids'!G:S,12,FALSE)</f>
        <v>#N/A</v>
      </c>
      <c r="F309" t="e">
        <f t="shared" si="4"/>
        <v>#N/A</v>
      </c>
    </row>
    <row r="310" spans="1:6" ht="15" x14ac:dyDescent="0.2">
      <c r="A310" t="s">
        <v>1316</v>
      </c>
      <c r="B310" t="e">
        <f>#N/A</f>
        <v>#N/A</v>
      </c>
      <c r="C310" t="e">
        <f>#N/A</f>
        <v>#N/A</v>
      </c>
      <c r="D310" t="e">
        <f>#N/A</f>
        <v>#N/A</v>
      </c>
      <c r="E310" t="e">
        <f>VLOOKUP(A310,'CRF-All_Assessed_bids'!G:S,12,FALSE)</f>
        <v>#N/A</v>
      </c>
      <c r="F310" t="e">
        <f t="shared" si="4"/>
        <v>#N/A</v>
      </c>
    </row>
    <row r="311" spans="1:6" ht="15" x14ac:dyDescent="0.2">
      <c r="A311" t="s">
        <v>1318</v>
      </c>
      <c r="B311" t="e">
        <f>#N/A</f>
        <v>#N/A</v>
      </c>
      <c r="C311" t="e">
        <f>#N/A</f>
        <v>#N/A</v>
      </c>
      <c r="D311" t="e">
        <f>#N/A</f>
        <v>#N/A</v>
      </c>
      <c r="E311" t="e">
        <f>VLOOKUP(A311,'CRF-All_Assessed_bids'!G:S,12,FALSE)</f>
        <v>#N/A</v>
      </c>
      <c r="F311" t="e">
        <f t="shared" si="4"/>
        <v>#N/A</v>
      </c>
    </row>
    <row r="312" spans="1:6" ht="15" x14ac:dyDescent="0.2">
      <c r="A312" t="s">
        <v>1320</v>
      </c>
      <c r="B312" t="e">
        <f>#N/A</f>
        <v>#N/A</v>
      </c>
      <c r="C312" t="e">
        <f>#N/A</f>
        <v>#N/A</v>
      </c>
      <c r="D312" t="e">
        <f>#N/A</f>
        <v>#N/A</v>
      </c>
      <c r="E312" t="e">
        <f>VLOOKUP(A312,'CRF-All_Assessed_bids'!G:S,12,FALSE)</f>
        <v>#N/A</v>
      </c>
      <c r="F312" t="e">
        <f t="shared" si="4"/>
        <v>#N/A</v>
      </c>
    </row>
    <row r="313" spans="1:6" ht="15" x14ac:dyDescent="0.2">
      <c r="A313" t="s">
        <v>1322</v>
      </c>
      <c r="B313" t="e">
        <f>#N/A</f>
        <v>#N/A</v>
      </c>
      <c r="C313" t="e">
        <f>#N/A</f>
        <v>#N/A</v>
      </c>
      <c r="D313" t="e">
        <f>#N/A</f>
        <v>#N/A</v>
      </c>
      <c r="E313" t="e">
        <f>VLOOKUP(A313,'CRF-All_Assessed_bids'!G:S,12,FALSE)</f>
        <v>#N/A</v>
      </c>
      <c r="F313" t="e">
        <f t="shared" si="4"/>
        <v>#N/A</v>
      </c>
    </row>
    <row r="314" spans="1:6" ht="15" x14ac:dyDescent="0.2">
      <c r="A314" t="s">
        <v>1324</v>
      </c>
      <c r="B314" t="e">
        <f>#N/A</f>
        <v>#N/A</v>
      </c>
      <c r="C314" t="e">
        <f>#N/A</f>
        <v>#N/A</v>
      </c>
      <c r="D314" t="e">
        <f>#N/A</f>
        <v>#N/A</v>
      </c>
      <c r="E314" t="e">
        <f>VLOOKUP(A314,'CRF-All_Assessed_bids'!G:S,12,FALSE)</f>
        <v>#N/A</v>
      </c>
      <c r="F314" t="e">
        <f t="shared" si="4"/>
        <v>#N/A</v>
      </c>
    </row>
    <row r="315" spans="1:6" ht="15" x14ac:dyDescent="0.2">
      <c r="A315" t="s">
        <v>1326</v>
      </c>
      <c r="B315" t="e">
        <f>#N/A</f>
        <v>#N/A</v>
      </c>
      <c r="C315" t="e">
        <f>#N/A</f>
        <v>#N/A</v>
      </c>
      <c r="D315" t="e">
        <f>#N/A</f>
        <v>#N/A</v>
      </c>
      <c r="E315" t="e">
        <f>VLOOKUP(A315,'CRF-All_Assessed_bids'!G:S,12,FALSE)</f>
        <v>#N/A</v>
      </c>
      <c r="F315" t="e">
        <f t="shared" si="4"/>
        <v>#N/A</v>
      </c>
    </row>
    <row r="316" spans="1:6" ht="15" x14ac:dyDescent="0.2">
      <c r="A316" t="s">
        <v>1328</v>
      </c>
      <c r="B316" t="e">
        <f>#N/A</f>
        <v>#N/A</v>
      </c>
      <c r="C316" t="e">
        <f>#N/A</f>
        <v>#N/A</v>
      </c>
      <c r="D316" t="e">
        <f>#N/A</f>
        <v>#N/A</v>
      </c>
      <c r="E316" t="e">
        <f>VLOOKUP(A316,'CRF-All_Assessed_bids'!G:S,12,FALSE)</f>
        <v>#N/A</v>
      </c>
      <c r="F316" t="e">
        <f t="shared" si="4"/>
        <v>#N/A</v>
      </c>
    </row>
    <row r="317" spans="1:6" ht="15" x14ac:dyDescent="0.2">
      <c r="A317" t="s">
        <v>1330</v>
      </c>
      <c r="B317" t="e">
        <f>#N/A</f>
        <v>#N/A</v>
      </c>
      <c r="C317" t="e">
        <f>#N/A</f>
        <v>#N/A</v>
      </c>
      <c r="D317" t="e">
        <f>#N/A</f>
        <v>#N/A</v>
      </c>
      <c r="E317" t="e">
        <f>VLOOKUP(A317,'CRF-All_Assessed_bids'!G:S,12,FALSE)</f>
        <v>#N/A</v>
      </c>
      <c r="F317" t="e">
        <f t="shared" si="4"/>
        <v>#N/A</v>
      </c>
    </row>
    <row r="318" spans="1:6" ht="15" x14ac:dyDescent="0.2">
      <c r="A318" t="s">
        <v>1332</v>
      </c>
      <c r="B318" t="e">
        <f>#N/A</f>
        <v>#N/A</v>
      </c>
      <c r="C318" t="e">
        <f>#N/A</f>
        <v>#N/A</v>
      </c>
      <c r="D318" t="e">
        <f>#N/A</f>
        <v>#N/A</v>
      </c>
      <c r="E318" t="e">
        <f>VLOOKUP(A318,'CRF-All_Assessed_bids'!G:S,12,FALSE)</f>
        <v>#N/A</v>
      </c>
      <c r="F318" t="e">
        <f t="shared" si="4"/>
        <v>#N/A</v>
      </c>
    </row>
    <row r="319" spans="1:6" ht="15" x14ac:dyDescent="0.2">
      <c r="A319" t="s">
        <v>1334</v>
      </c>
      <c r="B319" t="e">
        <f>#N/A</f>
        <v>#N/A</v>
      </c>
      <c r="C319" t="e">
        <f>#N/A</f>
        <v>#N/A</v>
      </c>
      <c r="D319" t="e">
        <f>#N/A</f>
        <v>#N/A</v>
      </c>
      <c r="E319" t="e">
        <f>VLOOKUP(A319,'CRF-All_Assessed_bids'!G:S,12,FALSE)</f>
        <v>#N/A</v>
      </c>
      <c r="F319" t="e">
        <f t="shared" si="4"/>
        <v>#N/A</v>
      </c>
    </row>
    <row r="320" spans="1:6" ht="15" x14ac:dyDescent="0.2">
      <c r="A320" t="s">
        <v>1336</v>
      </c>
      <c r="B320" t="e">
        <f>#N/A</f>
        <v>#N/A</v>
      </c>
      <c r="C320" t="e">
        <f>#N/A</f>
        <v>#N/A</v>
      </c>
      <c r="D320" t="e">
        <f>#N/A</f>
        <v>#N/A</v>
      </c>
      <c r="E320" t="e">
        <f>VLOOKUP(A320,'CRF-All_Assessed_bids'!G:S,12,FALSE)</f>
        <v>#N/A</v>
      </c>
      <c r="F320" t="e">
        <f t="shared" si="4"/>
        <v>#N/A</v>
      </c>
    </row>
    <row r="321" spans="1:6" ht="15" x14ac:dyDescent="0.2">
      <c r="A321" t="s">
        <v>1338</v>
      </c>
      <c r="B321" t="e">
        <f>#N/A</f>
        <v>#N/A</v>
      </c>
      <c r="C321" t="e">
        <f>#N/A</f>
        <v>#N/A</v>
      </c>
      <c r="D321" t="e">
        <f>#N/A</f>
        <v>#N/A</v>
      </c>
      <c r="E321" t="e">
        <f>VLOOKUP(A321,'CRF-All_Assessed_bids'!G:S,12,FALSE)</f>
        <v>#N/A</v>
      </c>
      <c r="F321" t="e">
        <f t="shared" si="4"/>
        <v>#N/A</v>
      </c>
    </row>
    <row r="322" spans="1:6" ht="15" x14ac:dyDescent="0.2">
      <c r="A322" t="s">
        <v>1340</v>
      </c>
      <c r="B322" t="e">
        <f>#N/A</f>
        <v>#N/A</v>
      </c>
      <c r="C322" t="e">
        <f>#N/A</f>
        <v>#N/A</v>
      </c>
      <c r="D322" t="e">
        <f>#N/A</f>
        <v>#N/A</v>
      </c>
      <c r="E322" t="e">
        <f>VLOOKUP(A322,'CRF-All_Assessed_bids'!G:S,12,FALSE)</f>
        <v>#N/A</v>
      </c>
      <c r="F322" t="e">
        <f t="shared" ref="F322:F385" si="5">D322-E322</f>
        <v>#N/A</v>
      </c>
    </row>
    <row r="323" spans="1:6" ht="15" x14ac:dyDescent="0.2">
      <c r="A323" t="s">
        <v>1369</v>
      </c>
      <c r="B323" t="e">
        <f>#N/A</f>
        <v>#N/A</v>
      </c>
      <c r="C323" t="e">
        <f>#N/A</f>
        <v>#N/A</v>
      </c>
      <c r="D323" t="e">
        <f>#N/A</f>
        <v>#N/A</v>
      </c>
      <c r="E323" t="e">
        <f>VLOOKUP(A323,'CRF-All_Assessed_bids'!G:S,12,FALSE)</f>
        <v>#N/A</v>
      </c>
      <c r="F323" t="e">
        <f t="shared" si="5"/>
        <v>#N/A</v>
      </c>
    </row>
    <row r="324" spans="1:6" ht="15" x14ac:dyDescent="0.2">
      <c r="A324" t="s">
        <v>1371</v>
      </c>
      <c r="B324" t="e">
        <f>#N/A</f>
        <v>#N/A</v>
      </c>
      <c r="C324" t="e">
        <f>#N/A</f>
        <v>#N/A</v>
      </c>
      <c r="D324" t="e">
        <f>#N/A</f>
        <v>#N/A</v>
      </c>
      <c r="E324" t="e">
        <f>VLOOKUP(A324,'CRF-All_Assessed_bids'!G:S,12,FALSE)</f>
        <v>#N/A</v>
      </c>
      <c r="F324" t="e">
        <f t="shared" si="5"/>
        <v>#N/A</v>
      </c>
    </row>
    <row r="325" spans="1:6" ht="15" x14ac:dyDescent="0.2">
      <c r="A325" t="s">
        <v>1381</v>
      </c>
      <c r="B325" t="e">
        <f>#N/A</f>
        <v>#N/A</v>
      </c>
      <c r="C325" t="e">
        <f>#N/A</f>
        <v>#N/A</v>
      </c>
      <c r="D325" t="e">
        <f>#N/A</f>
        <v>#N/A</v>
      </c>
      <c r="E325" t="e">
        <f>VLOOKUP(A325,'CRF-All_Assessed_bids'!G:S,12,FALSE)</f>
        <v>#N/A</v>
      </c>
      <c r="F325" t="e">
        <f t="shared" si="5"/>
        <v>#N/A</v>
      </c>
    </row>
    <row r="326" spans="1:6" ht="15" x14ac:dyDescent="0.2">
      <c r="A326" t="s">
        <v>1383</v>
      </c>
      <c r="B326" t="e">
        <f>#N/A</f>
        <v>#N/A</v>
      </c>
      <c r="C326" t="e">
        <f>#N/A</f>
        <v>#N/A</v>
      </c>
      <c r="D326" t="e">
        <f>#N/A</f>
        <v>#N/A</v>
      </c>
      <c r="E326" t="e">
        <f>VLOOKUP(A326,'CRF-All_Assessed_bids'!G:S,12,FALSE)</f>
        <v>#N/A</v>
      </c>
      <c r="F326" t="e">
        <f t="shared" si="5"/>
        <v>#N/A</v>
      </c>
    </row>
    <row r="327" spans="1:6" ht="15" x14ac:dyDescent="0.2">
      <c r="A327" t="s">
        <v>1393</v>
      </c>
      <c r="B327" t="e">
        <f>#N/A</f>
        <v>#N/A</v>
      </c>
      <c r="C327" t="e">
        <f>#N/A</f>
        <v>#N/A</v>
      </c>
      <c r="D327" t="e">
        <f>#N/A</f>
        <v>#N/A</v>
      </c>
      <c r="E327" t="e">
        <f>VLOOKUP(A327,'CRF-All_Assessed_bids'!G:S,12,FALSE)</f>
        <v>#N/A</v>
      </c>
      <c r="F327" t="e">
        <f t="shared" si="5"/>
        <v>#N/A</v>
      </c>
    </row>
    <row r="328" spans="1:6" ht="15" x14ac:dyDescent="0.2">
      <c r="A328" t="s">
        <v>1395</v>
      </c>
      <c r="B328" t="e">
        <f>#N/A</f>
        <v>#N/A</v>
      </c>
      <c r="C328" t="e">
        <f>#N/A</f>
        <v>#N/A</v>
      </c>
      <c r="D328" t="e">
        <f>#N/A</f>
        <v>#N/A</v>
      </c>
      <c r="E328" t="e">
        <f>VLOOKUP(A328,'CRF-All_Assessed_bids'!G:S,12,FALSE)</f>
        <v>#N/A</v>
      </c>
      <c r="F328" t="e">
        <f t="shared" si="5"/>
        <v>#N/A</v>
      </c>
    </row>
    <row r="329" spans="1:6" ht="15" x14ac:dyDescent="0.2">
      <c r="A329" t="s">
        <v>1397</v>
      </c>
      <c r="B329" t="e">
        <f>#N/A</f>
        <v>#N/A</v>
      </c>
      <c r="C329" t="e">
        <f>#N/A</f>
        <v>#N/A</v>
      </c>
      <c r="D329" t="e">
        <f>#N/A</f>
        <v>#N/A</v>
      </c>
      <c r="E329" t="e">
        <f>VLOOKUP(A329,'CRF-All_Assessed_bids'!G:S,12,FALSE)</f>
        <v>#N/A</v>
      </c>
      <c r="F329" t="e">
        <f t="shared" si="5"/>
        <v>#N/A</v>
      </c>
    </row>
    <row r="330" spans="1:6" ht="15" x14ac:dyDescent="0.2">
      <c r="A330" t="s">
        <v>1399</v>
      </c>
      <c r="B330" t="e">
        <f>#N/A</f>
        <v>#N/A</v>
      </c>
      <c r="C330" t="e">
        <f>#N/A</f>
        <v>#N/A</v>
      </c>
      <c r="D330" t="e">
        <f>#N/A</f>
        <v>#N/A</v>
      </c>
      <c r="E330" t="e">
        <f>VLOOKUP(A330,'CRF-All_Assessed_bids'!G:S,12,FALSE)</f>
        <v>#N/A</v>
      </c>
      <c r="F330" t="e">
        <f t="shared" si="5"/>
        <v>#N/A</v>
      </c>
    </row>
    <row r="331" spans="1:6" ht="15" x14ac:dyDescent="0.2">
      <c r="A331" t="s">
        <v>1401</v>
      </c>
      <c r="B331" t="e">
        <f>#N/A</f>
        <v>#N/A</v>
      </c>
      <c r="C331" t="e">
        <f>#N/A</f>
        <v>#N/A</v>
      </c>
      <c r="D331" t="e">
        <f>#N/A</f>
        <v>#N/A</v>
      </c>
      <c r="E331" t="e">
        <f>VLOOKUP(A331,'CRF-All_Assessed_bids'!G:S,12,FALSE)</f>
        <v>#N/A</v>
      </c>
      <c r="F331" t="e">
        <f t="shared" si="5"/>
        <v>#N/A</v>
      </c>
    </row>
    <row r="332" spans="1:6" ht="15" x14ac:dyDescent="0.2">
      <c r="A332" t="s">
        <v>1403</v>
      </c>
      <c r="B332" t="e">
        <f>#N/A</f>
        <v>#N/A</v>
      </c>
      <c r="C332" t="e">
        <f>#N/A</f>
        <v>#N/A</v>
      </c>
      <c r="D332" t="e">
        <f>#N/A</f>
        <v>#N/A</v>
      </c>
      <c r="E332" t="e">
        <f>VLOOKUP(A332,'CRF-All_Assessed_bids'!G:S,12,FALSE)</f>
        <v>#N/A</v>
      </c>
      <c r="F332" t="e">
        <f t="shared" si="5"/>
        <v>#N/A</v>
      </c>
    </row>
    <row r="333" spans="1:6" ht="15" x14ac:dyDescent="0.2">
      <c r="A333" t="s">
        <v>1405</v>
      </c>
      <c r="B333" t="e">
        <f>#N/A</f>
        <v>#N/A</v>
      </c>
      <c r="C333" t="e">
        <f>#N/A</f>
        <v>#N/A</v>
      </c>
      <c r="D333" t="e">
        <f>#N/A</f>
        <v>#N/A</v>
      </c>
      <c r="E333" t="e">
        <f>VLOOKUP(A333,'CRF-All_Assessed_bids'!G:S,12,FALSE)</f>
        <v>#N/A</v>
      </c>
      <c r="F333" t="e">
        <f t="shared" si="5"/>
        <v>#N/A</v>
      </c>
    </row>
    <row r="334" spans="1:6" ht="15" x14ac:dyDescent="0.2">
      <c r="A334" t="s">
        <v>1406</v>
      </c>
      <c r="B334" t="e">
        <f>#N/A</f>
        <v>#N/A</v>
      </c>
      <c r="C334" t="e">
        <f>#N/A</f>
        <v>#N/A</v>
      </c>
      <c r="D334" t="e">
        <f>#N/A</f>
        <v>#N/A</v>
      </c>
      <c r="E334" t="e">
        <f>VLOOKUP(A334,'CRF-All_Assessed_bids'!G:S,12,FALSE)</f>
        <v>#N/A</v>
      </c>
      <c r="F334" t="e">
        <f t="shared" si="5"/>
        <v>#N/A</v>
      </c>
    </row>
    <row r="335" spans="1:6" ht="15" x14ac:dyDescent="0.2">
      <c r="A335" t="s">
        <v>1408</v>
      </c>
      <c r="B335" t="e">
        <f>#N/A</f>
        <v>#N/A</v>
      </c>
      <c r="C335" t="e">
        <f>#N/A</f>
        <v>#N/A</v>
      </c>
      <c r="D335" t="e">
        <f>#N/A</f>
        <v>#N/A</v>
      </c>
      <c r="E335" t="e">
        <f>VLOOKUP(A335,'CRF-All_Assessed_bids'!G:S,12,FALSE)</f>
        <v>#N/A</v>
      </c>
      <c r="F335" t="e">
        <f t="shared" si="5"/>
        <v>#N/A</v>
      </c>
    </row>
    <row r="336" spans="1:6" ht="15" x14ac:dyDescent="0.2">
      <c r="A336" t="s">
        <v>1410</v>
      </c>
      <c r="B336" t="e">
        <f>#N/A</f>
        <v>#N/A</v>
      </c>
      <c r="C336" t="e">
        <f>#N/A</f>
        <v>#N/A</v>
      </c>
      <c r="D336" t="e">
        <f>#N/A</f>
        <v>#N/A</v>
      </c>
      <c r="E336" t="e">
        <f>VLOOKUP(A336,'CRF-All_Assessed_bids'!G:S,12,FALSE)</f>
        <v>#N/A</v>
      </c>
      <c r="F336" t="e">
        <f t="shared" si="5"/>
        <v>#N/A</v>
      </c>
    </row>
    <row r="337" spans="1:6" ht="15" x14ac:dyDescent="0.2">
      <c r="A337" t="s">
        <v>1412</v>
      </c>
      <c r="B337" t="e">
        <f>#N/A</f>
        <v>#N/A</v>
      </c>
      <c r="C337" t="e">
        <f>#N/A</f>
        <v>#N/A</v>
      </c>
      <c r="D337" t="e">
        <f>#N/A</f>
        <v>#N/A</v>
      </c>
      <c r="E337" t="e">
        <f>VLOOKUP(A337,'CRF-All_Assessed_bids'!G:S,12,FALSE)</f>
        <v>#N/A</v>
      </c>
      <c r="F337" t="e">
        <f t="shared" si="5"/>
        <v>#N/A</v>
      </c>
    </row>
    <row r="338" spans="1:6" ht="15" x14ac:dyDescent="0.2">
      <c r="A338" t="s">
        <v>1414</v>
      </c>
      <c r="B338" t="e">
        <f>#N/A</f>
        <v>#N/A</v>
      </c>
      <c r="C338" t="e">
        <f>#N/A</f>
        <v>#N/A</v>
      </c>
      <c r="D338" t="e">
        <f>#N/A</f>
        <v>#N/A</v>
      </c>
      <c r="E338" t="e">
        <f>VLOOKUP(A338,'CRF-All_Assessed_bids'!G:S,12,FALSE)</f>
        <v>#N/A</v>
      </c>
      <c r="F338" t="e">
        <f t="shared" si="5"/>
        <v>#N/A</v>
      </c>
    </row>
    <row r="339" spans="1:6" ht="15" x14ac:dyDescent="0.2">
      <c r="A339" t="s">
        <v>1416</v>
      </c>
      <c r="B339" t="e">
        <f>#N/A</f>
        <v>#N/A</v>
      </c>
      <c r="C339" t="e">
        <f>#N/A</f>
        <v>#N/A</v>
      </c>
      <c r="D339" t="e">
        <f>#N/A</f>
        <v>#N/A</v>
      </c>
      <c r="E339" t="e">
        <f>VLOOKUP(A339,'CRF-All_Assessed_bids'!G:S,12,FALSE)</f>
        <v>#N/A</v>
      </c>
      <c r="F339" t="e">
        <f t="shared" si="5"/>
        <v>#N/A</v>
      </c>
    </row>
    <row r="340" spans="1:6" ht="15" x14ac:dyDescent="0.2">
      <c r="A340" t="s">
        <v>1418</v>
      </c>
      <c r="B340" t="e">
        <f>#N/A</f>
        <v>#N/A</v>
      </c>
      <c r="C340" t="e">
        <f>#N/A</f>
        <v>#N/A</v>
      </c>
      <c r="D340" t="e">
        <f>#N/A</f>
        <v>#N/A</v>
      </c>
      <c r="E340" t="e">
        <f>VLOOKUP(A340,'CRF-All_Assessed_bids'!G:S,12,FALSE)</f>
        <v>#N/A</v>
      </c>
      <c r="F340" t="e">
        <f t="shared" si="5"/>
        <v>#N/A</v>
      </c>
    </row>
    <row r="341" spans="1:6" ht="15" x14ac:dyDescent="0.2">
      <c r="A341" t="s">
        <v>1420</v>
      </c>
      <c r="B341" t="e">
        <f>#N/A</f>
        <v>#N/A</v>
      </c>
      <c r="C341" t="e">
        <f>#N/A</f>
        <v>#N/A</v>
      </c>
      <c r="D341" t="e">
        <f>#N/A</f>
        <v>#N/A</v>
      </c>
      <c r="E341" t="e">
        <f>VLOOKUP(A341,'CRF-All_Assessed_bids'!G:S,12,FALSE)</f>
        <v>#N/A</v>
      </c>
      <c r="F341" t="e">
        <f t="shared" si="5"/>
        <v>#N/A</v>
      </c>
    </row>
    <row r="342" spans="1:6" ht="15" x14ac:dyDescent="0.2">
      <c r="A342" t="s">
        <v>1421</v>
      </c>
      <c r="B342" t="e">
        <f>#N/A</f>
        <v>#N/A</v>
      </c>
      <c r="C342" t="e">
        <f>#N/A</f>
        <v>#N/A</v>
      </c>
      <c r="D342" t="e">
        <f>#N/A</f>
        <v>#N/A</v>
      </c>
      <c r="E342" t="e">
        <f>VLOOKUP(A342,'CRF-All_Assessed_bids'!G:S,12,FALSE)</f>
        <v>#N/A</v>
      </c>
      <c r="F342" t="e">
        <f t="shared" si="5"/>
        <v>#N/A</v>
      </c>
    </row>
    <row r="343" spans="1:6" ht="15" x14ac:dyDescent="0.2">
      <c r="A343" t="s">
        <v>1423</v>
      </c>
      <c r="B343" t="e">
        <f>#N/A</f>
        <v>#N/A</v>
      </c>
      <c r="C343" t="e">
        <f>#N/A</f>
        <v>#N/A</v>
      </c>
      <c r="D343" t="e">
        <f>#N/A</f>
        <v>#N/A</v>
      </c>
      <c r="E343" t="e">
        <f>VLOOKUP(A343,'CRF-All_Assessed_bids'!G:S,12,FALSE)</f>
        <v>#N/A</v>
      </c>
      <c r="F343" t="e">
        <f t="shared" si="5"/>
        <v>#N/A</v>
      </c>
    </row>
    <row r="344" spans="1:6" ht="15" x14ac:dyDescent="0.2">
      <c r="A344" t="s">
        <v>1425</v>
      </c>
      <c r="B344" t="e">
        <f>#N/A</f>
        <v>#N/A</v>
      </c>
      <c r="C344" t="e">
        <f>#N/A</f>
        <v>#N/A</v>
      </c>
      <c r="D344" t="e">
        <f>#N/A</f>
        <v>#N/A</v>
      </c>
      <c r="E344" t="e">
        <f>VLOOKUP(A344,'CRF-All_Assessed_bids'!G:S,12,FALSE)</f>
        <v>#N/A</v>
      </c>
      <c r="F344" t="e">
        <f t="shared" si="5"/>
        <v>#N/A</v>
      </c>
    </row>
    <row r="345" spans="1:6" ht="15" x14ac:dyDescent="0.2">
      <c r="A345" t="s">
        <v>1427</v>
      </c>
      <c r="B345" t="e">
        <f>#N/A</f>
        <v>#N/A</v>
      </c>
      <c r="C345" t="e">
        <f>#N/A</f>
        <v>#N/A</v>
      </c>
      <c r="D345" t="e">
        <f>#N/A</f>
        <v>#N/A</v>
      </c>
      <c r="E345" t="e">
        <f>VLOOKUP(A345,'CRF-All_Assessed_bids'!G:S,12,FALSE)</f>
        <v>#N/A</v>
      </c>
      <c r="F345" t="e">
        <f t="shared" si="5"/>
        <v>#N/A</v>
      </c>
    </row>
    <row r="346" spans="1:6" ht="15" x14ac:dyDescent="0.2">
      <c r="A346" t="s">
        <v>1429</v>
      </c>
      <c r="B346" t="e">
        <f>#N/A</f>
        <v>#N/A</v>
      </c>
      <c r="C346" t="e">
        <f>#N/A</f>
        <v>#N/A</v>
      </c>
      <c r="D346" t="e">
        <f>#N/A</f>
        <v>#N/A</v>
      </c>
      <c r="E346" t="e">
        <f>VLOOKUP(A346,'CRF-All_Assessed_bids'!G:S,12,FALSE)</f>
        <v>#N/A</v>
      </c>
      <c r="F346" t="e">
        <f t="shared" si="5"/>
        <v>#N/A</v>
      </c>
    </row>
    <row r="347" spans="1:6" ht="15" x14ac:dyDescent="0.2">
      <c r="A347" t="s">
        <v>1430</v>
      </c>
      <c r="B347" t="e">
        <f>#N/A</f>
        <v>#N/A</v>
      </c>
      <c r="C347" t="e">
        <f>#N/A</f>
        <v>#N/A</v>
      </c>
      <c r="D347" t="e">
        <f>#N/A</f>
        <v>#N/A</v>
      </c>
      <c r="E347" t="e">
        <f>VLOOKUP(A347,'CRF-All_Assessed_bids'!G:S,12,FALSE)</f>
        <v>#N/A</v>
      </c>
      <c r="F347" t="e">
        <f t="shared" si="5"/>
        <v>#N/A</v>
      </c>
    </row>
    <row r="348" spans="1:6" ht="15" x14ac:dyDescent="0.2">
      <c r="A348" t="s">
        <v>1432</v>
      </c>
      <c r="B348" t="e">
        <f>#N/A</f>
        <v>#N/A</v>
      </c>
      <c r="C348" t="e">
        <f>#N/A</f>
        <v>#N/A</v>
      </c>
      <c r="D348" t="e">
        <f>#N/A</f>
        <v>#N/A</v>
      </c>
      <c r="E348" t="e">
        <f>VLOOKUP(A348,'CRF-All_Assessed_bids'!G:S,12,FALSE)</f>
        <v>#N/A</v>
      </c>
      <c r="F348" t="e">
        <f t="shared" si="5"/>
        <v>#N/A</v>
      </c>
    </row>
    <row r="349" spans="1:6" ht="15" x14ac:dyDescent="0.2">
      <c r="A349" t="s">
        <v>1494</v>
      </c>
      <c r="B349" t="e">
        <f>#N/A</f>
        <v>#N/A</v>
      </c>
      <c r="C349" t="e">
        <f>#N/A</f>
        <v>#N/A</v>
      </c>
      <c r="D349" t="e">
        <f>#N/A</f>
        <v>#N/A</v>
      </c>
      <c r="E349" t="e">
        <f>VLOOKUP(A349,'CRF-All_Assessed_bids'!G:S,12,FALSE)</f>
        <v>#N/A</v>
      </c>
      <c r="F349" t="e">
        <f t="shared" si="5"/>
        <v>#N/A</v>
      </c>
    </row>
    <row r="350" spans="1:6" ht="15" x14ac:dyDescent="0.2">
      <c r="A350" t="s">
        <v>1495</v>
      </c>
      <c r="B350" t="e">
        <f>#N/A</f>
        <v>#N/A</v>
      </c>
      <c r="C350" t="e">
        <f>#N/A</f>
        <v>#N/A</v>
      </c>
      <c r="D350" t="e">
        <f>#N/A</f>
        <v>#N/A</v>
      </c>
      <c r="E350" t="e">
        <f>VLOOKUP(A350,'CRF-All_Assessed_bids'!G:S,12,FALSE)</f>
        <v>#N/A</v>
      </c>
      <c r="F350" t="e">
        <f t="shared" si="5"/>
        <v>#N/A</v>
      </c>
    </row>
    <row r="351" spans="1:6" ht="15" x14ac:dyDescent="0.2">
      <c r="A351" t="s">
        <v>1497</v>
      </c>
      <c r="B351" t="e">
        <f>#N/A</f>
        <v>#N/A</v>
      </c>
      <c r="C351" t="e">
        <f>#N/A</f>
        <v>#N/A</v>
      </c>
      <c r="D351" t="e">
        <f>#N/A</f>
        <v>#N/A</v>
      </c>
      <c r="E351" t="e">
        <f>VLOOKUP(A351,'CRF-All_Assessed_bids'!G:S,12,FALSE)</f>
        <v>#N/A</v>
      </c>
      <c r="F351" t="e">
        <f t="shared" si="5"/>
        <v>#N/A</v>
      </c>
    </row>
    <row r="352" spans="1:6" ht="15" x14ac:dyDescent="0.2">
      <c r="A352" t="s">
        <v>1499</v>
      </c>
      <c r="B352" t="e">
        <f>#N/A</f>
        <v>#N/A</v>
      </c>
      <c r="C352" t="e">
        <f>#N/A</f>
        <v>#N/A</v>
      </c>
      <c r="D352" t="e">
        <f>#N/A</f>
        <v>#N/A</v>
      </c>
      <c r="E352" t="e">
        <f>VLOOKUP(A352,'CRF-All_Assessed_bids'!G:S,12,FALSE)</f>
        <v>#N/A</v>
      </c>
      <c r="F352" t="e">
        <f t="shared" si="5"/>
        <v>#N/A</v>
      </c>
    </row>
    <row r="353" spans="1:6" ht="15" x14ac:dyDescent="0.2">
      <c r="A353" t="s">
        <v>1510</v>
      </c>
      <c r="B353" t="e">
        <f>#N/A</f>
        <v>#N/A</v>
      </c>
      <c r="C353" t="e">
        <f>#N/A</f>
        <v>#N/A</v>
      </c>
      <c r="D353" t="e">
        <f>#N/A</f>
        <v>#N/A</v>
      </c>
      <c r="E353" t="e">
        <f>VLOOKUP(A353,'CRF-All_Assessed_bids'!G:S,12,FALSE)</f>
        <v>#N/A</v>
      </c>
      <c r="F353" t="e">
        <f t="shared" si="5"/>
        <v>#N/A</v>
      </c>
    </row>
    <row r="354" spans="1:6" ht="15" x14ac:dyDescent="0.2">
      <c r="A354" t="s">
        <v>1520</v>
      </c>
      <c r="B354" t="e">
        <f>#N/A</f>
        <v>#N/A</v>
      </c>
      <c r="C354" t="e">
        <f>#N/A</f>
        <v>#N/A</v>
      </c>
      <c r="D354" t="e">
        <f>#N/A</f>
        <v>#N/A</v>
      </c>
      <c r="E354" t="e">
        <f>VLOOKUP(A354,'CRF-All_Assessed_bids'!G:S,12,FALSE)</f>
        <v>#N/A</v>
      </c>
      <c r="F354" t="e">
        <f t="shared" si="5"/>
        <v>#N/A</v>
      </c>
    </row>
    <row r="355" spans="1:6" ht="15" x14ac:dyDescent="0.2">
      <c r="A355" t="s">
        <v>1522</v>
      </c>
      <c r="B355" t="e">
        <f>#N/A</f>
        <v>#N/A</v>
      </c>
      <c r="C355" t="e">
        <f>#N/A</f>
        <v>#N/A</v>
      </c>
      <c r="D355" t="e">
        <f>#N/A</f>
        <v>#N/A</v>
      </c>
      <c r="E355" t="e">
        <f>VLOOKUP(A355,'CRF-All_Assessed_bids'!G:S,12,FALSE)</f>
        <v>#N/A</v>
      </c>
      <c r="F355" t="e">
        <f t="shared" si="5"/>
        <v>#N/A</v>
      </c>
    </row>
    <row r="356" spans="1:6" ht="15" x14ac:dyDescent="0.2">
      <c r="A356" t="s">
        <v>1524</v>
      </c>
      <c r="B356" t="e">
        <f>#N/A</f>
        <v>#N/A</v>
      </c>
      <c r="C356" t="e">
        <f>#N/A</f>
        <v>#N/A</v>
      </c>
      <c r="D356" t="e">
        <f>#N/A</f>
        <v>#N/A</v>
      </c>
      <c r="E356" t="e">
        <f>VLOOKUP(A356,'CRF-All_Assessed_bids'!G:S,12,FALSE)</f>
        <v>#N/A</v>
      </c>
      <c r="F356" t="e">
        <f t="shared" si="5"/>
        <v>#N/A</v>
      </c>
    </row>
    <row r="357" spans="1:6" ht="15" x14ac:dyDescent="0.2">
      <c r="A357" t="s">
        <v>1541</v>
      </c>
      <c r="B357" t="e">
        <f>#N/A</f>
        <v>#N/A</v>
      </c>
      <c r="C357" t="e">
        <f>#N/A</f>
        <v>#N/A</v>
      </c>
      <c r="D357" t="e">
        <f>#N/A</f>
        <v>#N/A</v>
      </c>
      <c r="E357" t="e">
        <f>VLOOKUP(A357,'CRF-All_Assessed_bids'!G:S,12,FALSE)</f>
        <v>#N/A</v>
      </c>
      <c r="F357" t="e">
        <f t="shared" si="5"/>
        <v>#N/A</v>
      </c>
    </row>
    <row r="358" spans="1:6" ht="15" x14ac:dyDescent="0.2">
      <c r="A358" t="s">
        <v>1546</v>
      </c>
      <c r="B358" t="e">
        <f>#N/A</f>
        <v>#N/A</v>
      </c>
      <c r="C358" t="e">
        <f>#N/A</f>
        <v>#N/A</v>
      </c>
      <c r="D358" t="e">
        <f>#N/A</f>
        <v>#N/A</v>
      </c>
      <c r="E358" t="e">
        <f>VLOOKUP(A358,'CRF-All_Assessed_bids'!G:S,12,FALSE)</f>
        <v>#N/A</v>
      </c>
      <c r="F358" t="e">
        <f t="shared" si="5"/>
        <v>#N/A</v>
      </c>
    </row>
    <row r="359" spans="1:6" ht="15" x14ac:dyDescent="0.2">
      <c r="A359" t="s">
        <v>1548</v>
      </c>
      <c r="B359" t="e">
        <f>#N/A</f>
        <v>#N/A</v>
      </c>
      <c r="C359" t="e">
        <f>#N/A</f>
        <v>#N/A</v>
      </c>
      <c r="D359" t="e">
        <f>#N/A</f>
        <v>#N/A</v>
      </c>
      <c r="E359" t="e">
        <f>VLOOKUP(A359,'CRF-All_Assessed_bids'!G:S,12,FALSE)</f>
        <v>#N/A</v>
      </c>
      <c r="F359" t="e">
        <f t="shared" si="5"/>
        <v>#N/A</v>
      </c>
    </row>
    <row r="360" spans="1:6" ht="15" x14ac:dyDescent="0.2">
      <c r="A360" t="s">
        <v>1550</v>
      </c>
      <c r="B360" t="e">
        <f>#N/A</f>
        <v>#N/A</v>
      </c>
      <c r="C360" t="e">
        <f>#N/A</f>
        <v>#N/A</v>
      </c>
      <c r="D360" t="e">
        <f>#N/A</f>
        <v>#N/A</v>
      </c>
      <c r="E360" t="e">
        <f>VLOOKUP(A360,'CRF-All_Assessed_bids'!G:S,12,FALSE)</f>
        <v>#N/A</v>
      </c>
      <c r="F360" t="e">
        <f t="shared" si="5"/>
        <v>#N/A</v>
      </c>
    </row>
    <row r="361" spans="1:6" ht="15" x14ac:dyDescent="0.2">
      <c r="A361" t="s">
        <v>1552</v>
      </c>
      <c r="B361" t="e">
        <f>#N/A</f>
        <v>#N/A</v>
      </c>
      <c r="C361" t="e">
        <f>#N/A</f>
        <v>#N/A</v>
      </c>
      <c r="D361" t="e">
        <f>#N/A</f>
        <v>#N/A</v>
      </c>
      <c r="E361" t="e">
        <f>VLOOKUP(A361,'CRF-All_Assessed_bids'!G:S,12,FALSE)</f>
        <v>#N/A</v>
      </c>
      <c r="F361" t="e">
        <f t="shared" si="5"/>
        <v>#N/A</v>
      </c>
    </row>
    <row r="362" spans="1:6" ht="15" x14ac:dyDescent="0.2">
      <c r="A362" t="s">
        <v>1554</v>
      </c>
      <c r="B362" t="e">
        <f>#N/A</f>
        <v>#N/A</v>
      </c>
      <c r="C362" t="e">
        <f>#N/A</f>
        <v>#N/A</v>
      </c>
      <c r="D362" t="e">
        <f>#N/A</f>
        <v>#N/A</v>
      </c>
      <c r="E362" t="e">
        <f>VLOOKUP(A362,'CRF-All_Assessed_bids'!G:S,12,FALSE)</f>
        <v>#N/A</v>
      </c>
      <c r="F362" t="e">
        <f t="shared" si="5"/>
        <v>#N/A</v>
      </c>
    </row>
    <row r="363" spans="1:6" ht="15" x14ac:dyDescent="0.2">
      <c r="A363" t="s">
        <v>1556</v>
      </c>
      <c r="B363" t="e">
        <f>#N/A</f>
        <v>#N/A</v>
      </c>
      <c r="C363" t="e">
        <f>#N/A</f>
        <v>#N/A</v>
      </c>
      <c r="D363" t="e">
        <f>#N/A</f>
        <v>#N/A</v>
      </c>
      <c r="E363" t="e">
        <f>VLOOKUP(A363,'CRF-All_Assessed_bids'!G:S,12,FALSE)</f>
        <v>#N/A</v>
      </c>
      <c r="F363" t="e">
        <f t="shared" si="5"/>
        <v>#N/A</v>
      </c>
    </row>
    <row r="364" spans="1:6" ht="15" x14ac:dyDescent="0.2">
      <c r="A364" t="s">
        <v>1558</v>
      </c>
      <c r="B364" t="e">
        <f>#N/A</f>
        <v>#N/A</v>
      </c>
      <c r="C364" t="e">
        <f>#N/A</f>
        <v>#N/A</v>
      </c>
      <c r="D364" t="e">
        <f>#N/A</f>
        <v>#N/A</v>
      </c>
      <c r="E364" t="e">
        <f>VLOOKUP(A364,'CRF-All_Assessed_bids'!G:S,12,FALSE)</f>
        <v>#N/A</v>
      </c>
      <c r="F364" t="e">
        <f t="shared" si="5"/>
        <v>#N/A</v>
      </c>
    </row>
    <row r="365" spans="1:6" ht="15" x14ac:dyDescent="0.2">
      <c r="A365" t="s">
        <v>1560</v>
      </c>
      <c r="B365" t="e">
        <f>#N/A</f>
        <v>#N/A</v>
      </c>
      <c r="C365" t="e">
        <f>#N/A</f>
        <v>#N/A</v>
      </c>
      <c r="D365" t="e">
        <f>#N/A</f>
        <v>#N/A</v>
      </c>
      <c r="E365" t="e">
        <f>VLOOKUP(A365,'CRF-All_Assessed_bids'!G:S,12,FALSE)</f>
        <v>#N/A</v>
      </c>
      <c r="F365" t="e">
        <f t="shared" si="5"/>
        <v>#N/A</v>
      </c>
    </row>
    <row r="366" spans="1:6" ht="15" x14ac:dyDescent="0.2">
      <c r="A366" t="s">
        <v>1562</v>
      </c>
      <c r="B366" t="e">
        <f>#N/A</f>
        <v>#N/A</v>
      </c>
      <c r="C366" t="e">
        <f>#N/A</f>
        <v>#N/A</v>
      </c>
      <c r="D366" t="e">
        <f>#N/A</f>
        <v>#N/A</v>
      </c>
      <c r="E366" t="e">
        <f>VLOOKUP(A366,'CRF-All_Assessed_bids'!G:S,12,FALSE)</f>
        <v>#N/A</v>
      </c>
      <c r="F366" t="e">
        <f t="shared" si="5"/>
        <v>#N/A</v>
      </c>
    </row>
    <row r="367" spans="1:6" ht="15" x14ac:dyDescent="0.2">
      <c r="A367" t="s">
        <v>1564</v>
      </c>
      <c r="B367" t="e">
        <f>#N/A</f>
        <v>#N/A</v>
      </c>
      <c r="C367" t="e">
        <f>#N/A</f>
        <v>#N/A</v>
      </c>
      <c r="D367" t="e">
        <f>#N/A</f>
        <v>#N/A</v>
      </c>
      <c r="E367" t="e">
        <f>VLOOKUP(A367,'CRF-All_Assessed_bids'!G:S,12,FALSE)</f>
        <v>#N/A</v>
      </c>
      <c r="F367" t="e">
        <f t="shared" si="5"/>
        <v>#N/A</v>
      </c>
    </row>
    <row r="368" spans="1:6" ht="15" x14ac:dyDescent="0.2">
      <c r="A368" t="s">
        <v>1566</v>
      </c>
      <c r="B368" t="e">
        <f>#N/A</f>
        <v>#N/A</v>
      </c>
      <c r="C368" t="e">
        <f>#N/A</f>
        <v>#N/A</v>
      </c>
      <c r="D368" t="e">
        <f>#N/A</f>
        <v>#N/A</v>
      </c>
      <c r="E368" t="e">
        <f>VLOOKUP(A368,'CRF-All_Assessed_bids'!G:S,12,FALSE)</f>
        <v>#N/A</v>
      </c>
      <c r="F368" t="e">
        <f t="shared" si="5"/>
        <v>#N/A</v>
      </c>
    </row>
    <row r="369" spans="1:6" ht="15" x14ac:dyDescent="0.2">
      <c r="A369" t="s">
        <v>1568</v>
      </c>
      <c r="B369" t="e">
        <f>#N/A</f>
        <v>#N/A</v>
      </c>
      <c r="C369" t="e">
        <f>#N/A</f>
        <v>#N/A</v>
      </c>
      <c r="D369" t="e">
        <f>#N/A</f>
        <v>#N/A</v>
      </c>
      <c r="E369" t="e">
        <f>VLOOKUP(A369,'CRF-All_Assessed_bids'!G:S,12,FALSE)</f>
        <v>#N/A</v>
      </c>
      <c r="F369" t="e">
        <f t="shared" si="5"/>
        <v>#N/A</v>
      </c>
    </row>
    <row r="370" spans="1:6" ht="15" x14ac:dyDescent="0.2">
      <c r="A370" t="s">
        <v>1570</v>
      </c>
      <c r="B370" t="e">
        <f>#N/A</f>
        <v>#N/A</v>
      </c>
      <c r="C370" t="e">
        <f>#N/A</f>
        <v>#N/A</v>
      </c>
      <c r="D370" t="e">
        <f>#N/A</f>
        <v>#N/A</v>
      </c>
      <c r="E370" t="e">
        <f>VLOOKUP(A370,'CRF-All_Assessed_bids'!G:S,12,FALSE)</f>
        <v>#N/A</v>
      </c>
      <c r="F370" t="e">
        <f t="shared" si="5"/>
        <v>#N/A</v>
      </c>
    </row>
    <row r="371" spans="1:6" ht="15" x14ac:dyDescent="0.2">
      <c r="A371" t="s">
        <v>1572</v>
      </c>
      <c r="B371" t="e">
        <f>#N/A</f>
        <v>#N/A</v>
      </c>
      <c r="C371" t="e">
        <f>#N/A</f>
        <v>#N/A</v>
      </c>
      <c r="D371" t="e">
        <f>#N/A</f>
        <v>#N/A</v>
      </c>
      <c r="E371" t="e">
        <f>VLOOKUP(A371,'CRF-All_Assessed_bids'!G:S,12,FALSE)</f>
        <v>#N/A</v>
      </c>
      <c r="F371" t="e">
        <f t="shared" si="5"/>
        <v>#N/A</v>
      </c>
    </row>
    <row r="372" spans="1:6" ht="15" x14ac:dyDescent="0.2">
      <c r="A372" t="s">
        <v>1574</v>
      </c>
      <c r="B372" t="e">
        <f>#N/A</f>
        <v>#N/A</v>
      </c>
      <c r="C372" t="e">
        <f>#N/A</f>
        <v>#N/A</v>
      </c>
      <c r="D372" t="e">
        <f>#N/A</f>
        <v>#N/A</v>
      </c>
      <c r="E372" t="e">
        <f>VLOOKUP(A372,'CRF-All_Assessed_bids'!G:S,12,FALSE)</f>
        <v>#N/A</v>
      </c>
      <c r="F372" t="e">
        <f t="shared" si="5"/>
        <v>#N/A</v>
      </c>
    </row>
    <row r="373" spans="1:6" ht="15" x14ac:dyDescent="0.2">
      <c r="A373" t="s">
        <v>1576</v>
      </c>
      <c r="B373" t="e">
        <f>#N/A</f>
        <v>#N/A</v>
      </c>
      <c r="C373" t="e">
        <f>#N/A</f>
        <v>#N/A</v>
      </c>
      <c r="D373" t="e">
        <f>#N/A</f>
        <v>#N/A</v>
      </c>
      <c r="E373" t="e">
        <f>VLOOKUP(A373,'CRF-All_Assessed_bids'!G:S,12,FALSE)</f>
        <v>#N/A</v>
      </c>
      <c r="F373" t="e">
        <f t="shared" si="5"/>
        <v>#N/A</v>
      </c>
    </row>
    <row r="374" spans="1:6" ht="15" x14ac:dyDescent="0.2">
      <c r="A374" t="s">
        <v>1578</v>
      </c>
      <c r="B374" t="e">
        <f>#N/A</f>
        <v>#N/A</v>
      </c>
      <c r="C374" t="e">
        <f>#N/A</f>
        <v>#N/A</v>
      </c>
      <c r="D374" t="e">
        <f>#N/A</f>
        <v>#N/A</v>
      </c>
      <c r="E374" t="e">
        <f>VLOOKUP(A374,'CRF-All_Assessed_bids'!G:S,12,FALSE)</f>
        <v>#N/A</v>
      </c>
      <c r="F374" t="e">
        <f t="shared" si="5"/>
        <v>#N/A</v>
      </c>
    </row>
    <row r="375" spans="1:6" ht="15" x14ac:dyDescent="0.2">
      <c r="A375" t="s">
        <v>1580</v>
      </c>
      <c r="B375" t="e">
        <f>#N/A</f>
        <v>#N/A</v>
      </c>
      <c r="C375" t="e">
        <f>#N/A</f>
        <v>#N/A</v>
      </c>
      <c r="D375" t="e">
        <f>#N/A</f>
        <v>#N/A</v>
      </c>
      <c r="E375" t="e">
        <f>VLOOKUP(A375,'CRF-All_Assessed_bids'!G:S,12,FALSE)</f>
        <v>#N/A</v>
      </c>
      <c r="F375" t="e">
        <f t="shared" si="5"/>
        <v>#N/A</v>
      </c>
    </row>
    <row r="376" spans="1:6" ht="15" x14ac:dyDescent="0.2">
      <c r="A376" t="s">
        <v>1582</v>
      </c>
      <c r="B376" t="e">
        <f>#N/A</f>
        <v>#N/A</v>
      </c>
      <c r="C376" t="e">
        <f>#N/A</f>
        <v>#N/A</v>
      </c>
      <c r="D376" t="e">
        <f>#N/A</f>
        <v>#N/A</v>
      </c>
      <c r="E376" t="e">
        <f>VLOOKUP(A376,'CRF-All_Assessed_bids'!G:S,12,FALSE)</f>
        <v>#N/A</v>
      </c>
      <c r="F376" t="e">
        <f t="shared" si="5"/>
        <v>#N/A</v>
      </c>
    </row>
    <row r="377" spans="1:6" ht="15" x14ac:dyDescent="0.2">
      <c r="A377" t="s">
        <v>1625</v>
      </c>
      <c r="B377" t="e">
        <f>#N/A</f>
        <v>#N/A</v>
      </c>
      <c r="C377" t="e">
        <f>#N/A</f>
        <v>#N/A</v>
      </c>
      <c r="D377" t="e">
        <f>#N/A</f>
        <v>#N/A</v>
      </c>
      <c r="E377" t="e">
        <f>VLOOKUP(A377,'CRF-All_Assessed_bids'!G:S,12,FALSE)</f>
        <v>#N/A</v>
      </c>
      <c r="F377" t="e">
        <f t="shared" si="5"/>
        <v>#N/A</v>
      </c>
    </row>
    <row r="378" spans="1:6" ht="15" x14ac:dyDescent="0.2">
      <c r="A378" t="s">
        <v>1627</v>
      </c>
      <c r="B378" t="e">
        <f>#N/A</f>
        <v>#N/A</v>
      </c>
      <c r="C378" t="e">
        <f>#N/A</f>
        <v>#N/A</v>
      </c>
      <c r="D378" t="e">
        <f>#N/A</f>
        <v>#N/A</v>
      </c>
      <c r="E378" t="e">
        <f>VLOOKUP(A378,'CRF-All_Assessed_bids'!G:S,12,FALSE)</f>
        <v>#N/A</v>
      </c>
      <c r="F378" t="e">
        <f t="shared" si="5"/>
        <v>#N/A</v>
      </c>
    </row>
    <row r="379" spans="1:6" ht="15" x14ac:dyDescent="0.2">
      <c r="A379" t="s">
        <v>1629</v>
      </c>
      <c r="B379" t="e">
        <f>#N/A</f>
        <v>#N/A</v>
      </c>
      <c r="C379" t="e">
        <f>#N/A</f>
        <v>#N/A</v>
      </c>
      <c r="D379" t="e">
        <f>#N/A</f>
        <v>#N/A</v>
      </c>
      <c r="E379" t="e">
        <f>VLOOKUP(A379,'CRF-All_Assessed_bids'!G:S,12,FALSE)</f>
        <v>#N/A</v>
      </c>
      <c r="F379" t="e">
        <f t="shared" si="5"/>
        <v>#N/A</v>
      </c>
    </row>
    <row r="380" spans="1:6" ht="15" x14ac:dyDescent="0.2">
      <c r="A380" t="s">
        <v>1633</v>
      </c>
      <c r="B380" t="e">
        <f>#N/A</f>
        <v>#N/A</v>
      </c>
      <c r="C380" t="e">
        <f>#N/A</f>
        <v>#N/A</v>
      </c>
      <c r="D380" t="e">
        <f>#N/A</f>
        <v>#N/A</v>
      </c>
      <c r="E380" t="e">
        <f>VLOOKUP(A380,'CRF-All_Assessed_bids'!G:S,12,FALSE)</f>
        <v>#N/A</v>
      </c>
      <c r="F380" t="e">
        <f t="shared" si="5"/>
        <v>#N/A</v>
      </c>
    </row>
    <row r="381" spans="1:6" ht="15" x14ac:dyDescent="0.2">
      <c r="A381" t="s">
        <v>1638</v>
      </c>
      <c r="B381" t="e">
        <f>#N/A</f>
        <v>#N/A</v>
      </c>
      <c r="C381" t="e">
        <f>#N/A</f>
        <v>#N/A</v>
      </c>
      <c r="D381" t="e">
        <f>#N/A</f>
        <v>#N/A</v>
      </c>
      <c r="E381" t="e">
        <f>VLOOKUP(A381,'CRF-All_Assessed_bids'!G:S,12,FALSE)</f>
        <v>#N/A</v>
      </c>
      <c r="F381" t="e">
        <f t="shared" si="5"/>
        <v>#N/A</v>
      </c>
    </row>
    <row r="382" spans="1:6" ht="15" x14ac:dyDescent="0.2">
      <c r="A382" t="s">
        <v>1640</v>
      </c>
      <c r="B382" t="e">
        <f>#N/A</f>
        <v>#N/A</v>
      </c>
      <c r="C382" t="e">
        <f>#N/A</f>
        <v>#N/A</v>
      </c>
      <c r="D382" t="e">
        <f>#N/A</f>
        <v>#N/A</v>
      </c>
      <c r="E382" t="e">
        <f>VLOOKUP(A382,'CRF-All_Assessed_bids'!G:S,12,FALSE)</f>
        <v>#N/A</v>
      </c>
      <c r="F382" t="e">
        <f t="shared" si="5"/>
        <v>#N/A</v>
      </c>
    </row>
    <row r="383" spans="1:6" ht="15" x14ac:dyDescent="0.2">
      <c r="A383" t="s">
        <v>1642</v>
      </c>
      <c r="B383" t="e">
        <f>#N/A</f>
        <v>#N/A</v>
      </c>
      <c r="C383" t="e">
        <f>#N/A</f>
        <v>#N/A</v>
      </c>
      <c r="D383" t="e">
        <f>#N/A</f>
        <v>#N/A</v>
      </c>
      <c r="E383" t="e">
        <f>VLOOKUP(A383,'CRF-All_Assessed_bids'!G:S,12,FALSE)</f>
        <v>#N/A</v>
      </c>
      <c r="F383" t="e">
        <f t="shared" si="5"/>
        <v>#N/A</v>
      </c>
    </row>
    <row r="384" spans="1:6" ht="15" x14ac:dyDescent="0.2">
      <c r="A384" t="s">
        <v>1644</v>
      </c>
      <c r="B384" t="e">
        <f>#N/A</f>
        <v>#N/A</v>
      </c>
      <c r="C384" t="e">
        <f>#N/A</f>
        <v>#N/A</v>
      </c>
      <c r="D384" t="e">
        <f>#N/A</f>
        <v>#N/A</v>
      </c>
      <c r="E384" t="e">
        <f>VLOOKUP(A384,'CRF-All_Assessed_bids'!G:S,12,FALSE)</f>
        <v>#N/A</v>
      </c>
      <c r="F384" t="e">
        <f t="shared" si="5"/>
        <v>#N/A</v>
      </c>
    </row>
    <row r="385" spans="1:6" ht="15" x14ac:dyDescent="0.2">
      <c r="A385" t="s">
        <v>1646</v>
      </c>
      <c r="B385" t="e">
        <f>#N/A</f>
        <v>#N/A</v>
      </c>
      <c r="C385" t="e">
        <f>#N/A</f>
        <v>#N/A</v>
      </c>
      <c r="D385" t="e">
        <f>#N/A</f>
        <v>#N/A</v>
      </c>
      <c r="E385" t="e">
        <f>VLOOKUP(A385,'CRF-All_Assessed_bids'!G:S,12,FALSE)</f>
        <v>#N/A</v>
      </c>
      <c r="F385" t="e">
        <f t="shared" si="5"/>
        <v>#N/A</v>
      </c>
    </row>
    <row r="386" spans="1:6" ht="15" x14ac:dyDescent="0.2">
      <c r="A386" t="s">
        <v>1648</v>
      </c>
      <c r="B386" t="e">
        <f>#N/A</f>
        <v>#N/A</v>
      </c>
      <c r="C386" t="e">
        <f>#N/A</f>
        <v>#N/A</v>
      </c>
      <c r="D386" t="e">
        <f>#N/A</f>
        <v>#N/A</v>
      </c>
      <c r="E386" t="e">
        <f>VLOOKUP(A386,'CRF-All_Assessed_bids'!G:S,12,FALSE)</f>
        <v>#N/A</v>
      </c>
      <c r="F386" t="e">
        <f t="shared" ref="F386:F449" si="6">D386-E386</f>
        <v>#N/A</v>
      </c>
    </row>
    <row r="387" spans="1:6" ht="15" x14ac:dyDescent="0.2">
      <c r="A387" t="s">
        <v>1650</v>
      </c>
      <c r="B387" t="e">
        <f>#N/A</f>
        <v>#N/A</v>
      </c>
      <c r="C387" t="e">
        <f>#N/A</f>
        <v>#N/A</v>
      </c>
      <c r="D387" t="e">
        <f>#N/A</f>
        <v>#N/A</v>
      </c>
      <c r="E387" t="e">
        <f>VLOOKUP(A387,'CRF-All_Assessed_bids'!G:S,12,FALSE)</f>
        <v>#N/A</v>
      </c>
      <c r="F387" t="e">
        <f t="shared" si="6"/>
        <v>#N/A</v>
      </c>
    </row>
    <row r="388" spans="1:6" ht="15" x14ac:dyDescent="0.2">
      <c r="A388" t="s">
        <v>1652</v>
      </c>
      <c r="B388" t="e">
        <f>#N/A</f>
        <v>#N/A</v>
      </c>
      <c r="C388" t="e">
        <f>#N/A</f>
        <v>#N/A</v>
      </c>
      <c r="D388" t="e">
        <f>#N/A</f>
        <v>#N/A</v>
      </c>
      <c r="E388" t="e">
        <f>VLOOKUP(A388,'CRF-All_Assessed_bids'!G:S,12,FALSE)</f>
        <v>#N/A</v>
      </c>
      <c r="F388" t="e">
        <f t="shared" si="6"/>
        <v>#N/A</v>
      </c>
    </row>
    <row r="389" spans="1:6" ht="15" x14ac:dyDescent="0.2">
      <c r="A389" t="s">
        <v>1654</v>
      </c>
      <c r="B389" t="e">
        <f>#N/A</f>
        <v>#N/A</v>
      </c>
      <c r="C389" t="e">
        <f>#N/A</f>
        <v>#N/A</v>
      </c>
      <c r="D389" t="e">
        <f>#N/A</f>
        <v>#N/A</v>
      </c>
      <c r="E389" t="e">
        <f>VLOOKUP(A389,'CRF-All_Assessed_bids'!G:S,12,FALSE)</f>
        <v>#N/A</v>
      </c>
      <c r="F389" t="e">
        <f t="shared" si="6"/>
        <v>#N/A</v>
      </c>
    </row>
    <row r="390" spans="1:6" ht="15" x14ac:dyDescent="0.2">
      <c r="A390" t="s">
        <v>1656</v>
      </c>
      <c r="B390" t="e">
        <f>#N/A</f>
        <v>#N/A</v>
      </c>
      <c r="C390" t="e">
        <f>#N/A</f>
        <v>#N/A</v>
      </c>
      <c r="D390" t="e">
        <f>#N/A</f>
        <v>#N/A</v>
      </c>
      <c r="E390" t="e">
        <f>VLOOKUP(A390,'CRF-All_Assessed_bids'!G:S,12,FALSE)</f>
        <v>#N/A</v>
      </c>
      <c r="F390" t="e">
        <f t="shared" si="6"/>
        <v>#N/A</v>
      </c>
    </row>
    <row r="391" spans="1:6" ht="15" x14ac:dyDescent="0.2">
      <c r="A391" t="s">
        <v>1658</v>
      </c>
      <c r="B391" t="e">
        <f>#N/A</f>
        <v>#N/A</v>
      </c>
      <c r="C391" t="e">
        <f>#N/A</f>
        <v>#N/A</v>
      </c>
      <c r="D391" t="e">
        <f>#N/A</f>
        <v>#N/A</v>
      </c>
      <c r="E391" t="e">
        <f>VLOOKUP(A391,'CRF-All_Assessed_bids'!G:S,12,FALSE)</f>
        <v>#N/A</v>
      </c>
      <c r="F391" t="e">
        <f t="shared" si="6"/>
        <v>#N/A</v>
      </c>
    </row>
    <row r="392" spans="1:6" ht="15" x14ac:dyDescent="0.2">
      <c r="A392" t="s">
        <v>1660</v>
      </c>
      <c r="B392" t="e">
        <f>#N/A</f>
        <v>#N/A</v>
      </c>
      <c r="C392" t="e">
        <f>#N/A</f>
        <v>#N/A</v>
      </c>
      <c r="D392" t="e">
        <f>#N/A</f>
        <v>#N/A</v>
      </c>
      <c r="E392" t="e">
        <f>VLOOKUP(A392,'CRF-All_Assessed_bids'!G:S,12,FALSE)</f>
        <v>#N/A</v>
      </c>
      <c r="F392" t="e">
        <f t="shared" si="6"/>
        <v>#N/A</v>
      </c>
    </row>
    <row r="393" spans="1:6" ht="15" x14ac:dyDescent="0.2">
      <c r="A393" t="s">
        <v>1662</v>
      </c>
      <c r="B393" t="e">
        <f>#N/A</f>
        <v>#N/A</v>
      </c>
      <c r="C393" t="e">
        <f>#N/A</f>
        <v>#N/A</v>
      </c>
      <c r="D393" t="e">
        <f>#N/A</f>
        <v>#N/A</v>
      </c>
      <c r="E393" t="e">
        <f>VLOOKUP(A393,'CRF-All_Assessed_bids'!G:S,12,FALSE)</f>
        <v>#N/A</v>
      </c>
      <c r="F393" t="e">
        <f t="shared" si="6"/>
        <v>#N/A</v>
      </c>
    </row>
    <row r="394" spans="1:6" ht="15" x14ac:dyDescent="0.2">
      <c r="A394" t="s">
        <v>1664</v>
      </c>
      <c r="B394" t="e">
        <f>#N/A</f>
        <v>#N/A</v>
      </c>
      <c r="C394" t="e">
        <f>#N/A</f>
        <v>#N/A</v>
      </c>
      <c r="D394" t="e">
        <f>#N/A</f>
        <v>#N/A</v>
      </c>
      <c r="E394" t="e">
        <f>VLOOKUP(A394,'CRF-All_Assessed_bids'!G:S,12,FALSE)</f>
        <v>#N/A</v>
      </c>
      <c r="F394" t="e">
        <f t="shared" si="6"/>
        <v>#N/A</v>
      </c>
    </row>
    <row r="395" spans="1:6" ht="15" x14ac:dyDescent="0.2">
      <c r="A395" t="s">
        <v>1666</v>
      </c>
      <c r="B395" t="e">
        <f>#N/A</f>
        <v>#N/A</v>
      </c>
      <c r="C395" t="e">
        <f>#N/A</f>
        <v>#N/A</v>
      </c>
      <c r="D395" t="e">
        <f>#N/A</f>
        <v>#N/A</v>
      </c>
      <c r="E395" t="e">
        <f>VLOOKUP(A395,'CRF-All_Assessed_bids'!G:S,12,FALSE)</f>
        <v>#N/A</v>
      </c>
      <c r="F395" t="e">
        <f t="shared" si="6"/>
        <v>#N/A</v>
      </c>
    </row>
    <row r="396" spans="1:6" ht="15" x14ac:dyDescent="0.2">
      <c r="A396" t="s">
        <v>1668</v>
      </c>
      <c r="B396" t="e">
        <f>#N/A</f>
        <v>#N/A</v>
      </c>
      <c r="C396" t="e">
        <f>#N/A</f>
        <v>#N/A</v>
      </c>
      <c r="D396" t="e">
        <f>#N/A</f>
        <v>#N/A</v>
      </c>
      <c r="E396" t="e">
        <f>VLOOKUP(A396,'CRF-All_Assessed_bids'!G:S,12,FALSE)</f>
        <v>#N/A</v>
      </c>
      <c r="F396" t="e">
        <f t="shared" si="6"/>
        <v>#N/A</v>
      </c>
    </row>
    <row r="397" spans="1:6" ht="15" x14ac:dyDescent="0.2">
      <c r="A397" t="s">
        <v>1673</v>
      </c>
      <c r="B397" t="e">
        <f>#N/A</f>
        <v>#N/A</v>
      </c>
      <c r="C397" t="e">
        <f>#N/A</f>
        <v>#N/A</v>
      </c>
      <c r="D397" t="e">
        <f>#N/A</f>
        <v>#N/A</v>
      </c>
      <c r="E397" t="e">
        <f>VLOOKUP(A397,'CRF-All_Assessed_bids'!G:S,12,FALSE)</f>
        <v>#N/A</v>
      </c>
      <c r="F397" t="e">
        <f t="shared" si="6"/>
        <v>#N/A</v>
      </c>
    </row>
    <row r="398" spans="1:6" ht="15" x14ac:dyDescent="0.2">
      <c r="A398" t="s">
        <v>1675</v>
      </c>
      <c r="B398" t="e">
        <f>#N/A</f>
        <v>#N/A</v>
      </c>
      <c r="C398" t="e">
        <f>#N/A</f>
        <v>#N/A</v>
      </c>
      <c r="D398" t="e">
        <f>#N/A</f>
        <v>#N/A</v>
      </c>
      <c r="E398" t="e">
        <f>VLOOKUP(A398,'CRF-All_Assessed_bids'!G:S,12,FALSE)</f>
        <v>#N/A</v>
      </c>
      <c r="F398" t="e">
        <f t="shared" si="6"/>
        <v>#N/A</v>
      </c>
    </row>
    <row r="399" spans="1:6" ht="15" x14ac:dyDescent="0.2">
      <c r="A399" t="s">
        <v>1677</v>
      </c>
      <c r="B399" t="e">
        <f>#N/A</f>
        <v>#N/A</v>
      </c>
      <c r="C399" t="e">
        <f>#N/A</f>
        <v>#N/A</v>
      </c>
      <c r="D399" t="e">
        <f>#N/A</f>
        <v>#N/A</v>
      </c>
      <c r="E399" t="e">
        <f>VLOOKUP(A399,'CRF-All_Assessed_bids'!G:S,12,FALSE)</f>
        <v>#N/A</v>
      </c>
      <c r="F399" t="e">
        <f t="shared" si="6"/>
        <v>#N/A</v>
      </c>
    </row>
    <row r="400" spans="1:6" ht="15" x14ac:dyDescent="0.2">
      <c r="A400" t="s">
        <v>1679</v>
      </c>
      <c r="B400" t="e">
        <f>#N/A</f>
        <v>#N/A</v>
      </c>
      <c r="C400" t="e">
        <f>#N/A</f>
        <v>#N/A</v>
      </c>
      <c r="D400" t="e">
        <f>#N/A</f>
        <v>#N/A</v>
      </c>
      <c r="E400" t="e">
        <f>VLOOKUP(A400,'CRF-All_Assessed_bids'!G:S,12,FALSE)</f>
        <v>#N/A</v>
      </c>
      <c r="F400" t="e">
        <f t="shared" si="6"/>
        <v>#N/A</v>
      </c>
    </row>
    <row r="401" spans="1:6" ht="15" x14ac:dyDescent="0.2">
      <c r="A401" t="s">
        <v>1681</v>
      </c>
      <c r="B401" t="e">
        <f>#N/A</f>
        <v>#N/A</v>
      </c>
      <c r="C401" t="e">
        <f>#N/A</f>
        <v>#N/A</v>
      </c>
      <c r="D401" t="e">
        <f>#N/A</f>
        <v>#N/A</v>
      </c>
      <c r="E401" t="e">
        <f>VLOOKUP(A401,'CRF-All_Assessed_bids'!G:S,12,FALSE)</f>
        <v>#N/A</v>
      </c>
      <c r="F401" t="e">
        <f t="shared" si="6"/>
        <v>#N/A</v>
      </c>
    </row>
    <row r="402" spans="1:6" ht="15" x14ac:dyDescent="0.2">
      <c r="A402" t="s">
        <v>1683</v>
      </c>
      <c r="B402" t="e">
        <f>#N/A</f>
        <v>#N/A</v>
      </c>
      <c r="C402" t="e">
        <f>#N/A</f>
        <v>#N/A</v>
      </c>
      <c r="D402" t="e">
        <f>#N/A</f>
        <v>#N/A</v>
      </c>
      <c r="E402" t="e">
        <f>VLOOKUP(A402,'CRF-All_Assessed_bids'!G:S,12,FALSE)</f>
        <v>#N/A</v>
      </c>
      <c r="F402" t="e">
        <f t="shared" si="6"/>
        <v>#N/A</v>
      </c>
    </row>
    <row r="403" spans="1:6" ht="15" x14ac:dyDescent="0.2">
      <c r="A403" t="s">
        <v>1685</v>
      </c>
      <c r="B403" t="e">
        <f>#N/A</f>
        <v>#N/A</v>
      </c>
      <c r="C403" t="e">
        <f>#N/A</f>
        <v>#N/A</v>
      </c>
      <c r="D403" t="e">
        <f>#N/A</f>
        <v>#N/A</v>
      </c>
      <c r="E403" t="e">
        <f>VLOOKUP(A403,'CRF-All_Assessed_bids'!G:S,12,FALSE)</f>
        <v>#N/A</v>
      </c>
      <c r="F403" t="e">
        <f t="shared" si="6"/>
        <v>#N/A</v>
      </c>
    </row>
    <row r="404" spans="1:6" ht="15" x14ac:dyDescent="0.2">
      <c r="A404" t="s">
        <v>1687</v>
      </c>
      <c r="B404" t="e">
        <f>#N/A</f>
        <v>#N/A</v>
      </c>
      <c r="C404" t="e">
        <f>#N/A</f>
        <v>#N/A</v>
      </c>
      <c r="D404" t="e">
        <f>#N/A</f>
        <v>#N/A</v>
      </c>
      <c r="E404" t="e">
        <f>VLOOKUP(A404,'CRF-All_Assessed_bids'!G:S,12,FALSE)</f>
        <v>#N/A</v>
      </c>
      <c r="F404" t="e">
        <f t="shared" si="6"/>
        <v>#N/A</v>
      </c>
    </row>
    <row r="405" spans="1:6" ht="15" x14ac:dyDescent="0.2">
      <c r="A405" t="s">
        <v>1737</v>
      </c>
      <c r="B405" t="e">
        <f>#N/A</f>
        <v>#N/A</v>
      </c>
      <c r="C405" t="e">
        <f>#N/A</f>
        <v>#N/A</v>
      </c>
      <c r="D405" t="e">
        <f>#N/A</f>
        <v>#N/A</v>
      </c>
      <c r="E405" t="e">
        <f>VLOOKUP(A405,'CRF-All_Assessed_bids'!G:S,12,FALSE)</f>
        <v>#N/A</v>
      </c>
      <c r="F405" t="e">
        <f t="shared" si="6"/>
        <v>#N/A</v>
      </c>
    </row>
    <row r="406" spans="1:6" ht="15" x14ac:dyDescent="0.2">
      <c r="A406" t="s">
        <v>1739</v>
      </c>
      <c r="B406" t="e">
        <f>#N/A</f>
        <v>#N/A</v>
      </c>
      <c r="C406" t="e">
        <f>#N/A</f>
        <v>#N/A</v>
      </c>
      <c r="D406" t="e">
        <f>#N/A</f>
        <v>#N/A</v>
      </c>
      <c r="E406" t="e">
        <f>VLOOKUP(A406,'CRF-All_Assessed_bids'!G:S,12,FALSE)</f>
        <v>#N/A</v>
      </c>
      <c r="F406" t="e">
        <f t="shared" si="6"/>
        <v>#N/A</v>
      </c>
    </row>
    <row r="407" spans="1:6" ht="15" x14ac:dyDescent="0.2">
      <c r="A407" t="s">
        <v>1741</v>
      </c>
      <c r="B407" t="e">
        <f>#N/A</f>
        <v>#N/A</v>
      </c>
      <c r="C407" t="e">
        <f>#N/A</f>
        <v>#N/A</v>
      </c>
      <c r="D407" t="e">
        <f>#N/A</f>
        <v>#N/A</v>
      </c>
      <c r="E407" t="e">
        <f>VLOOKUP(A407,'CRF-All_Assessed_bids'!G:S,12,FALSE)</f>
        <v>#N/A</v>
      </c>
      <c r="F407" t="e">
        <f t="shared" si="6"/>
        <v>#N/A</v>
      </c>
    </row>
    <row r="408" spans="1:6" ht="15" x14ac:dyDescent="0.2">
      <c r="A408" t="s">
        <v>1743</v>
      </c>
      <c r="B408" t="e">
        <f>#N/A</f>
        <v>#N/A</v>
      </c>
      <c r="C408" t="e">
        <f>#N/A</f>
        <v>#N/A</v>
      </c>
      <c r="D408" t="e">
        <f>#N/A</f>
        <v>#N/A</v>
      </c>
      <c r="E408" t="e">
        <f>VLOOKUP(A408,'CRF-All_Assessed_bids'!G:S,12,FALSE)</f>
        <v>#N/A</v>
      </c>
      <c r="F408" t="e">
        <f t="shared" si="6"/>
        <v>#N/A</v>
      </c>
    </row>
    <row r="409" spans="1:6" ht="15" x14ac:dyDescent="0.2">
      <c r="A409" t="s">
        <v>1745</v>
      </c>
      <c r="B409" t="e">
        <f>#N/A</f>
        <v>#N/A</v>
      </c>
      <c r="C409" t="e">
        <f>#N/A</f>
        <v>#N/A</v>
      </c>
      <c r="D409" t="e">
        <f>#N/A</f>
        <v>#N/A</v>
      </c>
      <c r="E409" t="e">
        <f>VLOOKUP(A409,'CRF-All_Assessed_bids'!G:S,12,FALSE)</f>
        <v>#N/A</v>
      </c>
      <c r="F409" t="e">
        <f t="shared" si="6"/>
        <v>#N/A</v>
      </c>
    </row>
    <row r="410" spans="1:6" ht="15" x14ac:dyDescent="0.2">
      <c r="A410" t="s">
        <v>1747</v>
      </c>
      <c r="B410" t="e">
        <f>#N/A</f>
        <v>#N/A</v>
      </c>
      <c r="C410" t="e">
        <f>#N/A</f>
        <v>#N/A</v>
      </c>
      <c r="D410" t="e">
        <f>#N/A</f>
        <v>#N/A</v>
      </c>
      <c r="E410" t="e">
        <f>VLOOKUP(A410,'CRF-All_Assessed_bids'!G:S,12,FALSE)</f>
        <v>#N/A</v>
      </c>
      <c r="F410" t="e">
        <f t="shared" si="6"/>
        <v>#N/A</v>
      </c>
    </row>
    <row r="411" spans="1:6" ht="15" x14ac:dyDescent="0.2">
      <c r="A411" t="s">
        <v>1749</v>
      </c>
      <c r="B411" t="e">
        <f>#N/A</f>
        <v>#N/A</v>
      </c>
      <c r="C411" t="e">
        <f>#N/A</f>
        <v>#N/A</v>
      </c>
      <c r="D411" t="e">
        <f>#N/A</f>
        <v>#N/A</v>
      </c>
      <c r="E411" t="e">
        <f>VLOOKUP(A411,'CRF-All_Assessed_bids'!G:S,12,FALSE)</f>
        <v>#N/A</v>
      </c>
      <c r="F411" t="e">
        <f t="shared" si="6"/>
        <v>#N/A</v>
      </c>
    </row>
    <row r="412" spans="1:6" ht="15" x14ac:dyDescent="0.2">
      <c r="A412" t="s">
        <v>1751</v>
      </c>
      <c r="B412" t="e">
        <f>#N/A</f>
        <v>#N/A</v>
      </c>
      <c r="C412" t="e">
        <f>#N/A</f>
        <v>#N/A</v>
      </c>
      <c r="D412" t="e">
        <f>#N/A</f>
        <v>#N/A</v>
      </c>
      <c r="E412" t="e">
        <f>VLOOKUP(A412,'CRF-All_Assessed_bids'!G:S,12,FALSE)</f>
        <v>#N/A</v>
      </c>
      <c r="F412" t="e">
        <f t="shared" si="6"/>
        <v>#N/A</v>
      </c>
    </row>
    <row r="413" spans="1:6" ht="15" x14ac:dyDescent="0.2">
      <c r="A413" t="s">
        <v>1753</v>
      </c>
      <c r="B413" t="e">
        <f>#N/A</f>
        <v>#N/A</v>
      </c>
      <c r="C413" t="e">
        <f>#N/A</f>
        <v>#N/A</v>
      </c>
      <c r="D413" t="e">
        <f>#N/A</f>
        <v>#N/A</v>
      </c>
      <c r="E413" t="e">
        <f>VLOOKUP(A413,'CRF-All_Assessed_bids'!G:S,12,FALSE)</f>
        <v>#N/A</v>
      </c>
      <c r="F413" t="e">
        <f t="shared" si="6"/>
        <v>#N/A</v>
      </c>
    </row>
    <row r="414" spans="1:6" ht="15" x14ac:dyDescent="0.2">
      <c r="A414" t="s">
        <v>1754</v>
      </c>
      <c r="B414" t="e">
        <f>#N/A</f>
        <v>#N/A</v>
      </c>
      <c r="C414" t="e">
        <f>#N/A</f>
        <v>#N/A</v>
      </c>
      <c r="D414" t="e">
        <f>#N/A</f>
        <v>#N/A</v>
      </c>
      <c r="E414" t="e">
        <f>VLOOKUP(A414,'CRF-All_Assessed_bids'!G:S,12,FALSE)</f>
        <v>#N/A</v>
      </c>
      <c r="F414" t="e">
        <f t="shared" si="6"/>
        <v>#N/A</v>
      </c>
    </row>
    <row r="415" spans="1:6" ht="15" x14ac:dyDescent="0.2">
      <c r="A415" t="s">
        <v>1756</v>
      </c>
      <c r="B415" t="e">
        <f>#N/A</f>
        <v>#N/A</v>
      </c>
      <c r="C415" t="e">
        <f>#N/A</f>
        <v>#N/A</v>
      </c>
      <c r="D415" t="e">
        <f>#N/A</f>
        <v>#N/A</v>
      </c>
      <c r="E415" t="e">
        <f>VLOOKUP(A415,'CRF-All_Assessed_bids'!G:S,12,FALSE)</f>
        <v>#N/A</v>
      </c>
      <c r="F415" t="e">
        <f t="shared" si="6"/>
        <v>#N/A</v>
      </c>
    </row>
    <row r="416" spans="1:6" ht="15" x14ac:dyDescent="0.2">
      <c r="A416" t="s">
        <v>1758</v>
      </c>
      <c r="B416" t="e">
        <f>#N/A</f>
        <v>#N/A</v>
      </c>
      <c r="C416" t="e">
        <f>#N/A</f>
        <v>#N/A</v>
      </c>
      <c r="D416" t="e">
        <f>#N/A</f>
        <v>#N/A</v>
      </c>
      <c r="E416" t="e">
        <f>VLOOKUP(A416,'CRF-All_Assessed_bids'!G:S,12,FALSE)</f>
        <v>#N/A</v>
      </c>
      <c r="F416" t="e">
        <f t="shared" si="6"/>
        <v>#N/A</v>
      </c>
    </row>
    <row r="417" spans="1:6" ht="15" x14ac:dyDescent="0.2">
      <c r="A417" t="s">
        <v>1760</v>
      </c>
      <c r="B417" t="e">
        <f>#N/A</f>
        <v>#N/A</v>
      </c>
      <c r="C417" t="e">
        <f>#N/A</f>
        <v>#N/A</v>
      </c>
      <c r="D417" t="e">
        <f>#N/A</f>
        <v>#N/A</v>
      </c>
      <c r="E417" t="e">
        <f>VLOOKUP(A417,'CRF-All_Assessed_bids'!G:S,12,FALSE)</f>
        <v>#N/A</v>
      </c>
      <c r="F417" t="e">
        <f t="shared" si="6"/>
        <v>#N/A</v>
      </c>
    </row>
    <row r="418" spans="1:6" ht="15" x14ac:dyDescent="0.2">
      <c r="A418" t="s">
        <v>1762</v>
      </c>
      <c r="B418" t="e">
        <f>#N/A</f>
        <v>#N/A</v>
      </c>
      <c r="C418" t="e">
        <f>#N/A</f>
        <v>#N/A</v>
      </c>
      <c r="D418" t="e">
        <f>#N/A</f>
        <v>#N/A</v>
      </c>
      <c r="E418" t="e">
        <f>VLOOKUP(A418,'CRF-All_Assessed_bids'!G:S,12,FALSE)</f>
        <v>#N/A</v>
      </c>
      <c r="F418" t="e">
        <f t="shared" si="6"/>
        <v>#N/A</v>
      </c>
    </row>
    <row r="419" spans="1:6" ht="15" x14ac:dyDescent="0.2">
      <c r="A419" t="s">
        <v>1764</v>
      </c>
      <c r="B419" t="e">
        <f>#N/A</f>
        <v>#N/A</v>
      </c>
      <c r="C419" t="e">
        <f>#N/A</f>
        <v>#N/A</v>
      </c>
      <c r="D419" t="e">
        <f>#N/A</f>
        <v>#N/A</v>
      </c>
      <c r="E419" t="e">
        <f>VLOOKUP(A419,'CRF-All_Assessed_bids'!G:S,12,FALSE)</f>
        <v>#N/A</v>
      </c>
      <c r="F419" t="e">
        <f t="shared" si="6"/>
        <v>#N/A</v>
      </c>
    </row>
    <row r="420" spans="1:6" ht="15" x14ac:dyDescent="0.2">
      <c r="A420" t="s">
        <v>1766</v>
      </c>
      <c r="B420" t="e">
        <f>#N/A</f>
        <v>#N/A</v>
      </c>
      <c r="C420" t="e">
        <f>#N/A</f>
        <v>#N/A</v>
      </c>
      <c r="D420" t="e">
        <f>#N/A</f>
        <v>#N/A</v>
      </c>
      <c r="E420" t="e">
        <f>VLOOKUP(A420,'CRF-All_Assessed_bids'!G:S,12,FALSE)</f>
        <v>#N/A</v>
      </c>
      <c r="F420" t="e">
        <f t="shared" si="6"/>
        <v>#N/A</v>
      </c>
    </row>
    <row r="421" spans="1:6" ht="15" x14ac:dyDescent="0.2">
      <c r="A421" t="s">
        <v>1768</v>
      </c>
      <c r="B421" t="e">
        <f>#N/A</f>
        <v>#N/A</v>
      </c>
      <c r="C421" t="e">
        <f>#N/A</f>
        <v>#N/A</v>
      </c>
      <c r="D421" t="e">
        <f>#N/A</f>
        <v>#N/A</v>
      </c>
      <c r="E421" t="e">
        <f>VLOOKUP(A421,'CRF-All_Assessed_bids'!G:S,12,FALSE)</f>
        <v>#N/A</v>
      </c>
      <c r="F421" t="e">
        <f t="shared" si="6"/>
        <v>#N/A</v>
      </c>
    </row>
    <row r="422" spans="1:6" ht="15" x14ac:dyDescent="0.2">
      <c r="A422" t="s">
        <v>1770</v>
      </c>
      <c r="B422" t="e">
        <f>#N/A</f>
        <v>#N/A</v>
      </c>
      <c r="C422" t="e">
        <f>#N/A</f>
        <v>#N/A</v>
      </c>
      <c r="D422" t="e">
        <f>#N/A</f>
        <v>#N/A</v>
      </c>
      <c r="E422" t="e">
        <f>VLOOKUP(A422,'CRF-All_Assessed_bids'!G:S,12,FALSE)</f>
        <v>#N/A</v>
      </c>
      <c r="F422" t="e">
        <f t="shared" si="6"/>
        <v>#N/A</v>
      </c>
    </row>
    <row r="423" spans="1:6" ht="15" x14ac:dyDescent="0.2">
      <c r="A423" t="s">
        <v>1772</v>
      </c>
      <c r="B423" t="e">
        <f>#N/A</f>
        <v>#N/A</v>
      </c>
      <c r="C423" t="e">
        <f>#N/A</f>
        <v>#N/A</v>
      </c>
      <c r="D423" t="e">
        <f>#N/A</f>
        <v>#N/A</v>
      </c>
      <c r="E423" t="e">
        <f>VLOOKUP(A423,'CRF-All_Assessed_bids'!G:S,12,FALSE)</f>
        <v>#N/A</v>
      </c>
      <c r="F423" t="e">
        <f t="shared" si="6"/>
        <v>#N/A</v>
      </c>
    </row>
    <row r="424" spans="1:6" ht="15" x14ac:dyDescent="0.2">
      <c r="A424" t="s">
        <v>1774</v>
      </c>
      <c r="B424" t="e">
        <f>#N/A</f>
        <v>#N/A</v>
      </c>
      <c r="C424" t="e">
        <f>#N/A</f>
        <v>#N/A</v>
      </c>
      <c r="D424" t="e">
        <f>#N/A</f>
        <v>#N/A</v>
      </c>
      <c r="E424" t="e">
        <f>VLOOKUP(A424,'CRF-All_Assessed_bids'!G:S,12,FALSE)</f>
        <v>#N/A</v>
      </c>
      <c r="F424" t="e">
        <f t="shared" si="6"/>
        <v>#N/A</v>
      </c>
    </row>
    <row r="425" spans="1:6" ht="15" x14ac:dyDescent="0.2">
      <c r="A425" t="s">
        <v>1776</v>
      </c>
      <c r="B425" t="e">
        <f>#N/A</f>
        <v>#N/A</v>
      </c>
      <c r="C425" t="e">
        <f>#N/A</f>
        <v>#N/A</v>
      </c>
      <c r="D425" t="e">
        <f>#N/A</f>
        <v>#N/A</v>
      </c>
      <c r="E425" t="e">
        <f>VLOOKUP(A425,'CRF-All_Assessed_bids'!G:S,12,FALSE)</f>
        <v>#N/A</v>
      </c>
      <c r="F425" t="e">
        <f t="shared" si="6"/>
        <v>#N/A</v>
      </c>
    </row>
    <row r="426" spans="1:6" ht="15" x14ac:dyDescent="0.2">
      <c r="A426" t="s">
        <v>1778</v>
      </c>
      <c r="B426" t="e">
        <f>#N/A</f>
        <v>#N/A</v>
      </c>
      <c r="C426" t="e">
        <f>#N/A</f>
        <v>#N/A</v>
      </c>
      <c r="D426" t="e">
        <f>#N/A</f>
        <v>#N/A</v>
      </c>
      <c r="E426" t="e">
        <f>VLOOKUP(A426,'CRF-All_Assessed_bids'!G:S,12,FALSE)</f>
        <v>#N/A</v>
      </c>
      <c r="F426" t="e">
        <f t="shared" si="6"/>
        <v>#N/A</v>
      </c>
    </row>
    <row r="427" spans="1:6" ht="15" x14ac:dyDescent="0.2">
      <c r="A427" t="s">
        <v>1780</v>
      </c>
      <c r="B427" t="e">
        <f>#N/A</f>
        <v>#N/A</v>
      </c>
      <c r="C427" t="e">
        <f>#N/A</f>
        <v>#N/A</v>
      </c>
      <c r="D427" t="e">
        <f>#N/A</f>
        <v>#N/A</v>
      </c>
      <c r="E427" t="e">
        <f>VLOOKUP(A427,'CRF-All_Assessed_bids'!G:S,12,FALSE)</f>
        <v>#N/A</v>
      </c>
      <c r="F427" t="e">
        <f t="shared" si="6"/>
        <v>#N/A</v>
      </c>
    </row>
    <row r="428" spans="1:6" ht="15" x14ac:dyDescent="0.2">
      <c r="A428" t="s">
        <v>1782</v>
      </c>
      <c r="B428" t="e">
        <f>#N/A</f>
        <v>#N/A</v>
      </c>
      <c r="C428" t="e">
        <f>#N/A</f>
        <v>#N/A</v>
      </c>
      <c r="D428" t="e">
        <f>#N/A</f>
        <v>#N/A</v>
      </c>
      <c r="E428" t="e">
        <f>VLOOKUP(A428,'CRF-All_Assessed_bids'!G:S,12,FALSE)</f>
        <v>#N/A</v>
      </c>
      <c r="F428" t="e">
        <f t="shared" si="6"/>
        <v>#N/A</v>
      </c>
    </row>
    <row r="429" spans="1:6" ht="15" x14ac:dyDescent="0.2">
      <c r="A429" t="s">
        <v>1784</v>
      </c>
      <c r="B429" t="e">
        <f>#N/A</f>
        <v>#N/A</v>
      </c>
      <c r="C429" t="e">
        <f>#N/A</f>
        <v>#N/A</v>
      </c>
      <c r="D429" t="e">
        <f>#N/A</f>
        <v>#N/A</v>
      </c>
      <c r="E429" t="e">
        <f>VLOOKUP(A429,'CRF-All_Assessed_bids'!G:S,12,FALSE)</f>
        <v>#N/A</v>
      </c>
      <c r="F429" t="e">
        <f t="shared" si="6"/>
        <v>#N/A</v>
      </c>
    </row>
    <row r="430" spans="1:6" ht="15" x14ac:dyDescent="0.2">
      <c r="A430" t="s">
        <v>1786</v>
      </c>
      <c r="B430" t="e">
        <f>#N/A</f>
        <v>#N/A</v>
      </c>
      <c r="C430" t="e">
        <f>#N/A</f>
        <v>#N/A</v>
      </c>
      <c r="D430" t="e">
        <f>#N/A</f>
        <v>#N/A</v>
      </c>
      <c r="E430" t="e">
        <f>VLOOKUP(A430,'CRF-All_Assessed_bids'!G:S,12,FALSE)</f>
        <v>#N/A</v>
      </c>
      <c r="F430" t="e">
        <f t="shared" si="6"/>
        <v>#N/A</v>
      </c>
    </row>
    <row r="431" spans="1:6" ht="15" x14ac:dyDescent="0.2">
      <c r="A431" t="s">
        <v>1788</v>
      </c>
      <c r="B431" t="e">
        <f>#N/A</f>
        <v>#N/A</v>
      </c>
      <c r="C431" t="e">
        <f>#N/A</f>
        <v>#N/A</v>
      </c>
      <c r="D431" t="e">
        <f>#N/A</f>
        <v>#N/A</v>
      </c>
      <c r="E431" t="e">
        <f>VLOOKUP(A431,'CRF-All_Assessed_bids'!G:S,12,FALSE)</f>
        <v>#N/A</v>
      </c>
      <c r="F431" t="e">
        <f t="shared" si="6"/>
        <v>#N/A</v>
      </c>
    </row>
    <row r="432" spans="1:6" ht="15" x14ac:dyDescent="0.2">
      <c r="A432" t="s">
        <v>1789</v>
      </c>
      <c r="B432" t="e">
        <f>#N/A</f>
        <v>#N/A</v>
      </c>
      <c r="C432" t="e">
        <f>#N/A</f>
        <v>#N/A</v>
      </c>
      <c r="D432" t="e">
        <f>#N/A</f>
        <v>#N/A</v>
      </c>
      <c r="E432" t="e">
        <f>VLOOKUP(A432,'CRF-All_Assessed_bids'!G:S,12,FALSE)</f>
        <v>#N/A</v>
      </c>
      <c r="F432" t="e">
        <f t="shared" si="6"/>
        <v>#N/A</v>
      </c>
    </row>
    <row r="433" spans="1:6" ht="15" x14ac:dyDescent="0.2">
      <c r="A433" t="s">
        <v>1791</v>
      </c>
      <c r="B433" t="e">
        <f>#N/A</f>
        <v>#N/A</v>
      </c>
      <c r="C433" t="e">
        <f>#N/A</f>
        <v>#N/A</v>
      </c>
      <c r="D433" t="e">
        <f>#N/A</f>
        <v>#N/A</v>
      </c>
      <c r="E433" t="e">
        <f>VLOOKUP(A433,'CRF-All_Assessed_bids'!G:S,12,FALSE)</f>
        <v>#N/A</v>
      </c>
      <c r="F433" t="e">
        <f t="shared" si="6"/>
        <v>#N/A</v>
      </c>
    </row>
    <row r="434" spans="1:6" ht="15" x14ac:dyDescent="0.2">
      <c r="A434" t="s">
        <v>1793</v>
      </c>
      <c r="B434" t="e">
        <f>#N/A</f>
        <v>#N/A</v>
      </c>
      <c r="C434" t="e">
        <f>#N/A</f>
        <v>#N/A</v>
      </c>
      <c r="D434" t="e">
        <f>#N/A</f>
        <v>#N/A</v>
      </c>
      <c r="E434" t="e">
        <f>VLOOKUP(A434,'CRF-All_Assessed_bids'!G:S,12,FALSE)</f>
        <v>#N/A</v>
      </c>
      <c r="F434" t="e">
        <f t="shared" si="6"/>
        <v>#N/A</v>
      </c>
    </row>
    <row r="435" spans="1:6" ht="15" x14ac:dyDescent="0.2">
      <c r="A435" t="s">
        <v>1795</v>
      </c>
      <c r="B435" t="e">
        <f>#N/A</f>
        <v>#N/A</v>
      </c>
      <c r="C435" t="e">
        <f>#N/A</f>
        <v>#N/A</v>
      </c>
      <c r="D435" t="e">
        <f>#N/A</f>
        <v>#N/A</v>
      </c>
      <c r="E435" t="e">
        <f>VLOOKUP(A435,'CRF-All_Assessed_bids'!G:S,12,FALSE)</f>
        <v>#N/A</v>
      </c>
      <c r="F435" t="e">
        <f t="shared" si="6"/>
        <v>#N/A</v>
      </c>
    </row>
    <row r="436" spans="1:6" ht="15" x14ac:dyDescent="0.2">
      <c r="A436" t="s">
        <v>1797</v>
      </c>
      <c r="B436" t="e">
        <f>#N/A</f>
        <v>#N/A</v>
      </c>
      <c r="C436" t="e">
        <f>#N/A</f>
        <v>#N/A</v>
      </c>
      <c r="D436" t="e">
        <f>#N/A</f>
        <v>#N/A</v>
      </c>
      <c r="E436" t="e">
        <f>VLOOKUP(A436,'CRF-All_Assessed_bids'!G:S,12,FALSE)</f>
        <v>#N/A</v>
      </c>
      <c r="F436" t="e">
        <f t="shared" si="6"/>
        <v>#N/A</v>
      </c>
    </row>
    <row r="437" spans="1:6" ht="15" x14ac:dyDescent="0.2">
      <c r="A437" t="s">
        <v>1799</v>
      </c>
      <c r="B437" t="e">
        <f>#N/A</f>
        <v>#N/A</v>
      </c>
      <c r="C437" t="e">
        <f>#N/A</f>
        <v>#N/A</v>
      </c>
      <c r="D437" t="e">
        <f>#N/A</f>
        <v>#N/A</v>
      </c>
      <c r="E437" t="e">
        <f>VLOOKUP(A437,'CRF-All_Assessed_bids'!G:S,12,FALSE)</f>
        <v>#N/A</v>
      </c>
      <c r="F437" t="e">
        <f t="shared" si="6"/>
        <v>#N/A</v>
      </c>
    </row>
    <row r="438" spans="1:6" ht="15" x14ac:dyDescent="0.2">
      <c r="A438" t="s">
        <v>1801</v>
      </c>
      <c r="B438" t="e">
        <f>#N/A</f>
        <v>#N/A</v>
      </c>
      <c r="C438" t="e">
        <f>#N/A</f>
        <v>#N/A</v>
      </c>
      <c r="D438" t="e">
        <f>#N/A</f>
        <v>#N/A</v>
      </c>
      <c r="E438" t="e">
        <f>VLOOKUP(A438,'CRF-All_Assessed_bids'!G:S,12,FALSE)</f>
        <v>#N/A</v>
      </c>
      <c r="F438" t="e">
        <f t="shared" si="6"/>
        <v>#N/A</v>
      </c>
    </row>
    <row r="439" spans="1:6" ht="15" x14ac:dyDescent="0.2">
      <c r="A439" t="s">
        <v>1803</v>
      </c>
      <c r="B439" t="e">
        <f>#N/A</f>
        <v>#N/A</v>
      </c>
      <c r="C439" t="e">
        <f>#N/A</f>
        <v>#N/A</v>
      </c>
      <c r="D439" t="e">
        <f>#N/A</f>
        <v>#N/A</v>
      </c>
      <c r="E439" t="e">
        <f>VLOOKUP(A439,'CRF-All_Assessed_bids'!G:S,12,FALSE)</f>
        <v>#N/A</v>
      </c>
      <c r="F439" t="e">
        <f t="shared" si="6"/>
        <v>#N/A</v>
      </c>
    </row>
    <row r="440" spans="1:6" ht="15" x14ac:dyDescent="0.2">
      <c r="A440" t="s">
        <v>1855</v>
      </c>
      <c r="B440" t="e">
        <f>#N/A</f>
        <v>#N/A</v>
      </c>
      <c r="C440" t="e">
        <f>#N/A</f>
        <v>#N/A</v>
      </c>
      <c r="D440" t="e">
        <f>#N/A</f>
        <v>#N/A</v>
      </c>
      <c r="E440" t="e">
        <f>VLOOKUP(A440,'CRF-All_Assessed_bids'!G:S,12,FALSE)</f>
        <v>#N/A</v>
      </c>
      <c r="F440" t="e">
        <f t="shared" si="6"/>
        <v>#N/A</v>
      </c>
    </row>
    <row r="441" spans="1:6" ht="15" x14ac:dyDescent="0.2">
      <c r="A441" t="s">
        <v>1857</v>
      </c>
      <c r="B441" t="e">
        <f>#N/A</f>
        <v>#N/A</v>
      </c>
      <c r="C441" t="e">
        <f>#N/A</f>
        <v>#N/A</v>
      </c>
      <c r="D441" t="e">
        <f>#N/A</f>
        <v>#N/A</v>
      </c>
      <c r="E441" t="e">
        <f>VLOOKUP(A441,'CRF-All_Assessed_bids'!G:S,12,FALSE)</f>
        <v>#N/A</v>
      </c>
      <c r="F441" t="e">
        <f t="shared" si="6"/>
        <v>#N/A</v>
      </c>
    </row>
    <row r="442" spans="1:6" ht="15" x14ac:dyDescent="0.2">
      <c r="A442" t="s">
        <v>1859</v>
      </c>
      <c r="B442" t="e">
        <f>#N/A</f>
        <v>#N/A</v>
      </c>
      <c r="C442" t="e">
        <f>#N/A</f>
        <v>#N/A</v>
      </c>
      <c r="D442" t="e">
        <f>#N/A</f>
        <v>#N/A</v>
      </c>
      <c r="E442" t="e">
        <f>VLOOKUP(A442,'CRF-All_Assessed_bids'!G:S,12,FALSE)</f>
        <v>#N/A</v>
      </c>
      <c r="F442" t="e">
        <f t="shared" si="6"/>
        <v>#N/A</v>
      </c>
    </row>
    <row r="443" spans="1:6" ht="15" x14ac:dyDescent="0.2">
      <c r="A443" t="s">
        <v>1861</v>
      </c>
      <c r="B443" t="e">
        <f>#N/A</f>
        <v>#N/A</v>
      </c>
      <c r="C443" t="e">
        <f>#N/A</f>
        <v>#N/A</v>
      </c>
      <c r="D443" t="e">
        <f>#N/A</f>
        <v>#N/A</v>
      </c>
      <c r="E443" t="e">
        <f>VLOOKUP(A443,'CRF-All_Assessed_bids'!G:S,12,FALSE)</f>
        <v>#N/A</v>
      </c>
      <c r="F443" t="e">
        <f t="shared" si="6"/>
        <v>#N/A</v>
      </c>
    </row>
    <row r="444" spans="1:6" ht="15" x14ac:dyDescent="0.2">
      <c r="A444" t="s">
        <v>1870</v>
      </c>
      <c r="B444" t="e">
        <f>#N/A</f>
        <v>#N/A</v>
      </c>
      <c r="C444" t="e">
        <f>#N/A</f>
        <v>#N/A</v>
      </c>
      <c r="D444" t="e">
        <f>#N/A</f>
        <v>#N/A</v>
      </c>
      <c r="E444" t="e">
        <f>VLOOKUP(A444,'CRF-All_Assessed_bids'!G:S,12,FALSE)</f>
        <v>#N/A</v>
      </c>
      <c r="F444" t="e">
        <f t="shared" si="6"/>
        <v>#N/A</v>
      </c>
    </row>
    <row r="445" spans="1:6" ht="15" x14ac:dyDescent="0.2">
      <c r="A445" t="s">
        <v>1872</v>
      </c>
      <c r="B445" t="e">
        <f>#N/A</f>
        <v>#N/A</v>
      </c>
      <c r="C445" t="e">
        <f>#N/A</f>
        <v>#N/A</v>
      </c>
      <c r="D445" t="e">
        <f>#N/A</f>
        <v>#N/A</v>
      </c>
      <c r="E445" t="e">
        <f>VLOOKUP(A445,'CRF-All_Assessed_bids'!G:S,12,FALSE)</f>
        <v>#N/A</v>
      </c>
      <c r="F445" t="e">
        <f t="shared" si="6"/>
        <v>#N/A</v>
      </c>
    </row>
    <row r="446" spans="1:6" ht="15" x14ac:dyDescent="0.2">
      <c r="A446" t="s">
        <v>1874</v>
      </c>
      <c r="B446" t="e">
        <f>#N/A</f>
        <v>#N/A</v>
      </c>
      <c r="C446" t="e">
        <f>#N/A</f>
        <v>#N/A</v>
      </c>
      <c r="D446" t="e">
        <f>#N/A</f>
        <v>#N/A</v>
      </c>
      <c r="E446" t="e">
        <f>VLOOKUP(A446,'CRF-All_Assessed_bids'!G:S,12,FALSE)</f>
        <v>#N/A</v>
      </c>
      <c r="F446" t="e">
        <f t="shared" si="6"/>
        <v>#N/A</v>
      </c>
    </row>
    <row r="447" spans="1:6" ht="15" x14ac:dyDescent="0.2">
      <c r="A447" t="s">
        <v>1876</v>
      </c>
      <c r="B447" t="e">
        <f>#N/A</f>
        <v>#N/A</v>
      </c>
      <c r="C447" t="e">
        <f>#N/A</f>
        <v>#N/A</v>
      </c>
      <c r="D447" t="e">
        <f>#N/A</f>
        <v>#N/A</v>
      </c>
      <c r="E447" t="e">
        <f>VLOOKUP(A447,'CRF-All_Assessed_bids'!G:S,12,FALSE)</f>
        <v>#N/A</v>
      </c>
      <c r="F447" t="e">
        <f t="shared" si="6"/>
        <v>#N/A</v>
      </c>
    </row>
    <row r="448" spans="1:6" ht="15" x14ac:dyDescent="0.2">
      <c r="A448" t="s">
        <v>1878</v>
      </c>
      <c r="B448" t="e">
        <f>#N/A</f>
        <v>#N/A</v>
      </c>
      <c r="C448" t="e">
        <f>#N/A</f>
        <v>#N/A</v>
      </c>
      <c r="D448" t="e">
        <f>#N/A</f>
        <v>#N/A</v>
      </c>
      <c r="E448" t="e">
        <f>VLOOKUP(A448,'CRF-All_Assessed_bids'!G:S,12,FALSE)</f>
        <v>#N/A</v>
      </c>
      <c r="F448" t="e">
        <f t="shared" si="6"/>
        <v>#N/A</v>
      </c>
    </row>
    <row r="449" spans="1:6" ht="15" x14ac:dyDescent="0.2">
      <c r="A449" t="s">
        <v>1880</v>
      </c>
      <c r="B449" t="e">
        <f>#N/A</f>
        <v>#N/A</v>
      </c>
      <c r="C449" t="e">
        <f>#N/A</f>
        <v>#N/A</v>
      </c>
      <c r="D449" t="e">
        <f>#N/A</f>
        <v>#N/A</v>
      </c>
      <c r="E449" t="e">
        <f>VLOOKUP(A449,'CRF-All_Assessed_bids'!G:S,12,FALSE)</f>
        <v>#N/A</v>
      </c>
      <c r="F449" t="e">
        <f t="shared" si="6"/>
        <v>#N/A</v>
      </c>
    </row>
    <row r="450" spans="1:6" ht="15" x14ac:dyDescent="0.2">
      <c r="A450" t="s">
        <v>1882</v>
      </c>
      <c r="B450" t="e">
        <f>#N/A</f>
        <v>#N/A</v>
      </c>
      <c r="C450" t="e">
        <f>#N/A</f>
        <v>#N/A</v>
      </c>
      <c r="D450" t="e">
        <f>#N/A</f>
        <v>#N/A</v>
      </c>
      <c r="E450" t="e">
        <f>VLOOKUP(A450,'CRF-All_Assessed_bids'!G:S,12,FALSE)</f>
        <v>#N/A</v>
      </c>
      <c r="F450" t="e">
        <f t="shared" ref="F450:F513" si="7">D450-E450</f>
        <v>#N/A</v>
      </c>
    </row>
    <row r="451" spans="1:6" ht="15" x14ac:dyDescent="0.2">
      <c r="A451" t="s">
        <v>1884</v>
      </c>
      <c r="B451" t="e">
        <f>#N/A</f>
        <v>#N/A</v>
      </c>
      <c r="C451" t="e">
        <f>#N/A</f>
        <v>#N/A</v>
      </c>
      <c r="D451" t="e">
        <f>#N/A</f>
        <v>#N/A</v>
      </c>
      <c r="E451" t="e">
        <f>VLOOKUP(A451,'CRF-All_Assessed_bids'!G:S,12,FALSE)</f>
        <v>#N/A</v>
      </c>
      <c r="F451" t="e">
        <f t="shared" si="7"/>
        <v>#N/A</v>
      </c>
    </row>
    <row r="452" spans="1:6" ht="15" x14ac:dyDescent="0.2">
      <c r="A452" t="s">
        <v>1886</v>
      </c>
      <c r="B452" t="e">
        <f>#N/A</f>
        <v>#N/A</v>
      </c>
      <c r="C452" t="e">
        <f>#N/A</f>
        <v>#N/A</v>
      </c>
      <c r="D452" t="e">
        <f>#N/A</f>
        <v>#N/A</v>
      </c>
      <c r="E452" t="e">
        <f>VLOOKUP(A452,'CRF-All_Assessed_bids'!G:S,12,FALSE)</f>
        <v>#N/A</v>
      </c>
      <c r="F452" t="e">
        <f t="shared" si="7"/>
        <v>#N/A</v>
      </c>
    </row>
    <row r="453" spans="1:6" ht="15" x14ac:dyDescent="0.2">
      <c r="A453" t="s">
        <v>1888</v>
      </c>
      <c r="B453" t="e">
        <f>#N/A</f>
        <v>#N/A</v>
      </c>
      <c r="C453" t="e">
        <f>#N/A</f>
        <v>#N/A</v>
      </c>
      <c r="D453" t="e">
        <f>#N/A</f>
        <v>#N/A</v>
      </c>
      <c r="E453" t="e">
        <f>VLOOKUP(A453,'CRF-All_Assessed_bids'!G:S,12,FALSE)</f>
        <v>#N/A</v>
      </c>
      <c r="F453" t="e">
        <f t="shared" si="7"/>
        <v>#N/A</v>
      </c>
    </row>
    <row r="454" spans="1:6" ht="15" x14ac:dyDescent="0.2">
      <c r="A454" t="s">
        <v>1890</v>
      </c>
      <c r="B454" t="e">
        <f>#N/A</f>
        <v>#N/A</v>
      </c>
      <c r="C454" t="e">
        <f>#N/A</f>
        <v>#N/A</v>
      </c>
      <c r="D454" t="e">
        <f>#N/A</f>
        <v>#N/A</v>
      </c>
      <c r="E454" t="e">
        <f>VLOOKUP(A454,'CRF-All_Assessed_bids'!G:S,12,FALSE)</f>
        <v>#N/A</v>
      </c>
      <c r="F454" t="e">
        <f t="shared" si="7"/>
        <v>#N/A</v>
      </c>
    </row>
    <row r="455" spans="1:6" ht="15" x14ac:dyDescent="0.2">
      <c r="A455" t="s">
        <v>1892</v>
      </c>
      <c r="B455" t="e">
        <f>#N/A</f>
        <v>#N/A</v>
      </c>
      <c r="C455" t="e">
        <f>#N/A</f>
        <v>#N/A</v>
      </c>
      <c r="D455" t="e">
        <f>#N/A</f>
        <v>#N/A</v>
      </c>
      <c r="E455" t="e">
        <f>VLOOKUP(A455,'CRF-All_Assessed_bids'!G:S,12,FALSE)</f>
        <v>#N/A</v>
      </c>
      <c r="F455" t="e">
        <f t="shared" si="7"/>
        <v>#N/A</v>
      </c>
    </row>
    <row r="456" spans="1:6" ht="15" x14ac:dyDescent="0.2">
      <c r="A456" t="s">
        <v>1894</v>
      </c>
      <c r="B456" t="e">
        <f>#N/A</f>
        <v>#N/A</v>
      </c>
      <c r="C456" t="e">
        <f>#N/A</f>
        <v>#N/A</v>
      </c>
      <c r="D456" t="e">
        <f>#N/A</f>
        <v>#N/A</v>
      </c>
      <c r="E456" t="e">
        <f>VLOOKUP(A456,'CRF-All_Assessed_bids'!G:S,12,FALSE)</f>
        <v>#N/A</v>
      </c>
      <c r="F456" t="e">
        <f t="shared" si="7"/>
        <v>#N/A</v>
      </c>
    </row>
    <row r="457" spans="1:6" ht="15" x14ac:dyDescent="0.2">
      <c r="A457" t="s">
        <v>1896</v>
      </c>
      <c r="B457" t="e">
        <f>#N/A</f>
        <v>#N/A</v>
      </c>
      <c r="C457" t="e">
        <f>#N/A</f>
        <v>#N/A</v>
      </c>
      <c r="D457" t="e">
        <f>#N/A</f>
        <v>#N/A</v>
      </c>
      <c r="E457" t="e">
        <f>VLOOKUP(A457,'CRF-All_Assessed_bids'!G:S,12,FALSE)</f>
        <v>#N/A</v>
      </c>
      <c r="F457" t="e">
        <f t="shared" si="7"/>
        <v>#N/A</v>
      </c>
    </row>
    <row r="458" spans="1:6" ht="15" x14ac:dyDescent="0.2">
      <c r="A458" t="s">
        <v>1898</v>
      </c>
      <c r="B458" t="e">
        <f>#N/A</f>
        <v>#N/A</v>
      </c>
      <c r="C458" t="e">
        <f>#N/A</f>
        <v>#N/A</v>
      </c>
      <c r="D458" t="e">
        <f>#N/A</f>
        <v>#N/A</v>
      </c>
      <c r="E458" t="e">
        <f>VLOOKUP(A458,'CRF-All_Assessed_bids'!G:S,12,FALSE)</f>
        <v>#N/A</v>
      </c>
      <c r="F458" t="e">
        <f t="shared" si="7"/>
        <v>#N/A</v>
      </c>
    </row>
    <row r="459" spans="1:6" ht="15" x14ac:dyDescent="0.2">
      <c r="A459" t="s">
        <v>1900</v>
      </c>
      <c r="B459" t="e">
        <f>#N/A</f>
        <v>#N/A</v>
      </c>
      <c r="C459" t="e">
        <f>#N/A</f>
        <v>#N/A</v>
      </c>
      <c r="D459" t="e">
        <f>#N/A</f>
        <v>#N/A</v>
      </c>
      <c r="E459" t="e">
        <f>VLOOKUP(A459,'CRF-All_Assessed_bids'!G:S,12,FALSE)</f>
        <v>#N/A</v>
      </c>
      <c r="F459" t="e">
        <f t="shared" si="7"/>
        <v>#N/A</v>
      </c>
    </row>
    <row r="460" spans="1:6" ht="15" x14ac:dyDescent="0.2">
      <c r="A460" t="s">
        <v>1902</v>
      </c>
      <c r="B460" t="e">
        <f>#N/A</f>
        <v>#N/A</v>
      </c>
      <c r="C460" t="e">
        <f>#N/A</f>
        <v>#N/A</v>
      </c>
      <c r="D460" t="e">
        <f>#N/A</f>
        <v>#N/A</v>
      </c>
      <c r="E460" t="e">
        <f>VLOOKUP(A460,'CRF-All_Assessed_bids'!G:S,12,FALSE)</f>
        <v>#N/A</v>
      </c>
      <c r="F460" t="e">
        <f t="shared" si="7"/>
        <v>#N/A</v>
      </c>
    </row>
    <row r="461" spans="1:6" ht="15" x14ac:dyDescent="0.2">
      <c r="A461" t="s">
        <v>1903</v>
      </c>
      <c r="B461" t="e">
        <f>#N/A</f>
        <v>#N/A</v>
      </c>
      <c r="C461" t="e">
        <f>#N/A</f>
        <v>#N/A</v>
      </c>
      <c r="D461" t="e">
        <f>#N/A</f>
        <v>#N/A</v>
      </c>
      <c r="E461" t="e">
        <f>VLOOKUP(A461,'CRF-All_Assessed_bids'!G:S,12,FALSE)</f>
        <v>#N/A</v>
      </c>
      <c r="F461" t="e">
        <f t="shared" si="7"/>
        <v>#N/A</v>
      </c>
    </row>
    <row r="462" spans="1:6" ht="15" x14ac:dyDescent="0.2">
      <c r="A462" t="s">
        <v>1905</v>
      </c>
      <c r="B462" t="e">
        <f>#N/A</f>
        <v>#N/A</v>
      </c>
      <c r="C462" t="e">
        <f>#N/A</f>
        <v>#N/A</v>
      </c>
      <c r="D462" t="e">
        <f>#N/A</f>
        <v>#N/A</v>
      </c>
      <c r="E462" t="e">
        <f>VLOOKUP(A462,'CRF-All_Assessed_bids'!G:S,12,FALSE)</f>
        <v>#N/A</v>
      </c>
      <c r="F462" t="e">
        <f t="shared" si="7"/>
        <v>#N/A</v>
      </c>
    </row>
    <row r="463" spans="1:6" ht="15" x14ac:dyDescent="0.2">
      <c r="A463" t="s">
        <v>1907</v>
      </c>
      <c r="B463" t="e">
        <f>#N/A</f>
        <v>#N/A</v>
      </c>
      <c r="C463" t="e">
        <f>#N/A</f>
        <v>#N/A</v>
      </c>
      <c r="D463" t="e">
        <f>#N/A</f>
        <v>#N/A</v>
      </c>
      <c r="E463" t="e">
        <f>VLOOKUP(A463,'CRF-All_Assessed_bids'!G:S,12,FALSE)</f>
        <v>#N/A</v>
      </c>
      <c r="F463" t="e">
        <f t="shared" si="7"/>
        <v>#N/A</v>
      </c>
    </row>
    <row r="464" spans="1:6" ht="15" x14ac:dyDescent="0.2">
      <c r="A464" t="s">
        <v>1909</v>
      </c>
      <c r="B464" t="e">
        <f>#N/A</f>
        <v>#N/A</v>
      </c>
      <c r="C464" t="e">
        <f>#N/A</f>
        <v>#N/A</v>
      </c>
      <c r="D464" t="e">
        <f>#N/A</f>
        <v>#N/A</v>
      </c>
      <c r="E464" t="e">
        <f>VLOOKUP(A464,'CRF-All_Assessed_bids'!G:S,12,FALSE)</f>
        <v>#N/A</v>
      </c>
      <c r="F464" t="e">
        <f t="shared" si="7"/>
        <v>#N/A</v>
      </c>
    </row>
    <row r="465" spans="1:6" ht="15" x14ac:dyDescent="0.2">
      <c r="A465" t="s">
        <v>1911</v>
      </c>
      <c r="B465" t="e">
        <f>#N/A</f>
        <v>#N/A</v>
      </c>
      <c r="C465" t="e">
        <f>#N/A</f>
        <v>#N/A</v>
      </c>
      <c r="D465" t="e">
        <f>#N/A</f>
        <v>#N/A</v>
      </c>
      <c r="E465" t="e">
        <f>VLOOKUP(A465,'CRF-All_Assessed_bids'!G:S,12,FALSE)</f>
        <v>#N/A</v>
      </c>
      <c r="F465" t="e">
        <f t="shared" si="7"/>
        <v>#N/A</v>
      </c>
    </row>
    <row r="466" spans="1:6" ht="15" x14ac:dyDescent="0.2">
      <c r="A466" t="s">
        <v>1913</v>
      </c>
      <c r="B466" t="e">
        <f>#N/A</f>
        <v>#N/A</v>
      </c>
      <c r="C466" t="e">
        <f>#N/A</f>
        <v>#N/A</v>
      </c>
      <c r="D466" t="e">
        <f>#N/A</f>
        <v>#N/A</v>
      </c>
      <c r="E466" t="e">
        <f>VLOOKUP(A466,'CRF-All_Assessed_bids'!G:S,12,FALSE)</f>
        <v>#N/A</v>
      </c>
      <c r="F466" t="e">
        <f t="shared" si="7"/>
        <v>#N/A</v>
      </c>
    </row>
    <row r="467" spans="1:6" ht="15" x14ac:dyDescent="0.2">
      <c r="A467" t="s">
        <v>1915</v>
      </c>
      <c r="B467" t="e">
        <f>#N/A</f>
        <v>#N/A</v>
      </c>
      <c r="C467" t="e">
        <f>#N/A</f>
        <v>#N/A</v>
      </c>
      <c r="D467" t="e">
        <f>#N/A</f>
        <v>#N/A</v>
      </c>
      <c r="E467" t="e">
        <f>VLOOKUP(A467,'CRF-All_Assessed_bids'!G:S,12,FALSE)</f>
        <v>#N/A</v>
      </c>
      <c r="F467" t="e">
        <f t="shared" si="7"/>
        <v>#N/A</v>
      </c>
    </row>
    <row r="468" spans="1:6" ht="15" x14ac:dyDescent="0.2">
      <c r="A468" t="s">
        <v>1917</v>
      </c>
      <c r="B468" t="e">
        <f>#N/A</f>
        <v>#N/A</v>
      </c>
      <c r="C468" t="e">
        <f>#N/A</f>
        <v>#N/A</v>
      </c>
      <c r="D468" t="e">
        <f>#N/A</f>
        <v>#N/A</v>
      </c>
      <c r="E468" t="e">
        <f>VLOOKUP(A468,'CRF-All_Assessed_bids'!G:S,12,FALSE)</f>
        <v>#N/A</v>
      </c>
      <c r="F468" t="e">
        <f t="shared" si="7"/>
        <v>#N/A</v>
      </c>
    </row>
    <row r="469" spans="1:6" ht="15" x14ac:dyDescent="0.2">
      <c r="A469" t="s">
        <v>1919</v>
      </c>
      <c r="B469" t="e">
        <f>#N/A</f>
        <v>#N/A</v>
      </c>
      <c r="C469" t="e">
        <f>#N/A</f>
        <v>#N/A</v>
      </c>
      <c r="D469" t="e">
        <f>#N/A</f>
        <v>#N/A</v>
      </c>
      <c r="E469" t="e">
        <f>VLOOKUP(A469,'CRF-All_Assessed_bids'!G:S,12,FALSE)</f>
        <v>#N/A</v>
      </c>
      <c r="F469" t="e">
        <f t="shared" si="7"/>
        <v>#N/A</v>
      </c>
    </row>
    <row r="470" spans="1:6" ht="15" x14ac:dyDescent="0.2">
      <c r="A470" t="s">
        <v>1921</v>
      </c>
      <c r="B470" t="e">
        <f>#N/A</f>
        <v>#N/A</v>
      </c>
      <c r="C470" t="e">
        <f>#N/A</f>
        <v>#N/A</v>
      </c>
      <c r="D470" t="e">
        <f>#N/A</f>
        <v>#N/A</v>
      </c>
      <c r="E470" t="e">
        <f>VLOOKUP(A470,'CRF-All_Assessed_bids'!G:S,12,FALSE)</f>
        <v>#N/A</v>
      </c>
      <c r="F470" t="e">
        <f t="shared" si="7"/>
        <v>#N/A</v>
      </c>
    </row>
    <row r="471" spans="1:6" ht="15" x14ac:dyDescent="0.2">
      <c r="A471" t="s">
        <v>1923</v>
      </c>
      <c r="B471" t="e">
        <f>#N/A</f>
        <v>#N/A</v>
      </c>
      <c r="C471" t="e">
        <f>#N/A</f>
        <v>#N/A</v>
      </c>
      <c r="D471" t="e">
        <f>#N/A</f>
        <v>#N/A</v>
      </c>
      <c r="E471" t="e">
        <f>VLOOKUP(A471,'CRF-All_Assessed_bids'!G:S,12,FALSE)</f>
        <v>#N/A</v>
      </c>
      <c r="F471" t="e">
        <f t="shared" si="7"/>
        <v>#N/A</v>
      </c>
    </row>
    <row r="472" spans="1:6" ht="15" x14ac:dyDescent="0.2">
      <c r="A472" t="s">
        <v>1965</v>
      </c>
      <c r="B472" t="e">
        <f>#N/A</f>
        <v>#N/A</v>
      </c>
      <c r="C472" t="e">
        <f>#N/A</f>
        <v>#N/A</v>
      </c>
      <c r="D472" t="e">
        <f>#N/A</f>
        <v>#N/A</v>
      </c>
      <c r="E472" t="e">
        <f>VLOOKUP(A472,'CRF-All_Assessed_bids'!G:S,12,FALSE)</f>
        <v>#N/A</v>
      </c>
      <c r="F472" t="e">
        <f t="shared" si="7"/>
        <v>#N/A</v>
      </c>
    </row>
    <row r="473" spans="1:6" ht="15" x14ac:dyDescent="0.2">
      <c r="A473" t="s">
        <v>1968</v>
      </c>
      <c r="B473" t="e">
        <f>#N/A</f>
        <v>#N/A</v>
      </c>
      <c r="C473" t="e">
        <f>#N/A</f>
        <v>#N/A</v>
      </c>
      <c r="D473" t="e">
        <f>#N/A</f>
        <v>#N/A</v>
      </c>
      <c r="E473" t="e">
        <f>VLOOKUP(A473,'CRF-All_Assessed_bids'!G:S,12,FALSE)</f>
        <v>#N/A</v>
      </c>
      <c r="F473" t="e">
        <f t="shared" si="7"/>
        <v>#N/A</v>
      </c>
    </row>
    <row r="474" spans="1:6" ht="15" x14ac:dyDescent="0.2">
      <c r="A474" t="s">
        <v>1970</v>
      </c>
      <c r="B474" t="e">
        <f>#N/A</f>
        <v>#N/A</v>
      </c>
      <c r="C474" t="e">
        <f>#N/A</f>
        <v>#N/A</v>
      </c>
      <c r="D474" t="e">
        <f>#N/A</f>
        <v>#N/A</v>
      </c>
      <c r="E474" t="e">
        <f>VLOOKUP(A474,'CRF-All_Assessed_bids'!G:S,12,FALSE)</f>
        <v>#N/A</v>
      </c>
      <c r="F474" t="e">
        <f t="shared" si="7"/>
        <v>#N/A</v>
      </c>
    </row>
    <row r="475" spans="1:6" ht="15" x14ac:dyDescent="0.2">
      <c r="A475" t="s">
        <v>1972</v>
      </c>
      <c r="B475" t="e">
        <f>#N/A</f>
        <v>#N/A</v>
      </c>
      <c r="C475" t="e">
        <f>#N/A</f>
        <v>#N/A</v>
      </c>
      <c r="D475" t="e">
        <f>#N/A</f>
        <v>#N/A</v>
      </c>
      <c r="E475" t="e">
        <f>VLOOKUP(A475,'CRF-All_Assessed_bids'!G:S,12,FALSE)</f>
        <v>#N/A</v>
      </c>
      <c r="F475" t="e">
        <f t="shared" si="7"/>
        <v>#N/A</v>
      </c>
    </row>
    <row r="476" spans="1:6" ht="15" x14ac:dyDescent="0.2">
      <c r="A476" t="s">
        <v>1973</v>
      </c>
      <c r="B476" t="e">
        <f>#N/A</f>
        <v>#N/A</v>
      </c>
      <c r="C476" t="e">
        <f>#N/A</f>
        <v>#N/A</v>
      </c>
      <c r="D476" t="e">
        <f>#N/A</f>
        <v>#N/A</v>
      </c>
      <c r="E476" t="e">
        <f>VLOOKUP(A476,'CRF-All_Assessed_bids'!G:S,12,FALSE)</f>
        <v>#N/A</v>
      </c>
      <c r="F476" t="e">
        <f t="shared" si="7"/>
        <v>#N/A</v>
      </c>
    </row>
    <row r="477" spans="1:6" ht="15" x14ac:dyDescent="0.2">
      <c r="A477" t="s">
        <v>1984</v>
      </c>
      <c r="B477" t="e">
        <f>#N/A</f>
        <v>#N/A</v>
      </c>
      <c r="C477" t="e">
        <f>#N/A</f>
        <v>#N/A</v>
      </c>
      <c r="D477" t="e">
        <f>#N/A</f>
        <v>#N/A</v>
      </c>
      <c r="E477" t="e">
        <f>VLOOKUP(A477,'CRF-All_Assessed_bids'!G:S,12,FALSE)</f>
        <v>#N/A</v>
      </c>
      <c r="F477" t="e">
        <f t="shared" si="7"/>
        <v>#N/A</v>
      </c>
    </row>
    <row r="478" spans="1:6" ht="15" x14ac:dyDescent="0.2">
      <c r="A478" t="s">
        <v>1986</v>
      </c>
      <c r="B478" t="e">
        <f>#N/A</f>
        <v>#N/A</v>
      </c>
      <c r="C478" t="e">
        <f>#N/A</f>
        <v>#N/A</v>
      </c>
      <c r="D478" t="e">
        <f>#N/A</f>
        <v>#N/A</v>
      </c>
      <c r="E478" t="e">
        <f>VLOOKUP(A478,'CRF-All_Assessed_bids'!G:S,12,FALSE)</f>
        <v>#N/A</v>
      </c>
      <c r="F478" t="e">
        <f t="shared" si="7"/>
        <v>#N/A</v>
      </c>
    </row>
    <row r="479" spans="1:6" ht="15" x14ac:dyDescent="0.2">
      <c r="A479" t="s">
        <v>1988</v>
      </c>
      <c r="B479" t="e">
        <f>#N/A</f>
        <v>#N/A</v>
      </c>
      <c r="C479" t="e">
        <f>#N/A</f>
        <v>#N/A</v>
      </c>
      <c r="D479" t="e">
        <f>#N/A</f>
        <v>#N/A</v>
      </c>
      <c r="E479" t="e">
        <f>VLOOKUP(A479,'CRF-All_Assessed_bids'!G:S,12,FALSE)</f>
        <v>#N/A</v>
      </c>
      <c r="F479" t="e">
        <f t="shared" si="7"/>
        <v>#N/A</v>
      </c>
    </row>
    <row r="480" spans="1:6" ht="15" x14ac:dyDescent="0.2">
      <c r="A480" t="s">
        <v>1990</v>
      </c>
      <c r="B480" t="e">
        <f>#N/A</f>
        <v>#N/A</v>
      </c>
      <c r="C480" t="e">
        <f>#N/A</f>
        <v>#N/A</v>
      </c>
      <c r="D480" t="e">
        <f>#N/A</f>
        <v>#N/A</v>
      </c>
      <c r="E480" t="e">
        <f>VLOOKUP(A480,'CRF-All_Assessed_bids'!G:S,12,FALSE)</f>
        <v>#N/A</v>
      </c>
      <c r="F480" t="e">
        <f t="shared" si="7"/>
        <v>#N/A</v>
      </c>
    </row>
    <row r="481" spans="1:6" ht="15" x14ac:dyDescent="0.2">
      <c r="A481" t="s">
        <v>1992</v>
      </c>
      <c r="B481" t="e">
        <f>#N/A</f>
        <v>#N/A</v>
      </c>
      <c r="C481" t="e">
        <f>#N/A</f>
        <v>#N/A</v>
      </c>
      <c r="D481" t="e">
        <f>#N/A</f>
        <v>#N/A</v>
      </c>
      <c r="E481" t="e">
        <f>VLOOKUP(A481,'CRF-All_Assessed_bids'!G:S,12,FALSE)</f>
        <v>#N/A</v>
      </c>
      <c r="F481" t="e">
        <f t="shared" si="7"/>
        <v>#N/A</v>
      </c>
    </row>
    <row r="482" spans="1:6" ht="15" x14ac:dyDescent="0.2">
      <c r="A482" t="s">
        <v>1994</v>
      </c>
      <c r="B482" t="e">
        <f>#N/A</f>
        <v>#N/A</v>
      </c>
      <c r="C482" t="e">
        <f>#N/A</f>
        <v>#N/A</v>
      </c>
      <c r="D482" t="e">
        <f>#N/A</f>
        <v>#N/A</v>
      </c>
      <c r="E482" t="e">
        <f>VLOOKUP(A482,'CRF-All_Assessed_bids'!G:S,12,FALSE)</f>
        <v>#N/A</v>
      </c>
      <c r="F482" t="e">
        <f t="shared" si="7"/>
        <v>#N/A</v>
      </c>
    </row>
    <row r="483" spans="1:6" ht="15" x14ac:dyDescent="0.2">
      <c r="A483" t="s">
        <v>1996</v>
      </c>
      <c r="B483" t="e">
        <f>#N/A</f>
        <v>#N/A</v>
      </c>
      <c r="C483" t="e">
        <f>#N/A</f>
        <v>#N/A</v>
      </c>
      <c r="D483" t="e">
        <f>#N/A</f>
        <v>#N/A</v>
      </c>
      <c r="E483" t="e">
        <f>VLOOKUP(A483,'CRF-All_Assessed_bids'!G:S,12,FALSE)</f>
        <v>#N/A</v>
      </c>
      <c r="F483" t="e">
        <f t="shared" si="7"/>
        <v>#N/A</v>
      </c>
    </row>
    <row r="484" spans="1:6" ht="15" x14ac:dyDescent="0.2">
      <c r="A484" t="s">
        <v>1998</v>
      </c>
      <c r="B484" t="e">
        <f>#N/A</f>
        <v>#N/A</v>
      </c>
      <c r="C484" t="e">
        <f>#N/A</f>
        <v>#N/A</v>
      </c>
      <c r="D484" t="e">
        <f>#N/A</f>
        <v>#N/A</v>
      </c>
      <c r="E484" t="e">
        <f>VLOOKUP(A484,'CRF-All_Assessed_bids'!G:S,12,FALSE)</f>
        <v>#N/A</v>
      </c>
      <c r="F484" t="e">
        <f t="shared" si="7"/>
        <v>#N/A</v>
      </c>
    </row>
    <row r="485" spans="1:6" ht="15" x14ac:dyDescent="0.2">
      <c r="A485" t="s">
        <v>2000</v>
      </c>
      <c r="B485" t="e">
        <f>#N/A</f>
        <v>#N/A</v>
      </c>
      <c r="C485" t="e">
        <f>#N/A</f>
        <v>#N/A</v>
      </c>
      <c r="D485" t="e">
        <f>#N/A</f>
        <v>#N/A</v>
      </c>
      <c r="E485" t="e">
        <f>VLOOKUP(A485,'CRF-All_Assessed_bids'!G:S,12,FALSE)</f>
        <v>#N/A</v>
      </c>
      <c r="F485" t="e">
        <f t="shared" si="7"/>
        <v>#N/A</v>
      </c>
    </row>
    <row r="486" spans="1:6" ht="15" x14ac:dyDescent="0.2">
      <c r="A486" t="s">
        <v>2002</v>
      </c>
      <c r="B486" t="e">
        <f>#N/A</f>
        <v>#N/A</v>
      </c>
      <c r="C486" t="e">
        <f>#N/A</f>
        <v>#N/A</v>
      </c>
      <c r="D486" t="e">
        <f>#N/A</f>
        <v>#N/A</v>
      </c>
      <c r="E486" t="e">
        <f>VLOOKUP(A486,'CRF-All_Assessed_bids'!G:S,12,FALSE)</f>
        <v>#N/A</v>
      </c>
      <c r="F486" t="e">
        <f t="shared" si="7"/>
        <v>#N/A</v>
      </c>
    </row>
    <row r="487" spans="1:6" ht="15" x14ac:dyDescent="0.2">
      <c r="A487" t="s">
        <v>2004</v>
      </c>
      <c r="B487" t="e">
        <f>#N/A</f>
        <v>#N/A</v>
      </c>
      <c r="C487" t="e">
        <f>#N/A</f>
        <v>#N/A</v>
      </c>
      <c r="D487" t="e">
        <f>#N/A</f>
        <v>#N/A</v>
      </c>
      <c r="E487" t="e">
        <f>VLOOKUP(A487,'CRF-All_Assessed_bids'!G:S,12,FALSE)</f>
        <v>#N/A</v>
      </c>
      <c r="F487" t="e">
        <f t="shared" si="7"/>
        <v>#N/A</v>
      </c>
    </row>
    <row r="488" spans="1:6" ht="15" x14ac:dyDescent="0.2">
      <c r="A488" t="s">
        <v>2006</v>
      </c>
      <c r="B488" t="e">
        <f>#N/A</f>
        <v>#N/A</v>
      </c>
      <c r="C488" t="e">
        <f>#N/A</f>
        <v>#N/A</v>
      </c>
      <c r="D488" t="e">
        <f>#N/A</f>
        <v>#N/A</v>
      </c>
      <c r="E488" t="e">
        <f>VLOOKUP(A488,'CRF-All_Assessed_bids'!G:S,12,FALSE)</f>
        <v>#N/A</v>
      </c>
      <c r="F488" t="e">
        <f t="shared" si="7"/>
        <v>#N/A</v>
      </c>
    </row>
    <row r="489" spans="1:6" ht="15" x14ac:dyDescent="0.2">
      <c r="A489" t="s">
        <v>2008</v>
      </c>
      <c r="B489" t="e">
        <f>#N/A</f>
        <v>#N/A</v>
      </c>
      <c r="C489" t="e">
        <f>#N/A</f>
        <v>#N/A</v>
      </c>
      <c r="D489" t="e">
        <f>#N/A</f>
        <v>#N/A</v>
      </c>
      <c r="E489" t="e">
        <f>VLOOKUP(A489,'CRF-All_Assessed_bids'!G:S,12,FALSE)</f>
        <v>#N/A</v>
      </c>
      <c r="F489" t="e">
        <f t="shared" si="7"/>
        <v>#N/A</v>
      </c>
    </row>
    <row r="490" spans="1:6" ht="15" x14ac:dyDescent="0.2">
      <c r="A490" t="s">
        <v>2010</v>
      </c>
      <c r="B490" t="e">
        <f>#N/A</f>
        <v>#N/A</v>
      </c>
      <c r="C490" t="e">
        <f>#N/A</f>
        <v>#N/A</v>
      </c>
      <c r="D490" t="e">
        <f>#N/A</f>
        <v>#N/A</v>
      </c>
      <c r="E490" t="e">
        <f>VLOOKUP(A490,'CRF-All_Assessed_bids'!G:S,12,FALSE)</f>
        <v>#N/A</v>
      </c>
      <c r="F490" t="e">
        <f t="shared" si="7"/>
        <v>#N/A</v>
      </c>
    </row>
    <row r="491" spans="1:6" ht="15" x14ac:dyDescent="0.2">
      <c r="A491" t="s">
        <v>2012</v>
      </c>
      <c r="B491" t="e">
        <f>#N/A</f>
        <v>#N/A</v>
      </c>
      <c r="C491" t="e">
        <f>#N/A</f>
        <v>#N/A</v>
      </c>
      <c r="D491" t="e">
        <f>#N/A</f>
        <v>#N/A</v>
      </c>
      <c r="E491" t="e">
        <f>VLOOKUP(A491,'CRF-All_Assessed_bids'!G:S,12,FALSE)</f>
        <v>#N/A</v>
      </c>
      <c r="F491" t="e">
        <f t="shared" si="7"/>
        <v>#N/A</v>
      </c>
    </row>
    <row r="492" spans="1:6" ht="15" x14ac:dyDescent="0.2">
      <c r="A492" t="s">
        <v>2014</v>
      </c>
      <c r="B492" t="e">
        <f>#N/A</f>
        <v>#N/A</v>
      </c>
      <c r="C492" t="e">
        <f>#N/A</f>
        <v>#N/A</v>
      </c>
      <c r="D492" t="e">
        <f>#N/A</f>
        <v>#N/A</v>
      </c>
      <c r="E492" t="e">
        <f>VLOOKUP(A492,'CRF-All_Assessed_bids'!G:S,12,FALSE)</f>
        <v>#N/A</v>
      </c>
      <c r="F492" t="e">
        <f t="shared" si="7"/>
        <v>#N/A</v>
      </c>
    </row>
    <row r="493" spans="1:6" ht="15" x14ac:dyDescent="0.2">
      <c r="A493" t="s">
        <v>2016</v>
      </c>
      <c r="B493" t="e">
        <f>#N/A</f>
        <v>#N/A</v>
      </c>
      <c r="C493" t="e">
        <f>#N/A</f>
        <v>#N/A</v>
      </c>
      <c r="D493" t="e">
        <f>#N/A</f>
        <v>#N/A</v>
      </c>
      <c r="E493" t="e">
        <f>VLOOKUP(A493,'CRF-All_Assessed_bids'!G:S,12,FALSE)</f>
        <v>#N/A</v>
      </c>
      <c r="F493" t="e">
        <f t="shared" si="7"/>
        <v>#N/A</v>
      </c>
    </row>
    <row r="494" spans="1:6" ht="15" x14ac:dyDescent="0.2">
      <c r="A494" t="s">
        <v>2018</v>
      </c>
      <c r="B494" t="e">
        <f>#N/A</f>
        <v>#N/A</v>
      </c>
      <c r="C494" t="e">
        <f>#N/A</f>
        <v>#N/A</v>
      </c>
      <c r="D494" t="e">
        <f>#N/A</f>
        <v>#N/A</v>
      </c>
      <c r="E494" t="e">
        <f>VLOOKUP(A494,'CRF-All_Assessed_bids'!G:S,12,FALSE)</f>
        <v>#N/A</v>
      </c>
      <c r="F494" t="e">
        <f t="shared" si="7"/>
        <v>#N/A</v>
      </c>
    </row>
    <row r="495" spans="1:6" ht="15" x14ac:dyDescent="0.2">
      <c r="A495" t="s">
        <v>2020</v>
      </c>
      <c r="B495" t="e">
        <f>#N/A</f>
        <v>#N/A</v>
      </c>
      <c r="C495" t="e">
        <f>#N/A</f>
        <v>#N/A</v>
      </c>
      <c r="D495" t="e">
        <f>#N/A</f>
        <v>#N/A</v>
      </c>
      <c r="E495" t="e">
        <f>VLOOKUP(A495,'CRF-All_Assessed_bids'!G:S,12,FALSE)</f>
        <v>#N/A</v>
      </c>
      <c r="F495" t="e">
        <f t="shared" si="7"/>
        <v>#N/A</v>
      </c>
    </row>
    <row r="496" spans="1:6" ht="15" x14ac:dyDescent="0.2">
      <c r="A496" t="s">
        <v>2022</v>
      </c>
      <c r="B496" t="e">
        <f>#N/A</f>
        <v>#N/A</v>
      </c>
      <c r="C496" t="e">
        <f>#N/A</f>
        <v>#N/A</v>
      </c>
      <c r="D496" t="e">
        <f>#N/A</f>
        <v>#N/A</v>
      </c>
      <c r="E496" t="e">
        <f>VLOOKUP(A496,'CRF-All_Assessed_bids'!G:S,12,FALSE)</f>
        <v>#N/A</v>
      </c>
      <c r="F496" t="e">
        <f t="shared" si="7"/>
        <v>#N/A</v>
      </c>
    </row>
    <row r="497" spans="1:6" ht="15" x14ac:dyDescent="0.2">
      <c r="A497" t="s">
        <v>2024</v>
      </c>
      <c r="B497" t="e">
        <f>#N/A</f>
        <v>#N/A</v>
      </c>
      <c r="C497" t="e">
        <f>#N/A</f>
        <v>#N/A</v>
      </c>
      <c r="D497" t="e">
        <f>#N/A</f>
        <v>#N/A</v>
      </c>
      <c r="E497" t="e">
        <f>VLOOKUP(A497,'CRF-All_Assessed_bids'!G:S,12,FALSE)</f>
        <v>#N/A</v>
      </c>
      <c r="F497" t="e">
        <f t="shared" si="7"/>
        <v>#N/A</v>
      </c>
    </row>
    <row r="498" spans="1:6" ht="15" x14ac:dyDescent="0.2">
      <c r="A498" t="s">
        <v>2026</v>
      </c>
      <c r="B498" t="e">
        <f>#N/A</f>
        <v>#N/A</v>
      </c>
      <c r="C498" t="e">
        <f>#N/A</f>
        <v>#N/A</v>
      </c>
      <c r="D498" t="e">
        <f>#N/A</f>
        <v>#N/A</v>
      </c>
      <c r="E498" t="e">
        <f>VLOOKUP(A498,'CRF-All_Assessed_bids'!G:S,12,FALSE)</f>
        <v>#N/A</v>
      </c>
      <c r="F498" t="e">
        <f t="shared" si="7"/>
        <v>#N/A</v>
      </c>
    </row>
    <row r="499" spans="1:6" ht="15" x14ac:dyDescent="0.2">
      <c r="A499" t="s">
        <v>2028</v>
      </c>
      <c r="B499" t="e">
        <f>#N/A</f>
        <v>#N/A</v>
      </c>
      <c r="C499" t="e">
        <f>#N/A</f>
        <v>#N/A</v>
      </c>
      <c r="D499" t="e">
        <f>#N/A</f>
        <v>#N/A</v>
      </c>
      <c r="E499" t="e">
        <f>VLOOKUP(A499,'CRF-All_Assessed_bids'!G:S,12,FALSE)</f>
        <v>#N/A</v>
      </c>
      <c r="F499" t="e">
        <f t="shared" si="7"/>
        <v>#N/A</v>
      </c>
    </row>
    <row r="500" spans="1:6" ht="15" x14ac:dyDescent="0.2">
      <c r="A500" t="s">
        <v>2030</v>
      </c>
      <c r="B500" t="e">
        <f>#N/A</f>
        <v>#N/A</v>
      </c>
      <c r="C500" t="e">
        <f>#N/A</f>
        <v>#N/A</v>
      </c>
      <c r="D500" t="e">
        <f>#N/A</f>
        <v>#N/A</v>
      </c>
      <c r="E500" t="e">
        <f>VLOOKUP(A500,'CRF-All_Assessed_bids'!G:S,12,FALSE)</f>
        <v>#N/A</v>
      </c>
      <c r="F500" t="e">
        <f t="shared" si="7"/>
        <v>#N/A</v>
      </c>
    </row>
    <row r="501" spans="1:6" ht="15" x14ac:dyDescent="0.2">
      <c r="A501" t="s">
        <v>2032</v>
      </c>
      <c r="B501" t="e">
        <f>#N/A</f>
        <v>#N/A</v>
      </c>
      <c r="C501" t="e">
        <f>#N/A</f>
        <v>#N/A</v>
      </c>
      <c r="D501" t="e">
        <f>#N/A</f>
        <v>#N/A</v>
      </c>
      <c r="E501" t="e">
        <f>VLOOKUP(A501,'CRF-All_Assessed_bids'!G:S,12,FALSE)</f>
        <v>#N/A</v>
      </c>
      <c r="F501" t="e">
        <f t="shared" si="7"/>
        <v>#N/A</v>
      </c>
    </row>
    <row r="502" spans="1:6" ht="15" x14ac:dyDescent="0.2">
      <c r="A502" t="s">
        <v>2034</v>
      </c>
      <c r="B502" t="e">
        <f>#N/A</f>
        <v>#N/A</v>
      </c>
      <c r="C502" t="e">
        <f>#N/A</f>
        <v>#N/A</v>
      </c>
      <c r="D502" t="e">
        <f>#N/A</f>
        <v>#N/A</v>
      </c>
      <c r="E502" t="e">
        <f>VLOOKUP(A502,'CRF-All_Assessed_bids'!G:S,12,FALSE)</f>
        <v>#N/A</v>
      </c>
      <c r="F502" t="e">
        <f t="shared" si="7"/>
        <v>#N/A</v>
      </c>
    </row>
    <row r="503" spans="1:6" ht="15" x14ac:dyDescent="0.2">
      <c r="A503" t="s">
        <v>2078</v>
      </c>
      <c r="B503" t="e">
        <f>#N/A</f>
        <v>#N/A</v>
      </c>
      <c r="C503" t="e">
        <f>#N/A</f>
        <v>#N/A</v>
      </c>
      <c r="D503" t="e">
        <f>#N/A</f>
        <v>#N/A</v>
      </c>
      <c r="E503" t="e">
        <f>VLOOKUP(A503,'CRF-All_Assessed_bids'!G:S,12,FALSE)</f>
        <v>#N/A</v>
      </c>
      <c r="F503" t="e">
        <f t="shared" si="7"/>
        <v>#N/A</v>
      </c>
    </row>
    <row r="504" spans="1:6" ht="15" x14ac:dyDescent="0.2">
      <c r="A504" t="s">
        <v>2080</v>
      </c>
      <c r="B504" t="e">
        <f>#N/A</f>
        <v>#N/A</v>
      </c>
      <c r="C504" t="e">
        <f>#N/A</f>
        <v>#N/A</v>
      </c>
      <c r="D504" t="e">
        <f>#N/A</f>
        <v>#N/A</v>
      </c>
      <c r="E504" t="e">
        <f>VLOOKUP(A504,'CRF-All_Assessed_bids'!G:S,12,FALSE)</f>
        <v>#N/A</v>
      </c>
      <c r="F504" t="e">
        <f t="shared" si="7"/>
        <v>#N/A</v>
      </c>
    </row>
    <row r="505" spans="1:6" ht="15" x14ac:dyDescent="0.2">
      <c r="A505" t="s">
        <v>2082</v>
      </c>
      <c r="B505" t="e">
        <f>#N/A</f>
        <v>#N/A</v>
      </c>
      <c r="C505" t="e">
        <f>#N/A</f>
        <v>#N/A</v>
      </c>
      <c r="D505" t="e">
        <f>#N/A</f>
        <v>#N/A</v>
      </c>
      <c r="E505" t="e">
        <f>VLOOKUP(A505,'CRF-All_Assessed_bids'!G:S,12,FALSE)</f>
        <v>#N/A</v>
      </c>
      <c r="F505" t="e">
        <f t="shared" si="7"/>
        <v>#N/A</v>
      </c>
    </row>
    <row r="506" spans="1:6" ht="15" x14ac:dyDescent="0.2">
      <c r="A506" t="s">
        <v>2084</v>
      </c>
      <c r="B506" t="e">
        <f>#N/A</f>
        <v>#N/A</v>
      </c>
      <c r="C506" t="e">
        <f>#N/A</f>
        <v>#N/A</v>
      </c>
      <c r="D506" t="e">
        <f>#N/A</f>
        <v>#N/A</v>
      </c>
      <c r="E506" t="e">
        <f>VLOOKUP(A506,'CRF-All_Assessed_bids'!G:S,12,FALSE)</f>
        <v>#N/A</v>
      </c>
      <c r="F506" t="e">
        <f t="shared" si="7"/>
        <v>#N/A</v>
      </c>
    </row>
    <row r="507" spans="1:6" ht="15" x14ac:dyDescent="0.2">
      <c r="A507" t="s">
        <v>2086</v>
      </c>
      <c r="B507" t="e">
        <f>#N/A</f>
        <v>#N/A</v>
      </c>
      <c r="C507" t="e">
        <f>#N/A</f>
        <v>#N/A</v>
      </c>
      <c r="D507" t="e">
        <f>#N/A</f>
        <v>#N/A</v>
      </c>
      <c r="E507" t="e">
        <f>VLOOKUP(A507,'CRF-All_Assessed_bids'!G:S,12,FALSE)</f>
        <v>#N/A</v>
      </c>
      <c r="F507" t="e">
        <f t="shared" si="7"/>
        <v>#N/A</v>
      </c>
    </row>
    <row r="508" spans="1:6" ht="15" x14ac:dyDescent="0.2">
      <c r="A508" t="s">
        <v>2088</v>
      </c>
      <c r="B508" t="e">
        <f>#N/A</f>
        <v>#N/A</v>
      </c>
      <c r="C508" t="e">
        <f>#N/A</f>
        <v>#N/A</v>
      </c>
      <c r="D508" t="e">
        <f>#N/A</f>
        <v>#N/A</v>
      </c>
      <c r="E508" t="e">
        <f>VLOOKUP(A508,'CRF-All_Assessed_bids'!G:S,12,FALSE)</f>
        <v>#N/A</v>
      </c>
      <c r="F508" t="e">
        <f t="shared" si="7"/>
        <v>#N/A</v>
      </c>
    </row>
    <row r="509" spans="1:6" ht="15" x14ac:dyDescent="0.2">
      <c r="A509" t="s">
        <v>2090</v>
      </c>
      <c r="B509" t="e">
        <f>#N/A</f>
        <v>#N/A</v>
      </c>
      <c r="C509" t="e">
        <f>#N/A</f>
        <v>#N/A</v>
      </c>
      <c r="D509" t="e">
        <f>#N/A</f>
        <v>#N/A</v>
      </c>
      <c r="E509" t="e">
        <f>VLOOKUP(A509,'CRF-All_Assessed_bids'!G:S,12,FALSE)</f>
        <v>#N/A</v>
      </c>
      <c r="F509" t="e">
        <f t="shared" si="7"/>
        <v>#N/A</v>
      </c>
    </row>
    <row r="510" spans="1:6" ht="15" x14ac:dyDescent="0.2">
      <c r="A510" t="s">
        <v>2092</v>
      </c>
      <c r="B510" t="e">
        <f>#N/A</f>
        <v>#N/A</v>
      </c>
      <c r="C510" t="e">
        <f>#N/A</f>
        <v>#N/A</v>
      </c>
      <c r="D510" t="e">
        <f>#N/A</f>
        <v>#N/A</v>
      </c>
      <c r="E510" t="e">
        <f>VLOOKUP(A510,'CRF-All_Assessed_bids'!G:S,12,FALSE)</f>
        <v>#N/A</v>
      </c>
      <c r="F510" t="e">
        <f t="shared" si="7"/>
        <v>#N/A</v>
      </c>
    </row>
    <row r="511" spans="1:6" ht="15" x14ac:dyDescent="0.2">
      <c r="A511" t="s">
        <v>2093</v>
      </c>
      <c r="B511" t="e">
        <f>#N/A</f>
        <v>#N/A</v>
      </c>
      <c r="C511" t="e">
        <f>#N/A</f>
        <v>#N/A</v>
      </c>
      <c r="D511" t="e">
        <f>#N/A</f>
        <v>#N/A</v>
      </c>
      <c r="E511" t="e">
        <f>VLOOKUP(A511,'CRF-All_Assessed_bids'!G:S,12,FALSE)</f>
        <v>#N/A</v>
      </c>
      <c r="F511" t="e">
        <f t="shared" si="7"/>
        <v>#N/A</v>
      </c>
    </row>
    <row r="512" spans="1:6" ht="15" x14ac:dyDescent="0.2">
      <c r="A512" t="s">
        <v>2095</v>
      </c>
      <c r="B512" t="e">
        <f>#N/A</f>
        <v>#N/A</v>
      </c>
      <c r="C512" t="e">
        <f>#N/A</f>
        <v>#N/A</v>
      </c>
      <c r="D512" t="e">
        <f>#N/A</f>
        <v>#N/A</v>
      </c>
      <c r="E512" t="e">
        <f>VLOOKUP(A512,'CRF-All_Assessed_bids'!G:S,12,FALSE)</f>
        <v>#N/A</v>
      </c>
      <c r="F512" t="e">
        <f t="shared" si="7"/>
        <v>#N/A</v>
      </c>
    </row>
    <row r="513" spans="1:6" ht="15" x14ac:dyDescent="0.2">
      <c r="A513" t="s">
        <v>2097</v>
      </c>
      <c r="B513" t="e">
        <f>#N/A</f>
        <v>#N/A</v>
      </c>
      <c r="C513" t="e">
        <f>#N/A</f>
        <v>#N/A</v>
      </c>
      <c r="D513" t="e">
        <f>#N/A</f>
        <v>#N/A</v>
      </c>
      <c r="E513" t="e">
        <f>VLOOKUP(A513,'CRF-All_Assessed_bids'!G:S,12,FALSE)</f>
        <v>#N/A</v>
      </c>
      <c r="F513" t="e">
        <f t="shared" si="7"/>
        <v>#N/A</v>
      </c>
    </row>
    <row r="514" spans="1:6" ht="15" x14ac:dyDescent="0.2">
      <c r="A514" t="s">
        <v>2099</v>
      </c>
      <c r="B514" t="e">
        <f>#N/A</f>
        <v>#N/A</v>
      </c>
      <c r="C514" t="e">
        <f>#N/A</f>
        <v>#N/A</v>
      </c>
      <c r="D514" t="e">
        <f>#N/A</f>
        <v>#N/A</v>
      </c>
      <c r="E514" t="e">
        <f>VLOOKUP(A514,'CRF-All_Assessed_bids'!G:S,12,FALSE)</f>
        <v>#N/A</v>
      </c>
      <c r="F514" t="e">
        <f t="shared" ref="F514:F577" si="8">D514-E514</f>
        <v>#N/A</v>
      </c>
    </row>
    <row r="515" spans="1:6" ht="15" x14ac:dyDescent="0.2">
      <c r="A515" t="s">
        <v>2101</v>
      </c>
      <c r="B515" t="e">
        <f>#N/A</f>
        <v>#N/A</v>
      </c>
      <c r="C515" t="e">
        <f>#N/A</f>
        <v>#N/A</v>
      </c>
      <c r="D515" t="e">
        <f>#N/A</f>
        <v>#N/A</v>
      </c>
      <c r="E515" t="e">
        <f>VLOOKUP(A515,'CRF-All_Assessed_bids'!G:S,12,FALSE)</f>
        <v>#N/A</v>
      </c>
      <c r="F515" t="e">
        <f t="shared" si="8"/>
        <v>#N/A</v>
      </c>
    </row>
    <row r="516" spans="1:6" ht="15" x14ac:dyDescent="0.2">
      <c r="A516" t="s">
        <v>2103</v>
      </c>
      <c r="B516" t="e">
        <f>#N/A</f>
        <v>#N/A</v>
      </c>
      <c r="C516" t="e">
        <f>#N/A</f>
        <v>#N/A</v>
      </c>
      <c r="D516" t="e">
        <f>#N/A</f>
        <v>#N/A</v>
      </c>
      <c r="E516" t="e">
        <f>VLOOKUP(A516,'CRF-All_Assessed_bids'!G:S,12,FALSE)</f>
        <v>#N/A</v>
      </c>
      <c r="F516" t="e">
        <f t="shared" si="8"/>
        <v>#N/A</v>
      </c>
    </row>
    <row r="517" spans="1:6" ht="15" x14ac:dyDescent="0.2">
      <c r="A517" t="s">
        <v>2104</v>
      </c>
      <c r="B517" t="e">
        <f>#N/A</f>
        <v>#N/A</v>
      </c>
      <c r="C517" t="e">
        <f>#N/A</f>
        <v>#N/A</v>
      </c>
      <c r="D517" t="e">
        <f>#N/A</f>
        <v>#N/A</v>
      </c>
      <c r="E517" t="e">
        <f>VLOOKUP(A517,'CRF-All_Assessed_bids'!G:S,12,FALSE)</f>
        <v>#N/A</v>
      </c>
      <c r="F517" t="e">
        <f t="shared" si="8"/>
        <v>#N/A</v>
      </c>
    </row>
    <row r="518" spans="1:6" ht="15" x14ac:dyDescent="0.2">
      <c r="A518" t="s">
        <v>2106</v>
      </c>
      <c r="B518" t="e">
        <f>#N/A</f>
        <v>#N/A</v>
      </c>
      <c r="C518" t="e">
        <f>#N/A</f>
        <v>#N/A</v>
      </c>
      <c r="D518" t="e">
        <f>#N/A</f>
        <v>#N/A</v>
      </c>
      <c r="E518" t="e">
        <f>VLOOKUP(A518,'CRF-All_Assessed_bids'!G:S,12,FALSE)</f>
        <v>#N/A</v>
      </c>
      <c r="F518" t="e">
        <f t="shared" si="8"/>
        <v>#N/A</v>
      </c>
    </row>
    <row r="519" spans="1:6" ht="15" x14ac:dyDescent="0.2">
      <c r="A519" t="s">
        <v>2108</v>
      </c>
      <c r="B519" t="e">
        <f>#N/A</f>
        <v>#N/A</v>
      </c>
      <c r="C519" t="e">
        <f>#N/A</f>
        <v>#N/A</v>
      </c>
      <c r="D519" t="e">
        <f>#N/A</f>
        <v>#N/A</v>
      </c>
      <c r="E519" t="e">
        <f>VLOOKUP(A519,'CRF-All_Assessed_bids'!G:S,12,FALSE)</f>
        <v>#N/A</v>
      </c>
      <c r="F519" t="e">
        <f t="shared" si="8"/>
        <v>#N/A</v>
      </c>
    </row>
    <row r="520" spans="1:6" ht="15" x14ac:dyDescent="0.2">
      <c r="A520" t="s">
        <v>2110</v>
      </c>
      <c r="B520" t="e">
        <f>#N/A</f>
        <v>#N/A</v>
      </c>
      <c r="C520" t="e">
        <f>#N/A</f>
        <v>#N/A</v>
      </c>
      <c r="D520" t="e">
        <f>#N/A</f>
        <v>#N/A</v>
      </c>
      <c r="E520" t="e">
        <f>VLOOKUP(A520,'CRF-All_Assessed_bids'!G:S,12,FALSE)</f>
        <v>#N/A</v>
      </c>
      <c r="F520" t="e">
        <f t="shared" si="8"/>
        <v>#N/A</v>
      </c>
    </row>
    <row r="521" spans="1:6" ht="15" x14ac:dyDescent="0.2">
      <c r="A521" t="s">
        <v>2112</v>
      </c>
      <c r="B521" t="e">
        <f>#N/A</f>
        <v>#N/A</v>
      </c>
      <c r="C521" t="e">
        <f>#N/A</f>
        <v>#N/A</v>
      </c>
      <c r="D521" t="e">
        <f>#N/A</f>
        <v>#N/A</v>
      </c>
      <c r="E521" t="e">
        <f>VLOOKUP(A521,'CRF-All_Assessed_bids'!G:S,12,FALSE)</f>
        <v>#N/A</v>
      </c>
      <c r="F521" t="e">
        <f t="shared" si="8"/>
        <v>#N/A</v>
      </c>
    </row>
    <row r="522" spans="1:6" ht="15" x14ac:dyDescent="0.2">
      <c r="A522" t="s">
        <v>2114</v>
      </c>
      <c r="B522" t="e">
        <f>#N/A</f>
        <v>#N/A</v>
      </c>
      <c r="C522" t="e">
        <f>#N/A</f>
        <v>#N/A</v>
      </c>
      <c r="D522" t="e">
        <f>#N/A</f>
        <v>#N/A</v>
      </c>
      <c r="E522" t="e">
        <f>VLOOKUP(A522,'CRF-All_Assessed_bids'!G:S,12,FALSE)</f>
        <v>#N/A</v>
      </c>
      <c r="F522" t="e">
        <f t="shared" si="8"/>
        <v>#N/A</v>
      </c>
    </row>
    <row r="523" spans="1:6" ht="15" x14ac:dyDescent="0.2">
      <c r="A523" t="s">
        <v>2116</v>
      </c>
      <c r="B523" t="e">
        <f>#N/A</f>
        <v>#N/A</v>
      </c>
      <c r="C523" t="e">
        <f>#N/A</f>
        <v>#N/A</v>
      </c>
      <c r="D523" t="e">
        <f>#N/A</f>
        <v>#N/A</v>
      </c>
      <c r="E523" t="e">
        <f>VLOOKUP(A523,'CRF-All_Assessed_bids'!G:S,12,FALSE)</f>
        <v>#N/A</v>
      </c>
      <c r="F523" t="e">
        <f t="shared" si="8"/>
        <v>#N/A</v>
      </c>
    </row>
    <row r="524" spans="1:6" ht="15" x14ac:dyDescent="0.2">
      <c r="A524" t="s">
        <v>2154</v>
      </c>
      <c r="B524" t="e">
        <f>#N/A</f>
        <v>#N/A</v>
      </c>
      <c r="C524" t="e">
        <f>#N/A</f>
        <v>#N/A</v>
      </c>
      <c r="D524" t="e">
        <f>#N/A</f>
        <v>#N/A</v>
      </c>
      <c r="E524" t="e">
        <f>VLOOKUP(A524,'CRF-All_Assessed_bids'!G:S,12,FALSE)</f>
        <v>#N/A</v>
      </c>
      <c r="F524" t="e">
        <f t="shared" si="8"/>
        <v>#N/A</v>
      </c>
    </row>
    <row r="525" spans="1:6" ht="15" x14ac:dyDescent="0.2">
      <c r="A525" t="s">
        <v>2156</v>
      </c>
      <c r="B525" t="e">
        <f>#N/A</f>
        <v>#N/A</v>
      </c>
      <c r="C525" t="e">
        <f>#N/A</f>
        <v>#N/A</v>
      </c>
      <c r="D525" t="e">
        <f>#N/A</f>
        <v>#N/A</v>
      </c>
      <c r="E525" t="e">
        <f>VLOOKUP(A525,'CRF-All_Assessed_bids'!G:S,12,FALSE)</f>
        <v>#N/A</v>
      </c>
      <c r="F525" t="e">
        <f t="shared" si="8"/>
        <v>#N/A</v>
      </c>
    </row>
    <row r="526" spans="1:6" ht="15" x14ac:dyDescent="0.2">
      <c r="A526" t="s">
        <v>2158</v>
      </c>
      <c r="B526" t="e">
        <f>#N/A</f>
        <v>#N/A</v>
      </c>
      <c r="C526" t="e">
        <f>#N/A</f>
        <v>#N/A</v>
      </c>
      <c r="D526" t="e">
        <f>#N/A</f>
        <v>#N/A</v>
      </c>
      <c r="E526" t="e">
        <f>VLOOKUP(A526,'CRF-All_Assessed_bids'!G:S,12,FALSE)</f>
        <v>#N/A</v>
      </c>
      <c r="F526" t="e">
        <f t="shared" si="8"/>
        <v>#N/A</v>
      </c>
    </row>
    <row r="527" spans="1:6" ht="15" x14ac:dyDescent="0.2">
      <c r="A527" t="s">
        <v>2176</v>
      </c>
      <c r="B527" t="e">
        <f>#N/A</f>
        <v>#N/A</v>
      </c>
      <c r="C527" t="e">
        <f>#N/A</f>
        <v>#N/A</v>
      </c>
      <c r="D527" t="e">
        <f>#N/A</f>
        <v>#N/A</v>
      </c>
      <c r="E527" t="e">
        <f>VLOOKUP(A527,'CRF-All_Assessed_bids'!G:S,12,FALSE)</f>
        <v>#N/A</v>
      </c>
      <c r="F527" t="e">
        <f t="shared" si="8"/>
        <v>#N/A</v>
      </c>
    </row>
    <row r="528" spans="1:6" ht="15" x14ac:dyDescent="0.2">
      <c r="A528" t="s">
        <v>2178</v>
      </c>
      <c r="B528" t="e">
        <f>#N/A</f>
        <v>#N/A</v>
      </c>
      <c r="C528" t="e">
        <f>#N/A</f>
        <v>#N/A</v>
      </c>
      <c r="D528" t="e">
        <f>#N/A</f>
        <v>#N/A</v>
      </c>
      <c r="E528" t="e">
        <f>VLOOKUP(A528,'CRF-All_Assessed_bids'!G:S,12,FALSE)</f>
        <v>#N/A</v>
      </c>
      <c r="F528" t="e">
        <f t="shared" si="8"/>
        <v>#N/A</v>
      </c>
    </row>
    <row r="529" spans="1:6" ht="15" x14ac:dyDescent="0.2">
      <c r="A529" t="s">
        <v>2180</v>
      </c>
      <c r="B529" t="e">
        <f>#N/A</f>
        <v>#N/A</v>
      </c>
      <c r="C529" t="e">
        <f>#N/A</f>
        <v>#N/A</v>
      </c>
      <c r="D529" t="e">
        <f>#N/A</f>
        <v>#N/A</v>
      </c>
      <c r="E529" t="e">
        <f>VLOOKUP(A529,'CRF-All_Assessed_bids'!G:S,12,FALSE)</f>
        <v>#N/A</v>
      </c>
      <c r="F529" t="e">
        <f t="shared" si="8"/>
        <v>#N/A</v>
      </c>
    </row>
    <row r="530" spans="1:6" ht="15" x14ac:dyDescent="0.2">
      <c r="A530" t="s">
        <v>2182</v>
      </c>
      <c r="B530" t="e">
        <f>#N/A</f>
        <v>#N/A</v>
      </c>
      <c r="C530" t="e">
        <f>#N/A</f>
        <v>#N/A</v>
      </c>
      <c r="D530" t="e">
        <f>#N/A</f>
        <v>#N/A</v>
      </c>
      <c r="E530" t="e">
        <f>VLOOKUP(A530,'CRF-All_Assessed_bids'!G:S,12,FALSE)</f>
        <v>#N/A</v>
      </c>
      <c r="F530" t="e">
        <f t="shared" si="8"/>
        <v>#N/A</v>
      </c>
    </row>
    <row r="531" spans="1:6" ht="15" x14ac:dyDescent="0.2">
      <c r="A531" t="s">
        <v>2184</v>
      </c>
      <c r="B531" t="e">
        <f>#N/A</f>
        <v>#N/A</v>
      </c>
      <c r="C531" t="e">
        <f>#N/A</f>
        <v>#N/A</v>
      </c>
      <c r="D531" t="e">
        <f>#N/A</f>
        <v>#N/A</v>
      </c>
      <c r="E531" t="e">
        <f>VLOOKUP(A531,'CRF-All_Assessed_bids'!G:S,12,FALSE)</f>
        <v>#N/A</v>
      </c>
      <c r="F531" t="e">
        <f t="shared" si="8"/>
        <v>#N/A</v>
      </c>
    </row>
    <row r="532" spans="1:6" ht="15" x14ac:dyDescent="0.2">
      <c r="A532" t="s">
        <v>2186</v>
      </c>
      <c r="B532" t="e">
        <f>#N/A</f>
        <v>#N/A</v>
      </c>
      <c r="C532" t="e">
        <f>#N/A</f>
        <v>#N/A</v>
      </c>
      <c r="D532" t="e">
        <f>#N/A</f>
        <v>#N/A</v>
      </c>
      <c r="E532" t="e">
        <f>VLOOKUP(A532,'CRF-All_Assessed_bids'!G:S,12,FALSE)</f>
        <v>#N/A</v>
      </c>
      <c r="F532" t="e">
        <f t="shared" si="8"/>
        <v>#N/A</v>
      </c>
    </row>
    <row r="533" spans="1:6" ht="15" x14ac:dyDescent="0.2">
      <c r="A533" t="s">
        <v>2188</v>
      </c>
      <c r="B533" t="e">
        <f>#N/A</f>
        <v>#N/A</v>
      </c>
      <c r="C533" t="e">
        <f>#N/A</f>
        <v>#N/A</v>
      </c>
      <c r="D533" t="e">
        <f>#N/A</f>
        <v>#N/A</v>
      </c>
      <c r="E533" t="e">
        <f>VLOOKUP(A533,'CRF-All_Assessed_bids'!G:S,12,FALSE)</f>
        <v>#N/A</v>
      </c>
      <c r="F533" t="e">
        <f t="shared" si="8"/>
        <v>#N/A</v>
      </c>
    </row>
    <row r="534" spans="1:6" ht="15" x14ac:dyDescent="0.2">
      <c r="A534" t="s">
        <v>2190</v>
      </c>
      <c r="B534" t="e">
        <f>#N/A</f>
        <v>#N/A</v>
      </c>
      <c r="C534" t="e">
        <f>#N/A</f>
        <v>#N/A</v>
      </c>
      <c r="D534" t="e">
        <f>#N/A</f>
        <v>#N/A</v>
      </c>
      <c r="E534" t="e">
        <f>VLOOKUP(A534,'CRF-All_Assessed_bids'!G:S,12,FALSE)</f>
        <v>#N/A</v>
      </c>
      <c r="F534" t="e">
        <f t="shared" si="8"/>
        <v>#N/A</v>
      </c>
    </row>
    <row r="535" spans="1:6" ht="15" x14ac:dyDescent="0.2">
      <c r="A535" t="s">
        <v>2192</v>
      </c>
      <c r="B535" t="e">
        <f>#N/A</f>
        <v>#N/A</v>
      </c>
      <c r="C535" t="e">
        <f>#N/A</f>
        <v>#N/A</v>
      </c>
      <c r="D535" t="e">
        <f>#N/A</f>
        <v>#N/A</v>
      </c>
      <c r="E535" t="e">
        <f>VLOOKUP(A535,'CRF-All_Assessed_bids'!G:S,12,FALSE)</f>
        <v>#N/A</v>
      </c>
      <c r="F535" t="e">
        <f t="shared" si="8"/>
        <v>#N/A</v>
      </c>
    </row>
    <row r="536" spans="1:6" ht="15" x14ac:dyDescent="0.2">
      <c r="A536" t="s">
        <v>2194</v>
      </c>
      <c r="B536" t="e">
        <f>#N/A</f>
        <v>#N/A</v>
      </c>
      <c r="C536" t="e">
        <f>#N/A</f>
        <v>#N/A</v>
      </c>
      <c r="D536" t="e">
        <f>#N/A</f>
        <v>#N/A</v>
      </c>
      <c r="E536" t="e">
        <f>VLOOKUP(A536,'CRF-All_Assessed_bids'!G:S,12,FALSE)</f>
        <v>#N/A</v>
      </c>
      <c r="F536" t="e">
        <f t="shared" si="8"/>
        <v>#N/A</v>
      </c>
    </row>
    <row r="537" spans="1:6" ht="15" x14ac:dyDescent="0.2">
      <c r="A537" t="s">
        <v>2196</v>
      </c>
      <c r="B537" t="e">
        <f>#N/A</f>
        <v>#N/A</v>
      </c>
      <c r="C537" t="e">
        <f>#N/A</f>
        <v>#N/A</v>
      </c>
      <c r="D537" t="e">
        <f>#N/A</f>
        <v>#N/A</v>
      </c>
      <c r="E537" t="e">
        <f>VLOOKUP(A537,'CRF-All_Assessed_bids'!G:S,12,FALSE)</f>
        <v>#N/A</v>
      </c>
      <c r="F537" t="e">
        <f t="shared" si="8"/>
        <v>#N/A</v>
      </c>
    </row>
    <row r="538" spans="1:6" ht="15" x14ac:dyDescent="0.2">
      <c r="A538" t="s">
        <v>2198</v>
      </c>
      <c r="B538" t="e">
        <f>#N/A</f>
        <v>#N/A</v>
      </c>
      <c r="C538" t="e">
        <f>#N/A</f>
        <v>#N/A</v>
      </c>
      <c r="D538" t="e">
        <f>#N/A</f>
        <v>#N/A</v>
      </c>
      <c r="E538" t="e">
        <f>VLOOKUP(A538,'CRF-All_Assessed_bids'!G:S,12,FALSE)</f>
        <v>#N/A</v>
      </c>
      <c r="F538" t="e">
        <f t="shared" si="8"/>
        <v>#N/A</v>
      </c>
    </row>
    <row r="539" spans="1:6" ht="15" x14ac:dyDescent="0.2">
      <c r="A539" t="s">
        <v>2224</v>
      </c>
      <c r="B539" t="e">
        <f>#N/A</f>
        <v>#N/A</v>
      </c>
      <c r="C539" t="e">
        <f>#N/A</f>
        <v>#N/A</v>
      </c>
      <c r="D539" t="e">
        <f>#N/A</f>
        <v>#N/A</v>
      </c>
      <c r="E539" t="e">
        <f>VLOOKUP(A539,'CRF-All_Assessed_bids'!G:S,12,FALSE)</f>
        <v>#N/A</v>
      </c>
      <c r="F539" t="e">
        <f t="shared" si="8"/>
        <v>#N/A</v>
      </c>
    </row>
    <row r="540" spans="1:6" ht="15" x14ac:dyDescent="0.2">
      <c r="A540" t="s">
        <v>2226</v>
      </c>
      <c r="B540" t="e">
        <f>#N/A</f>
        <v>#N/A</v>
      </c>
      <c r="C540" t="e">
        <f>#N/A</f>
        <v>#N/A</v>
      </c>
      <c r="D540" t="e">
        <f>#N/A</f>
        <v>#N/A</v>
      </c>
      <c r="E540" t="e">
        <f>VLOOKUP(A540,'CRF-All_Assessed_bids'!G:S,12,FALSE)</f>
        <v>#N/A</v>
      </c>
      <c r="F540" t="e">
        <f t="shared" si="8"/>
        <v>#N/A</v>
      </c>
    </row>
    <row r="541" spans="1:6" ht="15" x14ac:dyDescent="0.2">
      <c r="A541" t="s">
        <v>2228</v>
      </c>
      <c r="B541" t="e">
        <f>#N/A</f>
        <v>#N/A</v>
      </c>
      <c r="C541" t="e">
        <f>#N/A</f>
        <v>#N/A</v>
      </c>
      <c r="D541" t="e">
        <f>#N/A</f>
        <v>#N/A</v>
      </c>
      <c r="E541" t="e">
        <f>VLOOKUP(A541,'CRF-All_Assessed_bids'!G:S,12,FALSE)</f>
        <v>#N/A</v>
      </c>
      <c r="F541" t="e">
        <f t="shared" si="8"/>
        <v>#N/A</v>
      </c>
    </row>
    <row r="542" spans="1:6" ht="15" x14ac:dyDescent="0.2">
      <c r="A542" t="s">
        <v>2234</v>
      </c>
      <c r="B542" t="e">
        <f>#N/A</f>
        <v>#N/A</v>
      </c>
      <c r="C542" t="e">
        <f>#N/A</f>
        <v>#N/A</v>
      </c>
      <c r="D542" t="e">
        <f>#N/A</f>
        <v>#N/A</v>
      </c>
      <c r="E542" t="e">
        <f>VLOOKUP(A542,'CRF-All_Assessed_bids'!G:S,12,FALSE)</f>
        <v>#N/A</v>
      </c>
      <c r="F542" t="e">
        <f t="shared" si="8"/>
        <v>#N/A</v>
      </c>
    </row>
    <row r="543" spans="1:6" ht="15" x14ac:dyDescent="0.2">
      <c r="A543" t="s">
        <v>2236</v>
      </c>
      <c r="B543" t="e">
        <f>#N/A</f>
        <v>#N/A</v>
      </c>
      <c r="C543" t="e">
        <f>#N/A</f>
        <v>#N/A</v>
      </c>
      <c r="D543" t="e">
        <f>#N/A</f>
        <v>#N/A</v>
      </c>
      <c r="E543" t="e">
        <f>VLOOKUP(A543,'CRF-All_Assessed_bids'!G:S,12,FALSE)</f>
        <v>#N/A</v>
      </c>
      <c r="F543" t="e">
        <f t="shared" si="8"/>
        <v>#N/A</v>
      </c>
    </row>
    <row r="544" spans="1:6" ht="15" x14ac:dyDescent="0.2">
      <c r="A544" t="s">
        <v>2238</v>
      </c>
      <c r="B544" t="e">
        <f>#N/A</f>
        <v>#N/A</v>
      </c>
      <c r="C544" t="e">
        <f>#N/A</f>
        <v>#N/A</v>
      </c>
      <c r="D544" t="e">
        <f>#N/A</f>
        <v>#N/A</v>
      </c>
      <c r="E544" t="e">
        <f>VLOOKUP(A544,'CRF-All_Assessed_bids'!G:S,12,FALSE)</f>
        <v>#N/A</v>
      </c>
      <c r="F544" t="e">
        <f t="shared" si="8"/>
        <v>#N/A</v>
      </c>
    </row>
    <row r="545" spans="1:6" ht="15" x14ac:dyDescent="0.2">
      <c r="A545" t="s">
        <v>2242</v>
      </c>
      <c r="B545" t="e">
        <f>#N/A</f>
        <v>#N/A</v>
      </c>
      <c r="C545" t="e">
        <f>#N/A</f>
        <v>#N/A</v>
      </c>
      <c r="D545" t="e">
        <f>#N/A</f>
        <v>#N/A</v>
      </c>
      <c r="E545" t="e">
        <f>VLOOKUP(A545,'CRF-All_Assessed_bids'!G:S,12,FALSE)</f>
        <v>#N/A</v>
      </c>
      <c r="F545" t="e">
        <f t="shared" si="8"/>
        <v>#N/A</v>
      </c>
    </row>
    <row r="546" spans="1:6" ht="15" x14ac:dyDescent="0.2">
      <c r="A546" t="s">
        <v>2244</v>
      </c>
      <c r="B546" t="e">
        <f>#N/A</f>
        <v>#N/A</v>
      </c>
      <c r="C546" t="e">
        <f>#N/A</f>
        <v>#N/A</v>
      </c>
      <c r="D546" t="e">
        <f>#N/A</f>
        <v>#N/A</v>
      </c>
      <c r="E546" t="e">
        <f>VLOOKUP(A546,'CRF-All_Assessed_bids'!G:S,12,FALSE)</f>
        <v>#N/A</v>
      </c>
      <c r="F546" t="e">
        <f t="shared" si="8"/>
        <v>#N/A</v>
      </c>
    </row>
    <row r="547" spans="1:6" ht="15" x14ac:dyDescent="0.2">
      <c r="A547" t="s">
        <v>2246</v>
      </c>
      <c r="B547" t="e">
        <f>#N/A</f>
        <v>#N/A</v>
      </c>
      <c r="C547" t="e">
        <f>#N/A</f>
        <v>#N/A</v>
      </c>
      <c r="D547" t="e">
        <f>#N/A</f>
        <v>#N/A</v>
      </c>
      <c r="E547" t="e">
        <f>VLOOKUP(A547,'CRF-All_Assessed_bids'!G:S,12,FALSE)</f>
        <v>#N/A</v>
      </c>
      <c r="F547" t="e">
        <f t="shared" si="8"/>
        <v>#N/A</v>
      </c>
    </row>
    <row r="548" spans="1:6" ht="15" x14ac:dyDescent="0.2">
      <c r="A548" t="s">
        <v>2248</v>
      </c>
      <c r="B548" t="e">
        <f>#N/A</f>
        <v>#N/A</v>
      </c>
      <c r="C548" t="e">
        <f>#N/A</f>
        <v>#N/A</v>
      </c>
      <c r="D548" t="e">
        <f>#N/A</f>
        <v>#N/A</v>
      </c>
      <c r="E548" t="e">
        <f>VLOOKUP(A548,'CRF-All_Assessed_bids'!G:S,12,FALSE)</f>
        <v>#N/A</v>
      </c>
      <c r="F548" t="e">
        <f t="shared" si="8"/>
        <v>#N/A</v>
      </c>
    </row>
    <row r="549" spans="1:6" ht="15" x14ac:dyDescent="0.2">
      <c r="A549" t="s">
        <v>2250</v>
      </c>
      <c r="B549" t="e">
        <f>#N/A</f>
        <v>#N/A</v>
      </c>
      <c r="C549" t="e">
        <f>#N/A</f>
        <v>#N/A</v>
      </c>
      <c r="D549" t="e">
        <f>#N/A</f>
        <v>#N/A</v>
      </c>
      <c r="E549" t="e">
        <f>VLOOKUP(A549,'CRF-All_Assessed_bids'!G:S,12,FALSE)</f>
        <v>#N/A</v>
      </c>
      <c r="F549" t="e">
        <f t="shared" si="8"/>
        <v>#N/A</v>
      </c>
    </row>
    <row r="550" spans="1:6" ht="15" x14ac:dyDescent="0.2">
      <c r="A550" t="s">
        <v>2251</v>
      </c>
      <c r="B550" t="e">
        <f>#N/A</f>
        <v>#N/A</v>
      </c>
      <c r="C550" t="e">
        <f>#N/A</f>
        <v>#N/A</v>
      </c>
      <c r="D550" t="e">
        <f>#N/A</f>
        <v>#N/A</v>
      </c>
      <c r="E550" t="e">
        <f>VLOOKUP(A550,'CRF-All_Assessed_bids'!G:S,12,FALSE)</f>
        <v>#N/A</v>
      </c>
      <c r="F550" t="e">
        <f t="shared" si="8"/>
        <v>#N/A</v>
      </c>
    </row>
    <row r="551" spans="1:6" ht="15" x14ac:dyDescent="0.2">
      <c r="A551" t="s">
        <v>2253</v>
      </c>
      <c r="B551" t="e">
        <f>#N/A</f>
        <v>#N/A</v>
      </c>
      <c r="C551" t="e">
        <f>#N/A</f>
        <v>#N/A</v>
      </c>
      <c r="D551" t="e">
        <f>#N/A</f>
        <v>#N/A</v>
      </c>
      <c r="E551" t="e">
        <f>VLOOKUP(A551,'CRF-All_Assessed_bids'!G:S,12,FALSE)</f>
        <v>#N/A</v>
      </c>
      <c r="F551" t="e">
        <f t="shared" si="8"/>
        <v>#N/A</v>
      </c>
    </row>
    <row r="552" spans="1:6" ht="15" x14ac:dyDescent="0.2">
      <c r="A552" t="s">
        <v>2255</v>
      </c>
      <c r="B552" t="e">
        <f>#N/A</f>
        <v>#N/A</v>
      </c>
      <c r="C552" t="e">
        <f>#N/A</f>
        <v>#N/A</v>
      </c>
      <c r="D552" t="e">
        <f>#N/A</f>
        <v>#N/A</v>
      </c>
      <c r="E552" t="e">
        <f>VLOOKUP(A552,'CRF-All_Assessed_bids'!G:S,12,FALSE)</f>
        <v>#N/A</v>
      </c>
      <c r="F552" t="e">
        <f t="shared" si="8"/>
        <v>#N/A</v>
      </c>
    </row>
    <row r="553" spans="1:6" ht="15" x14ac:dyDescent="0.2">
      <c r="A553" t="s">
        <v>2257</v>
      </c>
      <c r="B553" t="e">
        <f>#N/A</f>
        <v>#N/A</v>
      </c>
      <c r="C553" t="e">
        <f>#N/A</f>
        <v>#N/A</v>
      </c>
      <c r="D553" t="e">
        <f>#N/A</f>
        <v>#N/A</v>
      </c>
      <c r="E553" t="e">
        <f>VLOOKUP(A553,'CRF-All_Assessed_bids'!G:S,12,FALSE)</f>
        <v>#N/A</v>
      </c>
      <c r="F553" t="e">
        <f t="shared" si="8"/>
        <v>#N/A</v>
      </c>
    </row>
    <row r="554" spans="1:6" ht="15" x14ac:dyDescent="0.2">
      <c r="A554" t="s">
        <v>2259</v>
      </c>
      <c r="B554" t="e">
        <f>#N/A</f>
        <v>#N/A</v>
      </c>
      <c r="C554" t="e">
        <f>#N/A</f>
        <v>#N/A</v>
      </c>
      <c r="D554" t="e">
        <f>#N/A</f>
        <v>#N/A</v>
      </c>
      <c r="E554" t="e">
        <f>VLOOKUP(A554,'CRF-All_Assessed_bids'!G:S,12,FALSE)</f>
        <v>#N/A</v>
      </c>
      <c r="F554" t="e">
        <f t="shared" si="8"/>
        <v>#N/A</v>
      </c>
    </row>
    <row r="555" spans="1:6" ht="15" x14ac:dyDescent="0.2">
      <c r="A555" t="s">
        <v>2260</v>
      </c>
      <c r="B555" t="e">
        <f>#N/A</f>
        <v>#N/A</v>
      </c>
      <c r="C555" t="e">
        <f>#N/A</f>
        <v>#N/A</v>
      </c>
      <c r="D555" t="e">
        <f>#N/A</f>
        <v>#N/A</v>
      </c>
      <c r="E555" t="e">
        <f>VLOOKUP(A555,'CRF-All_Assessed_bids'!G:S,12,FALSE)</f>
        <v>#N/A</v>
      </c>
      <c r="F555" t="e">
        <f t="shared" si="8"/>
        <v>#N/A</v>
      </c>
    </row>
    <row r="556" spans="1:6" ht="15" x14ac:dyDescent="0.2">
      <c r="A556" t="s">
        <v>2261</v>
      </c>
      <c r="B556" t="e">
        <f>#N/A</f>
        <v>#N/A</v>
      </c>
      <c r="C556" t="e">
        <f>#N/A</f>
        <v>#N/A</v>
      </c>
      <c r="D556" t="e">
        <f>#N/A</f>
        <v>#N/A</v>
      </c>
      <c r="E556" t="e">
        <f>VLOOKUP(A556,'CRF-All_Assessed_bids'!G:S,12,FALSE)</f>
        <v>#N/A</v>
      </c>
      <c r="F556" t="e">
        <f t="shared" si="8"/>
        <v>#N/A</v>
      </c>
    </row>
    <row r="557" spans="1:6" ht="15" x14ac:dyDescent="0.2">
      <c r="A557" t="s">
        <v>2263</v>
      </c>
      <c r="B557" t="e">
        <f>#N/A</f>
        <v>#N/A</v>
      </c>
      <c r="C557" t="e">
        <f>#N/A</f>
        <v>#N/A</v>
      </c>
      <c r="D557" t="e">
        <f>#N/A</f>
        <v>#N/A</v>
      </c>
      <c r="E557" t="e">
        <f>VLOOKUP(A557,'CRF-All_Assessed_bids'!G:S,12,FALSE)</f>
        <v>#N/A</v>
      </c>
      <c r="F557" t="e">
        <f t="shared" si="8"/>
        <v>#N/A</v>
      </c>
    </row>
    <row r="558" spans="1:6" ht="15" x14ac:dyDescent="0.2">
      <c r="A558" t="s">
        <v>2265</v>
      </c>
      <c r="B558" t="e">
        <f>#N/A</f>
        <v>#N/A</v>
      </c>
      <c r="C558" t="e">
        <f>#N/A</f>
        <v>#N/A</v>
      </c>
      <c r="D558" t="e">
        <f>#N/A</f>
        <v>#N/A</v>
      </c>
      <c r="E558" t="e">
        <f>VLOOKUP(A558,'CRF-All_Assessed_bids'!G:S,12,FALSE)</f>
        <v>#N/A</v>
      </c>
      <c r="F558" t="e">
        <f t="shared" si="8"/>
        <v>#N/A</v>
      </c>
    </row>
    <row r="559" spans="1:6" ht="15" x14ac:dyDescent="0.2">
      <c r="A559" t="s">
        <v>2267</v>
      </c>
      <c r="B559" t="e">
        <f>#N/A</f>
        <v>#N/A</v>
      </c>
      <c r="C559" t="e">
        <f>#N/A</f>
        <v>#N/A</v>
      </c>
      <c r="D559" t="e">
        <f>#N/A</f>
        <v>#N/A</v>
      </c>
      <c r="E559" t="e">
        <f>VLOOKUP(A559,'CRF-All_Assessed_bids'!G:S,12,FALSE)</f>
        <v>#N/A</v>
      </c>
      <c r="F559" t="e">
        <f t="shared" si="8"/>
        <v>#N/A</v>
      </c>
    </row>
    <row r="560" spans="1:6" ht="15" x14ac:dyDescent="0.2">
      <c r="A560" t="s">
        <v>2295</v>
      </c>
      <c r="B560" t="e">
        <f>#N/A</f>
        <v>#N/A</v>
      </c>
      <c r="C560" t="e">
        <f>#N/A</f>
        <v>#N/A</v>
      </c>
      <c r="D560" t="e">
        <f>#N/A</f>
        <v>#N/A</v>
      </c>
      <c r="E560" t="e">
        <f>VLOOKUP(A560,'CRF-All_Assessed_bids'!G:S,12,FALSE)</f>
        <v>#N/A</v>
      </c>
      <c r="F560" t="e">
        <f t="shared" si="8"/>
        <v>#N/A</v>
      </c>
    </row>
    <row r="561" spans="1:6" ht="15" x14ac:dyDescent="0.2">
      <c r="A561" t="s">
        <v>2297</v>
      </c>
      <c r="B561" t="e">
        <f>#N/A</f>
        <v>#N/A</v>
      </c>
      <c r="C561" t="e">
        <f>#N/A</f>
        <v>#N/A</v>
      </c>
      <c r="D561" t="e">
        <f>#N/A</f>
        <v>#N/A</v>
      </c>
      <c r="E561" t="e">
        <f>VLOOKUP(A561,'CRF-All_Assessed_bids'!G:S,12,FALSE)</f>
        <v>#N/A</v>
      </c>
      <c r="F561" t="e">
        <f t="shared" si="8"/>
        <v>#N/A</v>
      </c>
    </row>
    <row r="562" spans="1:6" ht="15" x14ac:dyDescent="0.2">
      <c r="A562" t="s">
        <v>2307</v>
      </c>
      <c r="B562" t="e">
        <f>#N/A</f>
        <v>#N/A</v>
      </c>
      <c r="C562" t="e">
        <f>#N/A</f>
        <v>#N/A</v>
      </c>
      <c r="D562" t="e">
        <f>#N/A</f>
        <v>#N/A</v>
      </c>
      <c r="E562" t="e">
        <f>VLOOKUP(A562,'CRF-All_Assessed_bids'!G:S,12,FALSE)</f>
        <v>#N/A</v>
      </c>
      <c r="F562" t="e">
        <f t="shared" si="8"/>
        <v>#N/A</v>
      </c>
    </row>
    <row r="563" spans="1:6" ht="15" x14ac:dyDescent="0.2">
      <c r="A563" t="s">
        <v>2309</v>
      </c>
      <c r="B563" t="e">
        <f>#N/A</f>
        <v>#N/A</v>
      </c>
      <c r="C563" t="e">
        <f>#N/A</f>
        <v>#N/A</v>
      </c>
      <c r="D563" t="e">
        <f>#N/A</f>
        <v>#N/A</v>
      </c>
      <c r="E563" t="e">
        <f>VLOOKUP(A563,'CRF-All_Assessed_bids'!G:S,12,FALSE)</f>
        <v>#N/A</v>
      </c>
      <c r="F563" t="e">
        <f t="shared" si="8"/>
        <v>#N/A</v>
      </c>
    </row>
    <row r="564" spans="1:6" ht="15" x14ac:dyDescent="0.2">
      <c r="A564" t="s">
        <v>2311</v>
      </c>
      <c r="B564" t="e">
        <f>#N/A</f>
        <v>#N/A</v>
      </c>
      <c r="C564" t="e">
        <f>#N/A</f>
        <v>#N/A</v>
      </c>
      <c r="D564" t="e">
        <f>#N/A</f>
        <v>#N/A</v>
      </c>
      <c r="E564" t="e">
        <f>VLOOKUP(A564,'CRF-All_Assessed_bids'!G:S,12,FALSE)</f>
        <v>#N/A</v>
      </c>
      <c r="F564" t="e">
        <f t="shared" si="8"/>
        <v>#N/A</v>
      </c>
    </row>
    <row r="565" spans="1:6" ht="15" x14ac:dyDescent="0.2">
      <c r="A565" t="s">
        <v>2313</v>
      </c>
      <c r="B565" t="e">
        <f>#N/A</f>
        <v>#N/A</v>
      </c>
      <c r="C565" t="e">
        <f>#N/A</f>
        <v>#N/A</v>
      </c>
      <c r="D565" t="e">
        <f>#N/A</f>
        <v>#N/A</v>
      </c>
      <c r="E565" t="e">
        <f>VLOOKUP(A565,'CRF-All_Assessed_bids'!G:S,12,FALSE)</f>
        <v>#N/A</v>
      </c>
      <c r="F565" t="e">
        <f t="shared" si="8"/>
        <v>#N/A</v>
      </c>
    </row>
    <row r="566" spans="1:6" ht="15" x14ac:dyDescent="0.2">
      <c r="A566" t="s">
        <v>2315</v>
      </c>
      <c r="B566" t="e">
        <f>#N/A</f>
        <v>#N/A</v>
      </c>
      <c r="C566" t="e">
        <f>#N/A</f>
        <v>#N/A</v>
      </c>
      <c r="D566" t="e">
        <f>#N/A</f>
        <v>#N/A</v>
      </c>
      <c r="E566" t="e">
        <f>VLOOKUP(A566,'CRF-All_Assessed_bids'!G:S,12,FALSE)</f>
        <v>#N/A</v>
      </c>
      <c r="F566" t="e">
        <f t="shared" si="8"/>
        <v>#N/A</v>
      </c>
    </row>
    <row r="567" spans="1:6" ht="15" x14ac:dyDescent="0.2">
      <c r="A567" t="s">
        <v>2317</v>
      </c>
      <c r="B567" t="e">
        <f>#N/A</f>
        <v>#N/A</v>
      </c>
      <c r="C567" t="e">
        <f>#N/A</f>
        <v>#N/A</v>
      </c>
      <c r="D567" t="e">
        <f>#N/A</f>
        <v>#N/A</v>
      </c>
      <c r="E567" t="e">
        <f>VLOOKUP(A567,'CRF-All_Assessed_bids'!G:S,12,FALSE)</f>
        <v>#N/A</v>
      </c>
      <c r="F567" t="e">
        <f t="shared" si="8"/>
        <v>#N/A</v>
      </c>
    </row>
    <row r="568" spans="1:6" ht="15" x14ac:dyDescent="0.2">
      <c r="A568" t="s">
        <v>2319</v>
      </c>
      <c r="B568" t="e">
        <f>#N/A</f>
        <v>#N/A</v>
      </c>
      <c r="C568" t="e">
        <f>#N/A</f>
        <v>#N/A</v>
      </c>
      <c r="D568" t="e">
        <f>#N/A</f>
        <v>#N/A</v>
      </c>
      <c r="E568" t="e">
        <f>VLOOKUP(A568,'CRF-All_Assessed_bids'!G:S,12,FALSE)</f>
        <v>#N/A</v>
      </c>
      <c r="F568" t="e">
        <f t="shared" si="8"/>
        <v>#N/A</v>
      </c>
    </row>
    <row r="569" spans="1:6" ht="15" x14ac:dyDescent="0.2">
      <c r="A569" t="s">
        <v>2321</v>
      </c>
      <c r="B569" t="e">
        <f>#N/A</f>
        <v>#N/A</v>
      </c>
      <c r="C569" t="e">
        <f>#N/A</f>
        <v>#N/A</v>
      </c>
      <c r="D569" t="e">
        <f>#N/A</f>
        <v>#N/A</v>
      </c>
      <c r="E569" t="e">
        <f>VLOOKUP(A569,'CRF-All_Assessed_bids'!G:S,12,FALSE)</f>
        <v>#N/A</v>
      </c>
      <c r="F569" t="e">
        <f t="shared" si="8"/>
        <v>#N/A</v>
      </c>
    </row>
    <row r="570" spans="1:6" ht="15" x14ac:dyDescent="0.2">
      <c r="A570" t="s">
        <v>2323</v>
      </c>
      <c r="B570" t="e">
        <f>#N/A</f>
        <v>#N/A</v>
      </c>
      <c r="C570" t="e">
        <f>#N/A</f>
        <v>#N/A</v>
      </c>
      <c r="D570" t="e">
        <f>#N/A</f>
        <v>#N/A</v>
      </c>
      <c r="E570" t="e">
        <f>VLOOKUP(A570,'CRF-All_Assessed_bids'!G:S,12,FALSE)</f>
        <v>#N/A</v>
      </c>
      <c r="F570" t="e">
        <f t="shared" si="8"/>
        <v>#N/A</v>
      </c>
    </row>
    <row r="571" spans="1:6" ht="15" x14ac:dyDescent="0.2">
      <c r="A571" t="s">
        <v>2359</v>
      </c>
      <c r="B571" t="e">
        <f>#N/A</f>
        <v>#N/A</v>
      </c>
      <c r="C571" t="e">
        <f>#N/A</f>
        <v>#N/A</v>
      </c>
      <c r="D571" t="e">
        <f>#N/A</f>
        <v>#N/A</v>
      </c>
      <c r="E571" t="e">
        <f>VLOOKUP(A571,'CRF-All_Assessed_bids'!G:S,12,FALSE)</f>
        <v>#N/A</v>
      </c>
      <c r="F571" t="e">
        <f t="shared" si="8"/>
        <v>#N/A</v>
      </c>
    </row>
    <row r="572" spans="1:6" ht="15" x14ac:dyDescent="0.2">
      <c r="A572" t="s">
        <v>2361</v>
      </c>
      <c r="B572" t="e">
        <f>#N/A</f>
        <v>#N/A</v>
      </c>
      <c r="C572" t="e">
        <f>#N/A</f>
        <v>#N/A</v>
      </c>
      <c r="D572" t="e">
        <f>#N/A</f>
        <v>#N/A</v>
      </c>
      <c r="E572" t="e">
        <f>VLOOKUP(A572,'CRF-All_Assessed_bids'!G:S,12,FALSE)</f>
        <v>#N/A</v>
      </c>
      <c r="F572" t="e">
        <f t="shared" si="8"/>
        <v>#N/A</v>
      </c>
    </row>
    <row r="573" spans="1:6" ht="15" x14ac:dyDescent="0.2">
      <c r="A573" t="s">
        <v>2363</v>
      </c>
      <c r="B573" t="e">
        <f>#N/A</f>
        <v>#N/A</v>
      </c>
      <c r="C573" t="e">
        <f>#N/A</f>
        <v>#N/A</v>
      </c>
      <c r="D573" t="e">
        <f>#N/A</f>
        <v>#N/A</v>
      </c>
      <c r="E573" t="e">
        <f>VLOOKUP(A573,'CRF-All_Assessed_bids'!G:S,12,FALSE)</f>
        <v>#N/A</v>
      </c>
      <c r="F573" t="e">
        <f t="shared" si="8"/>
        <v>#N/A</v>
      </c>
    </row>
    <row r="574" spans="1:6" ht="15" x14ac:dyDescent="0.2">
      <c r="A574" t="s">
        <v>2365</v>
      </c>
      <c r="B574" t="e">
        <f>#N/A</f>
        <v>#N/A</v>
      </c>
      <c r="C574" t="e">
        <f>#N/A</f>
        <v>#N/A</v>
      </c>
      <c r="D574" t="e">
        <f>#N/A</f>
        <v>#N/A</v>
      </c>
      <c r="E574" t="e">
        <f>VLOOKUP(A574,'CRF-All_Assessed_bids'!G:S,12,FALSE)</f>
        <v>#N/A</v>
      </c>
      <c r="F574" t="e">
        <f t="shared" si="8"/>
        <v>#N/A</v>
      </c>
    </row>
    <row r="575" spans="1:6" ht="15" x14ac:dyDescent="0.2">
      <c r="A575" t="s">
        <v>2366</v>
      </c>
      <c r="B575" t="e">
        <f>#N/A</f>
        <v>#N/A</v>
      </c>
      <c r="C575" t="e">
        <f>#N/A</f>
        <v>#N/A</v>
      </c>
      <c r="D575" t="e">
        <f>#N/A</f>
        <v>#N/A</v>
      </c>
      <c r="E575" t="e">
        <f>VLOOKUP(A575,'CRF-All_Assessed_bids'!G:S,12,FALSE)</f>
        <v>#N/A</v>
      </c>
      <c r="F575" t="e">
        <f t="shared" si="8"/>
        <v>#N/A</v>
      </c>
    </row>
    <row r="576" spans="1:6" ht="15" x14ac:dyDescent="0.2">
      <c r="A576" t="s">
        <v>2368</v>
      </c>
      <c r="B576" t="e">
        <f>#N/A</f>
        <v>#N/A</v>
      </c>
      <c r="C576" t="e">
        <f>#N/A</f>
        <v>#N/A</v>
      </c>
      <c r="D576" t="e">
        <f>#N/A</f>
        <v>#N/A</v>
      </c>
      <c r="E576" t="e">
        <f>VLOOKUP(A576,'CRF-All_Assessed_bids'!G:S,12,FALSE)</f>
        <v>#N/A</v>
      </c>
      <c r="F576" t="e">
        <f t="shared" si="8"/>
        <v>#N/A</v>
      </c>
    </row>
    <row r="577" spans="1:6" ht="15" x14ac:dyDescent="0.2">
      <c r="A577" t="s">
        <v>2370</v>
      </c>
      <c r="B577" t="e">
        <f>#N/A</f>
        <v>#N/A</v>
      </c>
      <c r="C577" t="e">
        <f>#N/A</f>
        <v>#N/A</v>
      </c>
      <c r="D577" t="e">
        <f>#N/A</f>
        <v>#N/A</v>
      </c>
      <c r="E577" t="e">
        <f>VLOOKUP(A577,'CRF-All_Assessed_bids'!G:S,12,FALSE)</f>
        <v>#N/A</v>
      </c>
      <c r="F577" t="e">
        <f t="shared" si="8"/>
        <v>#N/A</v>
      </c>
    </row>
    <row r="578" spans="1:6" ht="15" x14ac:dyDescent="0.2">
      <c r="A578" t="s">
        <v>2372</v>
      </c>
      <c r="B578" t="e">
        <f>#N/A</f>
        <v>#N/A</v>
      </c>
      <c r="C578" t="e">
        <f>#N/A</f>
        <v>#N/A</v>
      </c>
      <c r="D578" t="e">
        <f>#N/A</f>
        <v>#N/A</v>
      </c>
      <c r="E578" t="e">
        <f>VLOOKUP(A578,'CRF-All_Assessed_bids'!G:S,12,FALSE)</f>
        <v>#N/A</v>
      </c>
      <c r="F578" t="e">
        <f t="shared" ref="F578:F641" si="9">D578-E578</f>
        <v>#N/A</v>
      </c>
    </row>
    <row r="579" spans="1:6" ht="15" x14ac:dyDescent="0.2">
      <c r="A579" t="s">
        <v>2374</v>
      </c>
      <c r="B579" t="e">
        <f>#N/A</f>
        <v>#N/A</v>
      </c>
      <c r="C579" t="e">
        <f>#N/A</f>
        <v>#N/A</v>
      </c>
      <c r="D579" t="e">
        <f>#N/A</f>
        <v>#N/A</v>
      </c>
      <c r="E579" t="e">
        <f>VLOOKUP(A579,'CRF-All_Assessed_bids'!G:S,12,FALSE)</f>
        <v>#N/A</v>
      </c>
      <c r="F579" t="e">
        <f t="shared" si="9"/>
        <v>#N/A</v>
      </c>
    </row>
    <row r="580" spans="1:6" ht="15" x14ac:dyDescent="0.2">
      <c r="A580" t="s">
        <v>2385</v>
      </c>
      <c r="B580" t="e">
        <f>#N/A</f>
        <v>#N/A</v>
      </c>
      <c r="C580" t="e">
        <f>#N/A</f>
        <v>#N/A</v>
      </c>
      <c r="D580" t="e">
        <f>#N/A</f>
        <v>#N/A</v>
      </c>
      <c r="E580" t="e">
        <f>VLOOKUP(A580,'CRF-All_Assessed_bids'!G:S,12,FALSE)</f>
        <v>#N/A</v>
      </c>
      <c r="F580" t="e">
        <f t="shared" si="9"/>
        <v>#N/A</v>
      </c>
    </row>
    <row r="581" spans="1:6" ht="15" x14ac:dyDescent="0.2">
      <c r="A581" t="s">
        <v>2389</v>
      </c>
      <c r="B581" t="e">
        <f>#N/A</f>
        <v>#N/A</v>
      </c>
      <c r="C581" t="e">
        <f>#N/A</f>
        <v>#N/A</v>
      </c>
      <c r="D581" t="e">
        <f>#N/A</f>
        <v>#N/A</v>
      </c>
      <c r="E581" t="e">
        <f>VLOOKUP(A581,'CRF-All_Assessed_bids'!G:S,12,FALSE)</f>
        <v>#N/A</v>
      </c>
      <c r="F581" t="e">
        <f t="shared" si="9"/>
        <v>#N/A</v>
      </c>
    </row>
    <row r="582" spans="1:6" ht="15" x14ac:dyDescent="0.2">
      <c r="A582" t="s">
        <v>2393</v>
      </c>
      <c r="B582" t="e">
        <f>#N/A</f>
        <v>#N/A</v>
      </c>
      <c r="C582" t="e">
        <f>#N/A</f>
        <v>#N/A</v>
      </c>
      <c r="D582" t="e">
        <f>#N/A</f>
        <v>#N/A</v>
      </c>
      <c r="E582" t="e">
        <f>VLOOKUP(A582,'CRF-All_Assessed_bids'!G:S,12,FALSE)</f>
        <v>#N/A</v>
      </c>
      <c r="F582" t="e">
        <f t="shared" si="9"/>
        <v>#N/A</v>
      </c>
    </row>
    <row r="583" spans="1:6" ht="15" x14ac:dyDescent="0.2">
      <c r="A583" t="s">
        <v>2395</v>
      </c>
      <c r="B583" t="e">
        <f>#N/A</f>
        <v>#N/A</v>
      </c>
      <c r="C583" t="e">
        <f>#N/A</f>
        <v>#N/A</v>
      </c>
      <c r="D583" t="e">
        <f>#N/A</f>
        <v>#N/A</v>
      </c>
      <c r="E583" t="e">
        <f>VLOOKUP(A583,'CRF-All_Assessed_bids'!G:S,12,FALSE)</f>
        <v>#N/A</v>
      </c>
      <c r="F583" t="e">
        <f t="shared" si="9"/>
        <v>#N/A</v>
      </c>
    </row>
    <row r="584" spans="1:6" ht="15" x14ac:dyDescent="0.2">
      <c r="A584" t="s">
        <v>2397</v>
      </c>
      <c r="B584" t="e">
        <f>#N/A</f>
        <v>#N/A</v>
      </c>
      <c r="C584" t="e">
        <f>#N/A</f>
        <v>#N/A</v>
      </c>
      <c r="D584" t="e">
        <f>#N/A</f>
        <v>#N/A</v>
      </c>
      <c r="E584" t="e">
        <f>VLOOKUP(A584,'CRF-All_Assessed_bids'!G:S,12,FALSE)</f>
        <v>#N/A</v>
      </c>
      <c r="F584" t="e">
        <f t="shared" si="9"/>
        <v>#N/A</v>
      </c>
    </row>
    <row r="585" spans="1:6" ht="15" x14ac:dyDescent="0.2">
      <c r="A585" t="s">
        <v>2399</v>
      </c>
      <c r="B585" t="e">
        <f>#N/A</f>
        <v>#N/A</v>
      </c>
      <c r="C585" t="e">
        <f>#N/A</f>
        <v>#N/A</v>
      </c>
      <c r="D585" t="e">
        <f>#N/A</f>
        <v>#N/A</v>
      </c>
      <c r="E585" t="e">
        <f>VLOOKUP(A585,'CRF-All_Assessed_bids'!G:S,12,FALSE)</f>
        <v>#N/A</v>
      </c>
      <c r="F585" t="e">
        <f t="shared" si="9"/>
        <v>#N/A</v>
      </c>
    </row>
    <row r="586" spans="1:6" ht="15" x14ac:dyDescent="0.2">
      <c r="A586" t="s">
        <v>2401</v>
      </c>
      <c r="B586" t="e">
        <f>#N/A</f>
        <v>#N/A</v>
      </c>
      <c r="C586" t="e">
        <f>#N/A</f>
        <v>#N/A</v>
      </c>
      <c r="D586" t="e">
        <f>#N/A</f>
        <v>#N/A</v>
      </c>
      <c r="E586" t="e">
        <f>VLOOKUP(A586,'CRF-All_Assessed_bids'!G:S,12,FALSE)</f>
        <v>#N/A</v>
      </c>
      <c r="F586" t="e">
        <f t="shared" si="9"/>
        <v>#N/A</v>
      </c>
    </row>
    <row r="587" spans="1:6" ht="15" x14ac:dyDescent="0.2">
      <c r="A587" t="s">
        <v>2403</v>
      </c>
      <c r="B587" t="e">
        <f>#N/A</f>
        <v>#N/A</v>
      </c>
      <c r="C587" t="e">
        <f>#N/A</f>
        <v>#N/A</v>
      </c>
      <c r="D587" t="e">
        <f>#N/A</f>
        <v>#N/A</v>
      </c>
      <c r="E587" t="e">
        <f>VLOOKUP(A587,'CRF-All_Assessed_bids'!G:S,12,FALSE)</f>
        <v>#N/A</v>
      </c>
      <c r="F587" t="e">
        <f t="shared" si="9"/>
        <v>#N/A</v>
      </c>
    </row>
    <row r="588" spans="1:6" ht="15" x14ac:dyDescent="0.2">
      <c r="A588" t="s">
        <v>2428</v>
      </c>
      <c r="B588" t="e">
        <f>#N/A</f>
        <v>#N/A</v>
      </c>
      <c r="C588" t="e">
        <f>#N/A</f>
        <v>#N/A</v>
      </c>
      <c r="D588" t="e">
        <f>#N/A</f>
        <v>#N/A</v>
      </c>
      <c r="E588" t="e">
        <f>VLOOKUP(A588,'CRF-All_Assessed_bids'!G:S,12,FALSE)</f>
        <v>#N/A</v>
      </c>
      <c r="F588" t="e">
        <f t="shared" si="9"/>
        <v>#N/A</v>
      </c>
    </row>
    <row r="589" spans="1:6" ht="15" x14ac:dyDescent="0.2">
      <c r="A589" t="s">
        <v>2430</v>
      </c>
      <c r="B589" t="e">
        <f>#N/A</f>
        <v>#N/A</v>
      </c>
      <c r="C589" t="e">
        <f>#N/A</f>
        <v>#N/A</v>
      </c>
      <c r="D589" t="e">
        <f>#N/A</f>
        <v>#N/A</v>
      </c>
      <c r="E589" t="e">
        <f>VLOOKUP(A589,'CRF-All_Assessed_bids'!G:S,12,FALSE)</f>
        <v>#N/A</v>
      </c>
      <c r="F589" t="e">
        <f t="shared" si="9"/>
        <v>#N/A</v>
      </c>
    </row>
    <row r="590" spans="1:6" ht="15" x14ac:dyDescent="0.2">
      <c r="A590" t="s">
        <v>2432</v>
      </c>
      <c r="B590" t="e">
        <f>#N/A</f>
        <v>#N/A</v>
      </c>
      <c r="C590" t="e">
        <f>#N/A</f>
        <v>#N/A</v>
      </c>
      <c r="D590" t="e">
        <f>#N/A</f>
        <v>#N/A</v>
      </c>
      <c r="E590" t="e">
        <f>VLOOKUP(A590,'CRF-All_Assessed_bids'!G:S,12,FALSE)</f>
        <v>#N/A</v>
      </c>
      <c r="F590" t="e">
        <f t="shared" si="9"/>
        <v>#N/A</v>
      </c>
    </row>
    <row r="591" spans="1:6" ht="15" x14ac:dyDescent="0.2">
      <c r="A591" t="s">
        <v>2437</v>
      </c>
      <c r="B591" t="e">
        <f>#N/A</f>
        <v>#N/A</v>
      </c>
      <c r="C591" t="e">
        <f>#N/A</f>
        <v>#N/A</v>
      </c>
      <c r="D591" t="e">
        <f>#N/A</f>
        <v>#N/A</v>
      </c>
      <c r="E591" t="e">
        <f>VLOOKUP(A591,'CRF-All_Assessed_bids'!G:S,12,FALSE)</f>
        <v>#N/A</v>
      </c>
      <c r="F591" t="e">
        <f t="shared" si="9"/>
        <v>#N/A</v>
      </c>
    </row>
    <row r="592" spans="1:6" ht="15" x14ac:dyDescent="0.2">
      <c r="A592" t="s">
        <v>2439</v>
      </c>
      <c r="B592" t="e">
        <f>#N/A</f>
        <v>#N/A</v>
      </c>
      <c r="C592" t="e">
        <f>#N/A</f>
        <v>#N/A</v>
      </c>
      <c r="D592" t="e">
        <f>#N/A</f>
        <v>#N/A</v>
      </c>
      <c r="E592" t="e">
        <f>VLOOKUP(A592,'CRF-All_Assessed_bids'!G:S,12,FALSE)</f>
        <v>#N/A</v>
      </c>
      <c r="F592" t="e">
        <f t="shared" si="9"/>
        <v>#N/A</v>
      </c>
    </row>
    <row r="593" spans="1:6" ht="15" x14ac:dyDescent="0.2">
      <c r="A593" t="s">
        <v>2441</v>
      </c>
      <c r="B593" t="e">
        <f>#N/A</f>
        <v>#N/A</v>
      </c>
      <c r="C593" t="e">
        <f>#N/A</f>
        <v>#N/A</v>
      </c>
      <c r="D593" t="e">
        <f>#N/A</f>
        <v>#N/A</v>
      </c>
      <c r="E593" t="e">
        <f>VLOOKUP(A593,'CRF-All_Assessed_bids'!G:S,12,FALSE)</f>
        <v>#N/A</v>
      </c>
      <c r="F593" t="e">
        <f t="shared" si="9"/>
        <v>#N/A</v>
      </c>
    </row>
    <row r="594" spans="1:6" ht="15" x14ac:dyDescent="0.2">
      <c r="A594" t="s">
        <v>2443</v>
      </c>
      <c r="B594" t="e">
        <f>#N/A</f>
        <v>#N/A</v>
      </c>
      <c r="C594" t="e">
        <f>#N/A</f>
        <v>#N/A</v>
      </c>
      <c r="D594" t="e">
        <f>#N/A</f>
        <v>#N/A</v>
      </c>
      <c r="E594" t="e">
        <f>VLOOKUP(A594,'CRF-All_Assessed_bids'!G:S,12,FALSE)</f>
        <v>#N/A</v>
      </c>
      <c r="F594" t="e">
        <f t="shared" si="9"/>
        <v>#N/A</v>
      </c>
    </row>
    <row r="595" spans="1:6" ht="15" x14ac:dyDescent="0.2">
      <c r="A595" t="s">
        <v>2445</v>
      </c>
      <c r="B595" t="e">
        <f>#N/A</f>
        <v>#N/A</v>
      </c>
      <c r="C595" t="e">
        <f>#N/A</f>
        <v>#N/A</v>
      </c>
      <c r="D595" t="e">
        <f>#N/A</f>
        <v>#N/A</v>
      </c>
      <c r="E595" t="e">
        <f>VLOOKUP(A595,'CRF-All_Assessed_bids'!G:S,12,FALSE)</f>
        <v>#N/A</v>
      </c>
      <c r="F595" t="e">
        <f t="shared" si="9"/>
        <v>#N/A</v>
      </c>
    </row>
    <row r="596" spans="1:6" ht="15" x14ac:dyDescent="0.2">
      <c r="A596" t="s">
        <v>2470</v>
      </c>
      <c r="B596" t="e">
        <f>#N/A</f>
        <v>#N/A</v>
      </c>
      <c r="C596" t="e">
        <f>#N/A</f>
        <v>#N/A</v>
      </c>
      <c r="D596" t="e">
        <f>#N/A</f>
        <v>#N/A</v>
      </c>
      <c r="E596" t="e">
        <f>VLOOKUP(A596,'CRF-All_Assessed_bids'!G:S,12,FALSE)</f>
        <v>#N/A</v>
      </c>
      <c r="F596" t="e">
        <f t="shared" si="9"/>
        <v>#N/A</v>
      </c>
    </row>
    <row r="597" spans="1:6" ht="15" x14ac:dyDescent="0.2">
      <c r="A597" t="s">
        <v>2472</v>
      </c>
      <c r="B597" t="e">
        <f>#N/A</f>
        <v>#N/A</v>
      </c>
      <c r="C597" t="e">
        <f>#N/A</f>
        <v>#N/A</v>
      </c>
      <c r="D597" t="e">
        <f>#N/A</f>
        <v>#N/A</v>
      </c>
      <c r="E597" t="e">
        <f>VLOOKUP(A597,'CRF-All_Assessed_bids'!G:S,12,FALSE)</f>
        <v>#N/A</v>
      </c>
      <c r="F597" t="e">
        <f t="shared" si="9"/>
        <v>#N/A</v>
      </c>
    </row>
    <row r="598" spans="1:6" ht="15" x14ac:dyDescent="0.2">
      <c r="A598" t="s">
        <v>2474</v>
      </c>
      <c r="B598" t="e">
        <f>#N/A</f>
        <v>#N/A</v>
      </c>
      <c r="C598" t="e">
        <f>#N/A</f>
        <v>#N/A</v>
      </c>
      <c r="D598" t="e">
        <f>#N/A</f>
        <v>#N/A</v>
      </c>
      <c r="E598" t="e">
        <f>VLOOKUP(A598,'CRF-All_Assessed_bids'!G:S,12,FALSE)</f>
        <v>#N/A</v>
      </c>
      <c r="F598" t="e">
        <f t="shared" si="9"/>
        <v>#N/A</v>
      </c>
    </row>
    <row r="599" spans="1:6" ht="15" x14ac:dyDescent="0.2">
      <c r="A599" t="s">
        <v>2475</v>
      </c>
      <c r="B599" t="e">
        <f>#N/A</f>
        <v>#N/A</v>
      </c>
      <c r="C599" t="e">
        <f>#N/A</f>
        <v>#N/A</v>
      </c>
      <c r="D599" t="e">
        <f>#N/A</f>
        <v>#N/A</v>
      </c>
      <c r="E599" t="e">
        <f>VLOOKUP(A599,'CRF-All_Assessed_bids'!G:S,12,FALSE)</f>
        <v>#N/A</v>
      </c>
      <c r="F599" t="e">
        <f t="shared" si="9"/>
        <v>#N/A</v>
      </c>
    </row>
    <row r="600" spans="1:6" ht="15" x14ac:dyDescent="0.2">
      <c r="A600" t="s">
        <v>2477</v>
      </c>
      <c r="B600" t="e">
        <f>#N/A</f>
        <v>#N/A</v>
      </c>
      <c r="C600" t="e">
        <f>#N/A</f>
        <v>#N/A</v>
      </c>
      <c r="D600" t="e">
        <f>#N/A</f>
        <v>#N/A</v>
      </c>
      <c r="E600" t="e">
        <f>VLOOKUP(A600,'CRF-All_Assessed_bids'!G:S,12,FALSE)</f>
        <v>#N/A</v>
      </c>
      <c r="F600" t="e">
        <f t="shared" si="9"/>
        <v>#N/A</v>
      </c>
    </row>
    <row r="601" spans="1:6" ht="15" x14ac:dyDescent="0.2">
      <c r="A601" t="s">
        <v>2486</v>
      </c>
      <c r="B601" t="e">
        <f>#N/A</f>
        <v>#N/A</v>
      </c>
      <c r="C601" t="e">
        <f>#N/A</f>
        <v>#N/A</v>
      </c>
      <c r="D601" t="e">
        <f>#N/A</f>
        <v>#N/A</v>
      </c>
      <c r="E601" t="e">
        <f>VLOOKUP(A601,'CRF-All_Assessed_bids'!G:S,12,FALSE)</f>
        <v>#N/A</v>
      </c>
      <c r="F601" t="e">
        <f t="shared" si="9"/>
        <v>#N/A</v>
      </c>
    </row>
    <row r="602" spans="1:6" ht="15" x14ac:dyDescent="0.2">
      <c r="A602" t="s">
        <v>2488</v>
      </c>
      <c r="B602" t="e">
        <f>#N/A</f>
        <v>#N/A</v>
      </c>
      <c r="C602" t="e">
        <f>#N/A</f>
        <v>#N/A</v>
      </c>
      <c r="D602" t="e">
        <f>#N/A</f>
        <v>#N/A</v>
      </c>
      <c r="E602" t="e">
        <f>VLOOKUP(A602,'CRF-All_Assessed_bids'!G:S,12,FALSE)</f>
        <v>#N/A</v>
      </c>
      <c r="F602" t="e">
        <f t="shared" si="9"/>
        <v>#N/A</v>
      </c>
    </row>
    <row r="603" spans="1:6" ht="15" x14ac:dyDescent="0.2">
      <c r="A603" t="s">
        <v>2490</v>
      </c>
      <c r="B603" t="e">
        <f>#N/A</f>
        <v>#N/A</v>
      </c>
      <c r="C603" t="e">
        <f>#N/A</f>
        <v>#N/A</v>
      </c>
      <c r="D603" t="e">
        <f>#N/A</f>
        <v>#N/A</v>
      </c>
      <c r="E603" t="e">
        <f>VLOOKUP(A603,'CRF-All_Assessed_bids'!G:S,12,FALSE)</f>
        <v>#N/A</v>
      </c>
      <c r="F603" t="e">
        <f t="shared" si="9"/>
        <v>#N/A</v>
      </c>
    </row>
    <row r="604" spans="1:6" ht="15" x14ac:dyDescent="0.2">
      <c r="A604" t="s">
        <v>2494</v>
      </c>
      <c r="B604" t="e">
        <f>#N/A</f>
        <v>#N/A</v>
      </c>
      <c r="C604" t="e">
        <f>#N/A</f>
        <v>#N/A</v>
      </c>
      <c r="D604" t="e">
        <f>#N/A</f>
        <v>#N/A</v>
      </c>
      <c r="E604" t="e">
        <f>VLOOKUP(A604,'CRF-All_Assessed_bids'!G:S,12,FALSE)</f>
        <v>#N/A</v>
      </c>
      <c r="F604" t="e">
        <f t="shared" si="9"/>
        <v>#N/A</v>
      </c>
    </row>
    <row r="605" spans="1:6" ht="15" x14ac:dyDescent="0.2">
      <c r="A605" t="s">
        <v>2496</v>
      </c>
      <c r="B605" t="e">
        <f>#N/A</f>
        <v>#N/A</v>
      </c>
      <c r="C605" t="e">
        <f>#N/A</f>
        <v>#N/A</v>
      </c>
      <c r="D605" t="e">
        <f>#N/A</f>
        <v>#N/A</v>
      </c>
      <c r="E605" t="e">
        <f>VLOOKUP(A605,'CRF-All_Assessed_bids'!G:S,12,FALSE)</f>
        <v>#N/A</v>
      </c>
      <c r="F605" t="e">
        <f t="shared" si="9"/>
        <v>#N/A</v>
      </c>
    </row>
    <row r="606" spans="1:6" ht="15" x14ac:dyDescent="0.2">
      <c r="A606" t="s">
        <v>2498</v>
      </c>
      <c r="B606" t="e">
        <f>#N/A</f>
        <v>#N/A</v>
      </c>
      <c r="C606" t="e">
        <f>#N/A</f>
        <v>#N/A</v>
      </c>
      <c r="D606" t="e">
        <f>#N/A</f>
        <v>#N/A</v>
      </c>
      <c r="E606" t="e">
        <f>VLOOKUP(A606,'CRF-All_Assessed_bids'!G:S,12,FALSE)</f>
        <v>#N/A</v>
      </c>
      <c r="F606" t="e">
        <f t="shared" si="9"/>
        <v>#N/A</v>
      </c>
    </row>
    <row r="607" spans="1:6" ht="15" x14ac:dyDescent="0.2">
      <c r="A607" t="s">
        <v>2505</v>
      </c>
      <c r="B607" t="e">
        <f>#N/A</f>
        <v>#N/A</v>
      </c>
      <c r="C607" t="e">
        <f>#N/A</f>
        <v>#N/A</v>
      </c>
      <c r="D607" t="e">
        <f>#N/A</f>
        <v>#N/A</v>
      </c>
      <c r="E607" t="e">
        <f>VLOOKUP(A607,'CRF-All_Assessed_bids'!G:S,12,FALSE)</f>
        <v>#N/A</v>
      </c>
      <c r="F607" t="e">
        <f t="shared" si="9"/>
        <v>#N/A</v>
      </c>
    </row>
    <row r="608" spans="1:6" ht="15" x14ac:dyDescent="0.2">
      <c r="A608" t="s">
        <v>2511</v>
      </c>
      <c r="B608" t="e">
        <f>#N/A</f>
        <v>#N/A</v>
      </c>
      <c r="C608" t="e">
        <f>#N/A</f>
        <v>#N/A</v>
      </c>
      <c r="D608" t="e">
        <f>#N/A</f>
        <v>#N/A</v>
      </c>
      <c r="E608" t="e">
        <f>VLOOKUP(A608,'CRF-All_Assessed_bids'!G:S,12,FALSE)</f>
        <v>#N/A</v>
      </c>
      <c r="F608" t="e">
        <f t="shared" si="9"/>
        <v>#N/A</v>
      </c>
    </row>
    <row r="609" spans="1:6" ht="15" x14ac:dyDescent="0.2">
      <c r="A609" t="s">
        <v>2513</v>
      </c>
      <c r="B609" t="e">
        <f>#N/A</f>
        <v>#N/A</v>
      </c>
      <c r="C609" t="e">
        <f>#N/A</f>
        <v>#N/A</v>
      </c>
      <c r="D609" t="e">
        <f>#N/A</f>
        <v>#N/A</v>
      </c>
      <c r="E609" t="e">
        <f>VLOOKUP(A609,'CRF-All_Assessed_bids'!G:S,12,FALSE)</f>
        <v>#N/A</v>
      </c>
      <c r="F609" t="e">
        <f t="shared" si="9"/>
        <v>#N/A</v>
      </c>
    </row>
    <row r="610" spans="1:6" ht="15" x14ac:dyDescent="0.2">
      <c r="A610" t="s">
        <v>2515</v>
      </c>
      <c r="B610" t="e">
        <f>#N/A</f>
        <v>#N/A</v>
      </c>
      <c r="C610" t="e">
        <f>#N/A</f>
        <v>#N/A</v>
      </c>
      <c r="D610" t="e">
        <f>#N/A</f>
        <v>#N/A</v>
      </c>
      <c r="E610" t="e">
        <f>VLOOKUP(A610,'CRF-All_Assessed_bids'!G:S,12,FALSE)</f>
        <v>#N/A</v>
      </c>
      <c r="F610" t="e">
        <f t="shared" si="9"/>
        <v>#N/A</v>
      </c>
    </row>
    <row r="611" spans="1:6" ht="15" x14ac:dyDescent="0.2">
      <c r="A611" t="s">
        <v>2536</v>
      </c>
      <c r="B611" t="e">
        <f>#N/A</f>
        <v>#N/A</v>
      </c>
      <c r="C611" t="e">
        <f>#N/A</f>
        <v>#N/A</v>
      </c>
      <c r="D611" t="e">
        <f>#N/A</f>
        <v>#N/A</v>
      </c>
      <c r="E611" t="e">
        <f>VLOOKUP(A611,'CRF-All_Assessed_bids'!G:S,12,FALSE)</f>
        <v>#N/A</v>
      </c>
      <c r="F611" t="e">
        <f t="shared" si="9"/>
        <v>#N/A</v>
      </c>
    </row>
    <row r="612" spans="1:6" ht="15" x14ac:dyDescent="0.2">
      <c r="A612" t="s">
        <v>2538</v>
      </c>
      <c r="B612" t="e">
        <f>#N/A</f>
        <v>#N/A</v>
      </c>
      <c r="C612" t="e">
        <f>#N/A</f>
        <v>#N/A</v>
      </c>
      <c r="D612" t="e">
        <f>#N/A</f>
        <v>#N/A</v>
      </c>
      <c r="E612" t="e">
        <f>VLOOKUP(A612,'CRF-All_Assessed_bids'!G:S,12,FALSE)</f>
        <v>#N/A</v>
      </c>
      <c r="F612" t="e">
        <f t="shared" si="9"/>
        <v>#N/A</v>
      </c>
    </row>
    <row r="613" spans="1:6" ht="15" x14ac:dyDescent="0.2">
      <c r="A613" t="s">
        <v>2543</v>
      </c>
      <c r="B613" t="e">
        <f>#N/A</f>
        <v>#N/A</v>
      </c>
      <c r="C613" t="e">
        <f>#N/A</f>
        <v>#N/A</v>
      </c>
      <c r="D613" t="e">
        <f>#N/A</f>
        <v>#N/A</v>
      </c>
      <c r="E613" t="e">
        <f>VLOOKUP(A613,'CRF-All_Assessed_bids'!G:S,12,FALSE)</f>
        <v>#N/A</v>
      </c>
      <c r="F613" t="e">
        <f t="shared" si="9"/>
        <v>#N/A</v>
      </c>
    </row>
    <row r="614" spans="1:6" ht="15" x14ac:dyDescent="0.2">
      <c r="A614" t="s">
        <v>65</v>
      </c>
      <c r="B614">
        <v>300000</v>
      </c>
      <c r="C614">
        <v>6000</v>
      </c>
      <c r="D614">
        <v>306000</v>
      </c>
      <c r="E614">
        <f>VLOOKUP(A614,'CRF-All_Assessed_bids'!G:S,12,FALSE)</f>
        <v>6000</v>
      </c>
      <c r="F614">
        <f t="shared" si="9"/>
        <v>300000</v>
      </c>
    </row>
    <row r="615" spans="1:6" ht="15" x14ac:dyDescent="0.2">
      <c r="A615" t="s">
        <v>124</v>
      </c>
      <c r="B615">
        <v>718668</v>
      </c>
      <c r="C615">
        <v>14373</v>
      </c>
      <c r="D615">
        <v>733041</v>
      </c>
      <c r="E615">
        <f>VLOOKUP(A615,'CRF-All_Assessed_bids'!G:S,12,FALSE)</f>
        <v>14373</v>
      </c>
      <c r="F615">
        <f t="shared" si="9"/>
        <v>718668</v>
      </c>
    </row>
    <row r="616" spans="1:6" ht="15" x14ac:dyDescent="0.2">
      <c r="A616" t="s">
        <v>129</v>
      </c>
      <c r="B616">
        <v>575250</v>
      </c>
      <c r="C616">
        <v>11505</v>
      </c>
      <c r="D616">
        <v>586755</v>
      </c>
      <c r="E616">
        <f>VLOOKUP(A616,'CRF-All_Assessed_bids'!G:S,12,FALSE)</f>
        <v>11505</v>
      </c>
      <c r="F616">
        <f t="shared" si="9"/>
        <v>575250</v>
      </c>
    </row>
    <row r="617" spans="1:6" ht="15" x14ac:dyDescent="0.2">
      <c r="A617" t="s">
        <v>133</v>
      </c>
      <c r="B617">
        <v>153637</v>
      </c>
      <c r="C617">
        <v>3072.74</v>
      </c>
      <c r="D617">
        <v>156709.74</v>
      </c>
      <c r="E617">
        <f>VLOOKUP(A617,'CRF-All_Assessed_bids'!G:S,12,FALSE)</f>
        <v>3072.74</v>
      </c>
      <c r="F617">
        <f t="shared" si="9"/>
        <v>153637</v>
      </c>
    </row>
    <row r="618" spans="1:6" ht="15" x14ac:dyDescent="0.2">
      <c r="A618" t="s">
        <v>137</v>
      </c>
      <c r="B618">
        <v>857831</v>
      </c>
      <c r="C618">
        <v>17157</v>
      </c>
      <c r="D618">
        <v>874988</v>
      </c>
      <c r="E618">
        <f>VLOOKUP(A618,'CRF-All_Assessed_bids'!G:S,12,FALSE)</f>
        <v>17157</v>
      </c>
      <c r="F618">
        <f t="shared" si="9"/>
        <v>857831</v>
      </c>
    </row>
    <row r="619" spans="1:6" ht="15" x14ac:dyDescent="0.2">
      <c r="A619" t="s">
        <v>176</v>
      </c>
      <c r="B619">
        <v>807428</v>
      </c>
      <c r="C619">
        <v>16148</v>
      </c>
      <c r="D619">
        <v>823576</v>
      </c>
      <c r="E619">
        <f>VLOOKUP(A619,'CRF-All_Assessed_bids'!G:S,12,FALSE)</f>
        <v>16148</v>
      </c>
      <c r="F619">
        <f t="shared" si="9"/>
        <v>807428</v>
      </c>
    </row>
    <row r="620" spans="1:6" ht="15" x14ac:dyDescent="0.2">
      <c r="A620" t="s">
        <v>182</v>
      </c>
      <c r="B620">
        <v>228285</v>
      </c>
      <c r="C620">
        <v>4565.7</v>
      </c>
      <c r="D620">
        <v>232850.7</v>
      </c>
      <c r="E620">
        <f>VLOOKUP(A620,'CRF-All_Assessed_bids'!G:S,12,FALSE)</f>
        <v>4565.7</v>
      </c>
      <c r="F620">
        <f t="shared" si="9"/>
        <v>228285</v>
      </c>
    </row>
    <row r="621" spans="1:6" ht="15" x14ac:dyDescent="0.2">
      <c r="A621" t="s">
        <v>205</v>
      </c>
      <c r="B621">
        <v>424500</v>
      </c>
      <c r="C621">
        <v>12735</v>
      </c>
      <c r="D621">
        <v>437235</v>
      </c>
      <c r="E621">
        <f>VLOOKUP(A621,'CRF-All_Assessed_bids'!G:S,12,FALSE)</f>
        <v>12735</v>
      </c>
      <c r="F621">
        <f t="shared" si="9"/>
        <v>424500</v>
      </c>
    </row>
    <row r="622" spans="1:6" ht="15" x14ac:dyDescent="0.2">
      <c r="A622" t="s">
        <v>230</v>
      </c>
      <c r="B622">
        <v>60000</v>
      </c>
      <c r="C622">
        <v>1200</v>
      </c>
      <c r="D622">
        <v>61200</v>
      </c>
      <c r="E622">
        <f>VLOOKUP(A622,'CRF-All_Assessed_bids'!G:S,12,FALSE)</f>
        <v>1200</v>
      </c>
      <c r="F622">
        <f t="shared" si="9"/>
        <v>60000</v>
      </c>
    </row>
    <row r="623" spans="1:6" ht="15" x14ac:dyDescent="0.2">
      <c r="A623" t="s">
        <v>257</v>
      </c>
      <c r="B623">
        <v>399721</v>
      </c>
      <c r="C623">
        <v>7994.42</v>
      </c>
      <c r="D623">
        <v>407715.42</v>
      </c>
      <c r="E623">
        <f>VLOOKUP(A623,'CRF-All_Assessed_bids'!G:S,12,FALSE)</f>
        <v>7994.42</v>
      </c>
      <c r="F623">
        <f t="shared" si="9"/>
        <v>399721</v>
      </c>
    </row>
    <row r="624" spans="1:6" ht="15" x14ac:dyDescent="0.2">
      <c r="A624" t="s">
        <v>261</v>
      </c>
      <c r="B624">
        <v>534054</v>
      </c>
      <c r="C624">
        <v>16021.62</v>
      </c>
      <c r="D624">
        <v>550075.62</v>
      </c>
      <c r="E624">
        <f>VLOOKUP(A624,'CRF-All_Assessed_bids'!G:S,12,FALSE)</f>
        <v>16021.62</v>
      </c>
      <c r="F624">
        <f t="shared" si="9"/>
        <v>534054</v>
      </c>
    </row>
    <row r="625" spans="1:6" ht="15" x14ac:dyDescent="0.2">
      <c r="A625" t="s">
        <v>272</v>
      </c>
      <c r="B625">
        <v>93375</v>
      </c>
      <c r="C625">
        <v>1867.5</v>
      </c>
      <c r="D625">
        <v>95242.5</v>
      </c>
      <c r="E625">
        <f>VLOOKUP(A625,'CRF-All_Assessed_bids'!G:S,12,FALSE)</f>
        <v>1867.5</v>
      </c>
      <c r="F625">
        <f t="shared" si="9"/>
        <v>93375</v>
      </c>
    </row>
    <row r="626" spans="1:6" ht="15" x14ac:dyDescent="0.2">
      <c r="A626" t="s">
        <v>330</v>
      </c>
      <c r="B626">
        <v>287764</v>
      </c>
      <c r="C626">
        <v>8633</v>
      </c>
      <c r="D626">
        <v>296397</v>
      </c>
      <c r="E626">
        <f>VLOOKUP(A626,'CRF-All_Assessed_bids'!G:S,12,FALSE)</f>
        <v>8633</v>
      </c>
      <c r="F626">
        <f t="shared" si="9"/>
        <v>287764</v>
      </c>
    </row>
    <row r="627" spans="1:6" ht="15" x14ac:dyDescent="0.2">
      <c r="A627" t="s">
        <v>381</v>
      </c>
      <c r="B627">
        <v>494000</v>
      </c>
      <c r="C627">
        <v>9880</v>
      </c>
      <c r="D627">
        <v>503880</v>
      </c>
      <c r="E627">
        <f>VLOOKUP(A627,'CRF-All_Assessed_bids'!G:S,12,FALSE)</f>
        <v>9880</v>
      </c>
      <c r="F627">
        <f t="shared" si="9"/>
        <v>494000</v>
      </c>
    </row>
    <row r="628" spans="1:6" ht="15" x14ac:dyDescent="0.2">
      <c r="A628" t="s">
        <v>386</v>
      </c>
      <c r="B628">
        <v>104546</v>
      </c>
      <c r="C628">
        <v>2090.92</v>
      </c>
      <c r="D628">
        <v>106636.92</v>
      </c>
      <c r="E628">
        <f>VLOOKUP(A628,'CRF-All_Assessed_bids'!G:S,12,FALSE)</f>
        <v>2090.92</v>
      </c>
      <c r="F628">
        <f t="shared" si="9"/>
        <v>104546</v>
      </c>
    </row>
    <row r="629" spans="1:6" ht="15" x14ac:dyDescent="0.2">
      <c r="A629" t="s">
        <v>415</v>
      </c>
      <c r="B629">
        <v>25000</v>
      </c>
      <c r="C629">
        <v>500</v>
      </c>
      <c r="D629">
        <v>25500</v>
      </c>
      <c r="E629">
        <f>VLOOKUP(A629,'CRF-All_Assessed_bids'!G:S,12,FALSE)</f>
        <v>500</v>
      </c>
      <c r="F629">
        <f t="shared" si="9"/>
        <v>25000</v>
      </c>
    </row>
    <row r="630" spans="1:6" ht="15" x14ac:dyDescent="0.2">
      <c r="A630" t="s">
        <v>521</v>
      </c>
      <c r="B630">
        <v>181170</v>
      </c>
      <c r="C630">
        <v>3623.4</v>
      </c>
      <c r="D630">
        <v>184793.4</v>
      </c>
      <c r="E630">
        <f>VLOOKUP(A630,'CRF-All_Assessed_bids'!G:S,12,FALSE)</f>
        <v>3623.4</v>
      </c>
      <c r="F630">
        <f t="shared" si="9"/>
        <v>181170</v>
      </c>
    </row>
    <row r="631" spans="1:6" ht="15" x14ac:dyDescent="0.2">
      <c r="A631" t="s">
        <v>526</v>
      </c>
      <c r="B631">
        <v>338799</v>
      </c>
      <c r="C631">
        <v>6778</v>
      </c>
      <c r="D631">
        <v>345577</v>
      </c>
      <c r="E631">
        <f>VLOOKUP(A631,'CRF-All_Assessed_bids'!G:S,12,FALSE)</f>
        <v>6778</v>
      </c>
      <c r="F631">
        <f t="shared" si="9"/>
        <v>338799</v>
      </c>
    </row>
    <row r="632" spans="1:6" ht="15" x14ac:dyDescent="0.2">
      <c r="A632" t="s">
        <v>630</v>
      </c>
      <c r="B632" t="e">
        <f>#N/A</f>
        <v>#N/A</v>
      </c>
      <c r="C632" t="e">
        <f>#N/A</f>
        <v>#N/A</v>
      </c>
      <c r="D632" t="e">
        <f>#N/A</f>
        <v>#N/A</v>
      </c>
      <c r="E632" t="e">
        <f>VLOOKUP(A632,'CRF-All_Assessed_bids'!G:S,12,FALSE)</f>
        <v>#N/A</v>
      </c>
      <c r="F632" t="e">
        <f t="shared" si="9"/>
        <v>#N/A</v>
      </c>
    </row>
    <row r="633" spans="1:6" ht="15" x14ac:dyDescent="0.2">
      <c r="A633" t="s">
        <v>635</v>
      </c>
      <c r="B633">
        <v>213226</v>
      </c>
      <c r="C633">
        <v>4265</v>
      </c>
      <c r="D633">
        <v>217491</v>
      </c>
      <c r="E633">
        <f>VLOOKUP(A633,'CRF-All_Assessed_bids'!G:S,12,FALSE)</f>
        <v>4265</v>
      </c>
      <c r="F633">
        <f t="shared" si="9"/>
        <v>213226</v>
      </c>
    </row>
    <row r="634" spans="1:6" ht="15" x14ac:dyDescent="0.2">
      <c r="A634" t="s">
        <v>640</v>
      </c>
      <c r="B634">
        <v>447664</v>
      </c>
      <c r="C634">
        <v>8953.2800000000007</v>
      </c>
      <c r="D634">
        <v>456617.28</v>
      </c>
      <c r="E634">
        <f>VLOOKUP(A634,'CRF-All_Assessed_bids'!G:S,12,FALSE)</f>
        <v>8953.2800000000007</v>
      </c>
      <c r="F634">
        <f t="shared" si="9"/>
        <v>447664</v>
      </c>
    </row>
    <row r="635" spans="1:6" ht="15" x14ac:dyDescent="0.2">
      <c r="A635" t="s">
        <v>645</v>
      </c>
      <c r="B635">
        <v>80828</v>
      </c>
      <c r="C635">
        <v>1616.56</v>
      </c>
      <c r="D635">
        <v>82444.56</v>
      </c>
      <c r="E635">
        <f>VLOOKUP(A635,'CRF-All_Assessed_bids'!G:S,12,FALSE)</f>
        <v>1616.56</v>
      </c>
      <c r="F635">
        <f t="shared" si="9"/>
        <v>80828</v>
      </c>
    </row>
    <row r="636" spans="1:6" ht="15" x14ac:dyDescent="0.2">
      <c r="A636" t="s">
        <v>647</v>
      </c>
      <c r="B636">
        <v>154942.18</v>
      </c>
      <c r="C636">
        <v>3098.84</v>
      </c>
      <c r="D636">
        <v>158041.01999999999</v>
      </c>
      <c r="E636">
        <f>VLOOKUP(A636,'CRF-All_Assessed_bids'!G:S,12,FALSE)</f>
        <v>3098.84</v>
      </c>
      <c r="F636">
        <f t="shared" si="9"/>
        <v>154942.18</v>
      </c>
    </row>
    <row r="637" spans="1:6" ht="15" x14ac:dyDescent="0.2">
      <c r="A637" t="s">
        <v>667</v>
      </c>
      <c r="B637">
        <v>260000</v>
      </c>
      <c r="C637">
        <v>5200</v>
      </c>
      <c r="D637">
        <v>265200</v>
      </c>
      <c r="E637">
        <f>VLOOKUP(A637,'CRF-All_Assessed_bids'!G:S,12,FALSE)</f>
        <v>5200</v>
      </c>
      <c r="F637">
        <f t="shared" si="9"/>
        <v>260000</v>
      </c>
    </row>
    <row r="638" spans="1:6" ht="15" x14ac:dyDescent="0.2">
      <c r="A638" t="s">
        <v>696</v>
      </c>
      <c r="B638">
        <v>85253</v>
      </c>
      <c r="C638">
        <v>1705</v>
      </c>
      <c r="D638">
        <v>86958</v>
      </c>
      <c r="E638">
        <f>VLOOKUP(A638,'CRF-All_Assessed_bids'!G:S,12,FALSE)</f>
        <v>1705</v>
      </c>
      <c r="F638">
        <f t="shared" si="9"/>
        <v>85253</v>
      </c>
    </row>
    <row r="639" spans="1:6" ht="15" x14ac:dyDescent="0.2">
      <c r="A639" t="s">
        <v>698</v>
      </c>
      <c r="B639">
        <v>214450</v>
      </c>
      <c r="C639">
        <v>4289</v>
      </c>
      <c r="D639">
        <v>218739</v>
      </c>
      <c r="E639">
        <f>VLOOKUP(A639,'CRF-All_Assessed_bids'!G:S,12,FALSE)</f>
        <v>4289</v>
      </c>
      <c r="F639">
        <f t="shared" si="9"/>
        <v>214450</v>
      </c>
    </row>
    <row r="640" spans="1:6" ht="15" x14ac:dyDescent="0.2">
      <c r="A640" t="s">
        <v>848</v>
      </c>
      <c r="B640" t="e">
        <f>#N/A</f>
        <v>#N/A</v>
      </c>
      <c r="C640" t="e">
        <f>#N/A</f>
        <v>#N/A</v>
      </c>
      <c r="D640" t="e">
        <f>#N/A</f>
        <v>#N/A</v>
      </c>
      <c r="E640" t="e">
        <f>VLOOKUP(A640,'CRF-All_Assessed_bids'!G:S,12,FALSE)</f>
        <v>#N/A</v>
      </c>
      <c r="F640" t="e">
        <f t="shared" si="9"/>
        <v>#N/A</v>
      </c>
    </row>
    <row r="641" spans="1:6" ht="15" x14ac:dyDescent="0.2">
      <c r="A641" t="s">
        <v>850</v>
      </c>
      <c r="B641">
        <v>352600</v>
      </c>
      <c r="C641">
        <v>7052</v>
      </c>
      <c r="D641">
        <v>359652</v>
      </c>
      <c r="E641">
        <f>VLOOKUP(A641,'CRF-All_Assessed_bids'!G:S,12,FALSE)</f>
        <v>7052</v>
      </c>
      <c r="F641">
        <f t="shared" si="9"/>
        <v>352600</v>
      </c>
    </row>
    <row r="642" spans="1:6" ht="15" x14ac:dyDescent="0.2">
      <c r="A642" t="s">
        <v>852</v>
      </c>
      <c r="B642">
        <v>52342</v>
      </c>
      <c r="C642">
        <v>1047</v>
      </c>
      <c r="D642">
        <v>53389</v>
      </c>
      <c r="E642">
        <f>VLOOKUP(A642,'CRF-All_Assessed_bids'!G:S,12,FALSE)</f>
        <v>1047</v>
      </c>
      <c r="F642">
        <f t="shared" ref="F642:F705" si="10">D642-E642</f>
        <v>52342</v>
      </c>
    </row>
    <row r="643" spans="1:6" ht="15" x14ac:dyDescent="0.2">
      <c r="A643" t="s">
        <v>857</v>
      </c>
      <c r="B643">
        <v>300000</v>
      </c>
      <c r="C643">
        <v>6000</v>
      </c>
      <c r="D643">
        <v>306000</v>
      </c>
      <c r="E643">
        <f>VLOOKUP(A643,'CRF-All_Assessed_bids'!G:S,12,FALSE)</f>
        <v>6000</v>
      </c>
      <c r="F643">
        <f t="shared" si="10"/>
        <v>300000</v>
      </c>
    </row>
    <row r="644" spans="1:6" ht="15" x14ac:dyDescent="0.2">
      <c r="A644" t="s">
        <v>859</v>
      </c>
      <c r="B644">
        <v>196000</v>
      </c>
      <c r="C644">
        <v>3920</v>
      </c>
      <c r="D644">
        <v>199920</v>
      </c>
      <c r="E644">
        <f>VLOOKUP(A644,'CRF-All_Assessed_bids'!G:S,12,FALSE)</f>
        <v>3920</v>
      </c>
      <c r="F644">
        <f t="shared" si="10"/>
        <v>196000</v>
      </c>
    </row>
    <row r="645" spans="1:6" ht="15" x14ac:dyDescent="0.2">
      <c r="A645" t="s">
        <v>861</v>
      </c>
      <c r="B645">
        <v>234021</v>
      </c>
      <c r="C645">
        <v>4680</v>
      </c>
      <c r="D645">
        <v>238701</v>
      </c>
      <c r="E645">
        <f>VLOOKUP(A645,'CRF-All_Assessed_bids'!G:S,12,FALSE)</f>
        <v>4680</v>
      </c>
      <c r="F645">
        <f t="shared" si="10"/>
        <v>234021</v>
      </c>
    </row>
    <row r="646" spans="1:6" ht="15" x14ac:dyDescent="0.2">
      <c r="A646" t="s">
        <v>866</v>
      </c>
      <c r="B646">
        <v>500000</v>
      </c>
      <c r="C646">
        <v>0</v>
      </c>
      <c r="D646">
        <v>500000</v>
      </c>
      <c r="E646">
        <f>VLOOKUP(A646,'CRF-All_Assessed_bids'!G:S,12,FALSE)</f>
        <v>0</v>
      </c>
      <c r="F646">
        <f t="shared" si="10"/>
        <v>500000</v>
      </c>
    </row>
    <row r="647" spans="1:6" ht="15" x14ac:dyDescent="0.2">
      <c r="A647" t="s">
        <v>901</v>
      </c>
      <c r="B647">
        <v>170000</v>
      </c>
      <c r="C647">
        <v>3400</v>
      </c>
      <c r="D647">
        <v>173400</v>
      </c>
      <c r="E647">
        <f>VLOOKUP(A647,'CRF-All_Assessed_bids'!G:S,12,FALSE)</f>
        <v>3400</v>
      </c>
      <c r="F647">
        <f t="shared" si="10"/>
        <v>170000</v>
      </c>
    </row>
    <row r="648" spans="1:6" ht="15" x14ac:dyDescent="0.2">
      <c r="A648" t="s">
        <v>904</v>
      </c>
      <c r="B648" t="e">
        <f>#N/A</f>
        <v>#N/A</v>
      </c>
      <c r="C648" t="e">
        <f>#N/A</f>
        <v>#N/A</v>
      </c>
      <c r="D648" t="e">
        <f>#N/A</f>
        <v>#N/A</v>
      </c>
      <c r="E648" t="e">
        <f>VLOOKUP(A648,'CRF-All_Assessed_bids'!G:S,12,FALSE)</f>
        <v>#N/A</v>
      </c>
      <c r="F648" t="e">
        <f t="shared" si="10"/>
        <v>#N/A</v>
      </c>
    </row>
    <row r="649" spans="1:6" ht="15" x14ac:dyDescent="0.2">
      <c r="A649" t="s">
        <v>999</v>
      </c>
      <c r="B649">
        <v>256856.32000000001</v>
      </c>
      <c r="C649">
        <v>5937.13</v>
      </c>
      <c r="D649">
        <v>262793.45</v>
      </c>
      <c r="E649">
        <f>VLOOKUP(A649,'CRF-All_Assessed_bids'!G:S,12,FALSE)</f>
        <v>5937.13</v>
      </c>
      <c r="F649">
        <f t="shared" si="10"/>
        <v>256856.32000000001</v>
      </c>
    </row>
    <row r="650" spans="1:6" ht="15" x14ac:dyDescent="0.2">
      <c r="A650" t="s">
        <v>1001</v>
      </c>
      <c r="B650">
        <v>10000</v>
      </c>
      <c r="C650">
        <v>2000</v>
      </c>
      <c r="D650">
        <v>12000</v>
      </c>
      <c r="E650">
        <f>VLOOKUP(A650,'CRF-All_Assessed_bids'!G:S,12,FALSE)</f>
        <v>2000</v>
      </c>
      <c r="F650">
        <f t="shared" si="10"/>
        <v>10000</v>
      </c>
    </row>
    <row r="651" spans="1:6" ht="15" x14ac:dyDescent="0.2">
      <c r="A651" t="s">
        <v>1003</v>
      </c>
      <c r="B651">
        <v>274742</v>
      </c>
      <c r="C651">
        <v>5495</v>
      </c>
      <c r="D651">
        <v>280237</v>
      </c>
      <c r="E651">
        <f>VLOOKUP(A651,'CRF-All_Assessed_bids'!G:S,12,FALSE)</f>
        <v>5495</v>
      </c>
      <c r="F651">
        <f t="shared" si="10"/>
        <v>274742</v>
      </c>
    </row>
    <row r="652" spans="1:6" ht="15" x14ac:dyDescent="0.2">
      <c r="A652" t="s">
        <v>1005</v>
      </c>
      <c r="B652">
        <v>445327</v>
      </c>
      <c r="C652">
        <v>8907</v>
      </c>
      <c r="D652">
        <v>454234</v>
      </c>
      <c r="E652">
        <f>VLOOKUP(A652,'CRF-All_Assessed_bids'!G:S,12,FALSE)</f>
        <v>8907</v>
      </c>
      <c r="F652">
        <f t="shared" si="10"/>
        <v>445327</v>
      </c>
    </row>
    <row r="653" spans="1:6" ht="15" x14ac:dyDescent="0.2">
      <c r="A653" t="s">
        <v>1010</v>
      </c>
      <c r="B653" t="e">
        <f>#N/A</f>
        <v>#N/A</v>
      </c>
      <c r="C653" t="e">
        <f>#N/A</f>
        <v>#N/A</v>
      </c>
      <c r="D653" t="e">
        <f>#N/A</f>
        <v>#N/A</v>
      </c>
      <c r="E653" t="e">
        <f>VLOOKUP(A653,'CRF-All_Assessed_bids'!G:S,12,FALSE)</f>
        <v>#N/A</v>
      </c>
      <c r="F653" t="e">
        <f t="shared" si="10"/>
        <v>#N/A</v>
      </c>
    </row>
    <row r="654" spans="1:6" ht="15" x14ac:dyDescent="0.2">
      <c r="A654" t="s">
        <v>1013</v>
      </c>
      <c r="B654" t="e">
        <f>#N/A</f>
        <v>#N/A</v>
      </c>
      <c r="C654" t="e">
        <f>#N/A</f>
        <v>#N/A</v>
      </c>
      <c r="D654" t="e">
        <f>#N/A</f>
        <v>#N/A</v>
      </c>
      <c r="E654" t="e">
        <f>VLOOKUP(A654,'CRF-All_Assessed_bids'!G:S,12,FALSE)</f>
        <v>#N/A</v>
      </c>
      <c r="F654" t="e">
        <f t="shared" si="10"/>
        <v>#N/A</v>
      </c>
    </row>
    <row r="655" spans="1:6" ht="15" x14ac:dyDescent="0.2">
      <c r="A655" t="s">
        <v>1015</v>
      </c>
      <c r="B655" t="e">
        <f>#N/A</f>
        <v>#N/A</v>
      </c>
      <c r="C655" t="e">
        <f>#N/A</f>
        <v>#N/A</v>
      </c>
      <c r="D655" t="e">
        <f>#N/A</f>
        <v>#N/A</v>
      </c>
      <c r="E655" t="e">
        <f>VLOOKUP(A655,'CRF-All_Assessed_bids'!G:S,12,FALSE)</f>
        <v>#N/A</v>
      </c>
      <c r="F655" t="e">
        <f t="shared" si="10"/>
        <v>#N/A</v>
      </c>
    </row>
    <row r="656" spans="1:6" ht="15" x14ac:dyDescent="0.2">
      <c r="A656" t="s">
        <v>1020</v>
      </c>
      <c r="B656">
        <v>480000</v>
      </c>
      <c r="C656">
        <v>0</v>
      </c>
      <c r="D656">
        <v>480000</v>
      </c>
      <c r="E656">
        <f>VLOOKUP(A656,'CRF-All_Assessed_bids'!G:S,12,FALSE)</f>
        <v>0</v>
      </c>
      <c r="F656">
        <f t="shared" si="10"/>
        <v>480000</v>
      </c>
    </row>
    <row r="657" spans="1:6" ht="15" x14ac:dyDescent="0.2">
      <c r="A657" t="s">
        <v>1022</v>
      </c>
      <c r="B657">
        <v>199649</v>
      </c>
      <c r="C657">
        <v>3992</v>
      </c>
      <c r="D657">
        <v>203641</v>
      </c>
      <c r="E657">
        <f>VLOOKUP(A657,'CRF-All_Assessed_bids'!G:S,12,FALSE)</f>
        <v>3992</v>
      </c>
      <c r="F657">
        <f t="shared" si="10"/>
        <v>199649</v>
      </c>
    </row>
    <row r="658" spans="1:6" ht="15" x14ac:dyDescent="0.2">
      <c r="A658" t="s">
        <v>1024</v>
      </c>
      <c r="B658">
        <v>157700</v>
      </c>
      <c r="C658">
        <v>3154</v>
      </c>
      <c r="D658">
        <v>160854</v>
      </c>
      <c r="E658">
        <f>VLOOKUP(A658,'CRF-All_Assessed_bids'!G:S,12,FALSE)</f>
        <v>3154</v>
      </c>
      <c r="F658">
        <f t="shared" si="10"/>
        <v>157700</v>
      </c>
    </row>
    <row r="659" spans="1:6" ht="15" x14ac:dyDescent="0.2">
      <c r="A659" t="s">
        <v>1026</v>
      </c>
      <c r="B659">
        <v>515500</v>
      </c>
      <c r="C659">
        <v>0</v>
      </c>
      <c r="D659">
        <v>515500</v>
      </c>
      <c r="E659">
        <f>VLOOKUP(A659,'CRF-All_Assessed_bids'!G:S,12,FALSE)</f>
        <v>0</v>
      </c>
      <c r="F659">
        <f t="shared" si="10"/>
        <v>515500</v>
      </c>
    </row>
    <row r="660" spans="1:6" ht="15" x14ac:dyDescent="0.2">
      <c r="A660" t="s">
        <v>1130</v>
      </c>
      <c r="B660">
        <v>720150</v>
      </c>
      <c r="C660">
        <v>21604.5</v>
      </c>
      <c r="D660">
        <v>741754.5</v>
      </c>
      <c r="E660">
        <f>VLOOKUP(A660,'CRF-All_Assessed_bids'!G:S,12,FALSE)</f>
        <v>21604.5</v>
      </c>
      <c r="F660">
        <f t="shared" si="10"/>
        <v>720150</v>
      </c>
    </row>
    <row r="661" spans="1:6" ht="15" x14ac:dyDescent="0.2">
      <c r="A661" t="s">
        <v>1132</v>
      </c>
      <c r="B661" t="e">
        <f>#N/A</f>
        <v>#N/A</v>
      </c>
      <c r="C661" t="e">
        <f>#N/A</f>
        <v>#N/A</v>
      </c>
      <c r="D661" t="e">
        <f>#N/A</f>
        <v>#N/A</v>
      </c>
      <c r="E661" t="e">
        <f>VLOOKUP(A661,'CRF-All_Assessed_bids'!G:S,12,FALSE)</f>
        <v>#N/A</v>
      </c>
      <c r="F661" t="e">
        <f t="shared" si="10"/>
        <v>#N/A</v>
      </c>
    </row>
    <row r="662" spans="1:6" ht="15" x14ac:dyDescent="0.2">
      <c r="A662" t="s">
        <v>1134</v>
      </c>
      <c r="B662">
        <v>300490</v>
      </c>
      <c r="C662">
        <v>5910.02</v>
      </c>
      <c r="D662">
        <v>306400.02</v>
      </c>
      <c r="E662">
        <f>VLOOKUP(A662,'CRF-All_Assessed_bids'!G:S,12,FALSE)</f>
        <v>5910.02</v>
      </c>
      <c r="F662">
        <f t="shared" si="10"/>
        <v>300490</v>
      </c>
    </row>
    <row r="663" spans="1:6" ht="15" x14ac:dyDescent="0.2">
      <c r="A663" t="s">
        <v>1137</v>
      </c>
      <c r="B663">
        <v>69640</v>
      </c>
      <c r="C663">
        <v>1392.8</v>
      </c>
      <c r="D663">
        <v>71032.800000000003</v>
      </c>
      <c r="E663">
        <f>VLOOKUP(A663,'CRF-All_Assessed_bids'!G:S,12,FALSE)</f>
        <v>1392.8</v>
      </c>
      <c r="F663">
        <f t="shared" si="10"/>
        <v>69640</v>
      </c>
    </row>
    <row r="664" spans="1:6" ht="15" x14ac:dyDescent="0.2">
      <c r="A664" t="s">
        <v>1161</v>
      </c>
      <c r="B664">
        <v>257250</v>
      </c>
      <c r="C664">
        <v>5145</v>
      </c>
      <c r="D664">
        <v>262395</v>
      </c>
      <c r="E664">
        <f>VLOOKUP(A664,'CRF-All_Assessed_bids'!G:S,12,FALSE)</f>
        <v>5145</v>
      </c>
      <c r="F664">
        <f t="shared" si="10"/>
        <v>257250</v>
      </c>
    </row>
    <row r="665" spans="1:6" ht="15" x14ac:dyDescent="0.2">
      <c r="A665" t="s">
        <v>1163</v>
      </c>
      <c r="B665">
        <v>213514</v>
      </c>
      <c r="C665">
        <v>4270</v>
      </c>
      <c r="D665">
        <v>217784</v>
      </c>
      <c r="E665">
        <f>VLOOKUP(A665,'CRF-All_Assessed_bids'!G:S,12,FALSE)</f>
        <v>4270</v>
      </c>
      <c r="F665">
        <f t="shared" si="10"/>
        <v>213514</v>
      </c>
    </row>
    <row r="666" spans="1:6" ht="15" x14ac:dyDescent="0.2">
      <c r="A666" t="s">
        <v>1164</v>
      </c>
      <c r="B666">
        <v>88960</v>
      </c>
      <c r="C666">
        <v>1779.2</v>
      </c>
      <c r="D666">
        <v>90739.199999999997</v>
      </c>
      <c r="E666">
        <f>VLOOKUP(A666,'CRF-All_Assessed_bids'!G:S,12,FALSE)</f>
        <v>1779.2</v>
      </c>
      <c r="F666">
        <f t="shared" si="10"/>
        <v>88960</v>
      </c>
    </row>
    <row r="667" spans="1:6" ht="15" x14ac:dyDescent="0.2">
      <c r="A667" t="s">
        <v>1232</v>
      </c>
      <c r="B667">
        <v>668422</v>
      </c>
      <c r="C667">
        <v>13368</v>
      </c>
      <c r="D667">
        <v>681790</v>
      </c>
      <c r="E667">
        <f>VLOOKUP(A667,'CRF-All_Assessed_bids'!G:S,12,FALSE)</f>
        <v>13368</v>
      </c>
      <c r="F667">
        <f t="shared" si="10"/>
        <v>668422</v>
      </c>
    </row>
    <row r="668" spans="1:6" ht="15" x14ac:dyDescent="0.2">
      <c r="A668" t="s">
        <v>1234</v>
      </c>
      <c r="B668">
        <v>73860</v>
      </c>
      <c r="C668">
        <v>1477</v>
      </c>
      <c r="D668">
        <v>75337</v>
      </c>
      <c r="E668">
        <f>VLOOKUP(A668,'CRF-All_Assessed_bids'!G:S,12,FALSE)</f>
        <v>1477</v>
      </c>
      <c r="F668">
        <f t="shared" si="10"/>
        <v>73860</v>
      </c>
    </row>
    <row r="669" spans="1:6" ht="15" x14ac:dyDescent="0.2">
      <c r="A669" t="s">
        <v>1236</v>
      </c>
      <c r="B669">
        <v>550000</v>
      </c>
      <c r="C669">
        <v>0</v>
      </c>
      <c r="D669">
        <v>550000</v>
      </c>
      <c r="E669">
        <f>VLOOKUP(A669,'CRF-All_Assessed_bids'!G:S,12,FALSE)</f>
        <v>0</v>
      </c>
      <c r="F669">
        <f t="shared" si="10"/>
        <v>550000</v>
      </c>
    </row>
    <row r="670" spans="1:6" ht="15" x14ac:dyDescent="0.2">
      <c r="A670" t="s">
        <v>1241</v>
      </c>
      <c r="B670" t="e">
        <f>#N/A</f>
        <v>#N/A</v>
      </c>
      <c r="C670" t="e">
        <f>#N/A</f>
        <v>#N/A</v>
      </c>
      <c r="D670" t="e">
        <f>#N/A</f>
        <v>#N/A</v>
      </c>
      <c r="E670" t="e">
        <f>VLOOKUP(A670,'CRF-All_Assessed_bids'!G:S,12,FALSE)</f>
        <v>#N/A</v>
      </c>
      <c r="F670" t="e">
        <f t="shared" si="10"/>
        <v>#N/A</v>
      </c>
    </row>
    <row r="671" spans="1:6" ht="15" x14ac:dyDescent="0.2">
      <c r="A671" t="s">
        <v>1243</v>
      </c>
      <c r="B671" t="e">
        <f>#N/A</f>
        <v>#N/A</v>
      </c>
      <c r="C671" t="e">
        <f>#N/A</f>
        <v>#N/A</v>
      </c>
      <c r="D671" t="e">
        <f>#N/A</f>
        <v>#N/A</v>
      </c>
      <c r="E671" t="e">
        <f>VLOOKUP(A671,'CRF-All_Assessed_bids'!G:S,12,FALSE)</f>
        <v>#N/A</v>
      </c>
      <c r="F671" t="e">
        <f t="shared" si="10"/>
        <v>#N/A</v>
      </c>
    </row>
    <row r="672" spans="1:6" ht="15" x14ac:dyDescent="0.2">
      <c r="A672" t="s">
        <v>1245</v>
      </c>
      <c r="B672">
        <v>374334</v>
      </c>
      <c r="C672">
        <v>7486.68</v>
      </c>
      <c r="D672">
        <v>381820.68</v>
      </c>
      <c r="E672">
        <f>VLOOKUP(A672,'CRF-All_Assessed_bids'!G:S,12,FALSE)</f>
        <v>7486.68</v>
      </c>
      <c r="F672">
        <f t="shared" si="10"/>
        <v>374334</v>
      </c>
    </row>
    <row r="673" spans="1:6" ht="15" x14ac:dyDescent="0.2">
      <c r="A673" t="s">
        <v>1263</v>
      </c>
      <c r="B673" t="e">
        <f>#N/A</f>
        <v>#N/A</v>
      </c>
      <c r="C673" t="e">
        <f>#N/A</f>
        <v>#N/A</v>
      </c>
      <c r="D673" t="e">
        <f>#N/A</f>
        <v>#N/A</v>
      </c>
      <c r="E673" t="e">
        <f>VLOOKUP(A673,'CRF-All_Assessed_bids'!G:S,12,FALSE)</f>
        <v>#N/A</v>
      </c>
      <c r="F673" t="e">
        <f t="shared" si="10"/>
        <v>#N/A</v>
      </c>
    </row>
    <row r="674" spans="1:6" ht="15" x14ac:dyDescent="0.2">
      <c r="A674" t="s">
        <v>1265</v>
      </c>
      <c r="B674">
        <v>739738</v>
      </c>
      <c r="C674">
        <v>14794</v>
      </c>
      <c r="D674">
        <v>754532</v>
      </c>
      <c r="E674">
        <f>VLOOKUP(A674,'CRF-All_Assessed_bids'!G:S,12,FALSE)</f>
        <v>14794</v>
      </c>
      <c r="F674">
        <f t="shared" si="10"/>
        <v>739738</v>
      </c>
    </row>
    <row r="675" spans="1:6" ht="15" x14ac:dyDescent="0.2">
      <c r="A675" t="s">
        <v>1267</v>
      </c>
      <c r="B675">
        <v>183600</v>
      </c>
      <c r="C675">
        <v>3672</v>
      </c>
      <c r="D675">
        <v>187272</v>
      </c>
      <c r="E675">
        <f>VLOOKUP(A675,'CRF-All_Assessed_bids'!G:S,12,FALSE)</f>
        <v>3672</v>
      </c>
      <c r="F675">
        <f t="shared" si="10"/>
        <v>183600</v>
      </c>
    </row>
    <row r="676" spans="1:6" ht="15" x14ac:dyDescent="0.2">
      <c r="A676" t="s">
        <v>1269</v>
      </c>
      <c r="B676">
        <v>56000</v>
      </c>
      <c r="C676">
        <v>1120</v>
      </c>
      <c r="D676">
        <v>57120</v>
      </c>
      <c r="E676">
        <f>VLOOKUP(A676,'CRF-All_Assessed_bids'!G:S,12,FALSE)</f>
        <v>1120</v>
      </c>
      <c r="F676">
        <f t="shared" si="10"/>
        <v>56000</v>
      </c>
    </row>
    <row r="677" spans="1:6" ht="15" x14ac:dyDescent="0.2">
      <c r="A677" t="s">
        <v>1282</v>
      </c>
      <c r="B677">
        <v>29380</v>
      </c>
      <c r="C677">
        <v>588</v>
      </c>
      <c r="D677">
        <v>29968</v>
      </c>
      <c r="E677">
        <f>VLOOKUP(A677,'CRF-All_Assessed_bids'!G:S,12,FALSE)</f>
        <v>588</v>
      </c>
      <c r="F677">
        <f t="shared" si="10"/>
        <v>29380</v>
      </c>
    </row>
    <row r="678" spans="1:6" ht="15" x14ac:dyDescent="0.2">
      <c r="A678" t="s">
        <v>1292</v>
      </c>
      <c r="B678">
        <v>960500</v>
      </c>
      <c r="C678">
        <v>19210</v>
      </c>
      <c r="D678">
        <v>979710</v>
      </c>
      <c r="E678">
        <f>VLOOKUP(A678,'CRF-All_Assessed_bids'!G:S,12,FALSE)</f>
        <v>19210</v>
      </c>
      <c r="F678">
        <f t="shared" si="10"/>
        <v>960500</v>
      </c>
    </row>
    <row r="679" spans="1:6" ht="15" x14ac:dyDescent="0.2">
      <c r="A679" t="s">
        <v>1344</v>
      </c>
      <c r="B679" t="e">
        <f>#N/A</f>
        <v>#N/A</v>
      </c>
      <c r="C679" t="e">
        <f>#N/A</f>
        <v>#N/A</v>
      </c>
      <c r="D679" t="e">
        <f>#N/A</f>
        <v>#N/A</v>
      </c>
      <c r="E679" t="e">
        <f>VLOOKUP(A679,'CRF-All_Assessed_bids'!G:S,12,FALSE)</f>
        <v>#N/A</v>
      </c>
      <c r="F679" t="e">
        <f t="shared" si="10"/>
        <v>#N/A</v>
      </c>
    </row>
    <row r="680" spans="1:6" ht="15" x14ac:dyDescent="0.2">
      <c r="A680" t="s">
        <v>1346</v>
      </c>
      <c r="B680">
        <v>729183</v>
      </c>
      <c r="C680">
        <v>14584</v>
      </c>
      <c r="D680">
        <v>743767</v>
      </c>
      <c r="E680">
        <f>VLOOKUP(A680,'CRF-All_Assessed_bids'!G:S,12,FALSE)</f>
        <v>14584</v>
      </c>
      <c r="F680">
        <f t="shared" si="10"/>
        <v>729183</v>
      </c>
    </row>
    <row r="681" spans="1:6" ht="15" x14ac:dyDescent="0.2">
      <c r="A681" t="s">
        <v>1348</v>
      </c>
      <c r="B681">
        <v>443680</v>
      </c>
      <c r="C681">
        <v>0</v>
      </c>
      <c r="D681">
        <v>443680</v>
      </c>
      <c r="E681">
        <f>VLOOKUP(A681,'CRF-All_Assessed_bids'!G:S,12,FALSE)</f>
        <v>0</v>
      </c>
      <c r="F681">
        <f t="shared" si="10"/>
        <v>443680</v>
      </c>
    </row>
    <row r="682" spans="1:6" ht="15" x14ac:dyDescent="0.2">
      <c r="A682" t="s">
        <v>1350</v>
      </c>
      <c r="B682">
        <v>646757</v>
      </c>
      <c r="C682">
        <v>0</v>
      </c>
      <c r="D682">
        <v>646757</v>
      </c>
      <c r="E682">
        <f>VLOOKUP(A682,'CRF-All_Assessed_bids'!G:S,12,FALSE)</f>
        <v>0</v>
      </c>
      <c r="F682">
        <f t="shared" si="10"/>
        <v>646757</v>
      </c>
    </row>
    <row r="683" spans="1:6" ht="15" x14ac:dyDescent="0.2">
      <c r="A683" t="s">
        <v>1352</v>
      </c>
      <c r="B683">
        <v>153043</v>
      </c>
      <c r="C683">
        <v>3060.86</v>
      </c>
      <c r="D683">
        <v>156103.85999999999</v>
      </c>
      <c r="E683">
        <f>VLOOKUP(A683,'CRF-All_Assessed_bids'!G:S,12,FALSE)</f>
        <v>3060.86</v>
      </c>
      <c r="F683">
        <f t="shared" si="10"/>
        <v>153043</v>
      </c>
    </row>
    <row r="684" spans="1:6" ht="15" x14ac:dyDescent="0.2">
      <c r="A684" t="s">
        <v>1354</v>
      </c>
      <c r="B684">
        <v>514083</v>
      </c>
      <c r="C684">
        <v>10498.04</v>
      </c>
      <c r="D684">
        <v>524581.04</v>
      </c>
      <c r="E684">
        <f>VLOOKUP(A684,'CRF-All_Assessed_bids'!G:S,12,FALSE)</f>
        <v>10498.04</v>
      </c>
      <c r="F684">
        <f t="shared" si="10"/>
        <v>514083.00000000006</v>
      </c>
    </row>
    <row r="685" spans="1:6" ht="15" x14ac:dyDescent="0.2">
      <c r="A685" t="s">
        <v>1356</v>
      </c>
      <c r="B685">
        <v>57320</v>
      </c>
      <c r="C685">
        <v>1146.4000000000001</v>
      </c>
      <c r="D685">
        <v>58466.400000000001</v>
      </c>
      <c r="E685">
        <f>VLOOKUP(A685,'CRF-All_Assessed_bids'!G:S,12,FALSE)</f>
        <v>1146.4000000000001</v>
      </c>
      <c r="F685">
        <f t="shared" si="10"/>
        <v>57320</v>
      </c>
    </row>
    <row r="686" spans="1:6" ht="15" x14ac:dyDescent="0.2">
      <c r="A686" t="s">
        <v>1358</v>
      </c>
      <c r="B686">
        <v>225000</v>
      </c>
      <c r="C686">
        <v>6750</v>
      </c>
      <c r="D686">
        <v>231750</v>
      </c>
      <c r="E686">
        <f>VLOOKUP(A686,'CRF-All_Assessed_bids'!G:S,12,FALSE)</f>
        <v>6750</v>
      </c>
      <c r="F686">
        <f t="shared" si="10"/>
        <v>225000</v>
      </c>
    </row>
    <row r="687" spans="1:6" ht="15" x14ac:dyDescent="0.2">
      <c r="A687" t="s">
        <v>1373</v>
      </c>
      <c r="B687" t="e">
        <f>#N/A</f>
        <v>#N/A</v>
      </c>
      <c r="C687" t="e">
        <f>#N/A</f>
        <v>#N/A</v>
      </c>
      <c r="D687" t="e">
        <f>#N/A</f>
        <v>#N/A</v>
      </c>
      <c r="E687" t="e">
        <f>VLOOKUP(A687,'CRF-All_Assessed_bids'!G:S,12,FALSE)</f>
        <v>#N/A</v>
      </c>
      <c r="F687" t="e">
        <f t="shared" si="10"/>
        <v>#N/A</v>
      </c>
    </row>
    <row r="688" spans="1:6" ht="15" x14ac:dyDescent="0.2">
      <c r="A688" t="s">
        <v>1375</v>
      </c>
      <c r="B688" t="e">
        <f>#N/A</f>
        <v>#N/A</v>
      </c>
      <c r="C688" t="e">
        <f>#N/A</f>
        <v>#N/A</v>
      </c>
      <c r="D688" t="e">
        <f>#N/A</f>
        <v>#N/A</v>
      </c>
      <c r="E688" t="e">
        <f>VLOOKUP(A688,'CRF-All_Assessed_bids'!G:S,12,FALSE)</f>
        <v>#N/A</v>
      </c>
      <c r="F688" t="e">
        <f t="shared" si="10"/>
        <v>#N/A</v>
      </c>
    </row>
    <row r="689" spans="1:6" ht="15" x14ac:dyDescent="0.2">
      <c r="A689" t="s">
        <v>1385</v>
      </c>
      <c r="B689" t="e">
        <f>#N/A</f>
        <v>#N/A</v>
      </c>
      <c r="C689" t="e">
        <f>#N/A</f>
        <v>#N/A</v>
      </c>
      <c r="D689" t="e">
        <f>#N/A</f>
        <v>#N/A</v>
      </c>
      <c r="E689" t="e">
        <f>VLOOKUP(A689,'CRF-All_Assessed_bids'!G:S,12,FALSE)</f>
        <v>#N/A</v>
      </c>
      <c r="F689" t="e">
        <f t="shared" si="10"/>
        <v>#N/A</v>
      </c>
    </row>
    <row r="690" spans="1:6" ht="15" x14ac:dyDescent="0.2">
      <c r="A690" t="s">
        <v>1389</v>
      </c>
      <c r="B690" t="e">
        <f>#N/A</f>
        <v>#N/A</v>
      </c>
      <c r="C690" t="e">
        <f>#N/A</f>
        <v>#N/A</v>
      </c>
      <c r="D690" t="e">
        <f>#N/A</f>
        <v>#N/A</v>
      </c>
      <c r="E690" t="e">
        <f>VLOOKUP(A690,'CRF-All_Assessed_bids'!G:S,12,FALSE)</f>
        <v>#N/A</v>
      </c>
      <c r="F690" t="e">
        <f t="shared" si="10"/>
        <v>#N/A</v>
      </c>
    </row>
    <row r="691" spans="1:6" ht="15" x14ac:dyDescent="0.2">
      <c r="A691" t="s">
        <v>1449</v>
      </c>
      <c r="B691" t="e">
        <f>#N/A</f>
        <v>#N/A</v>
      </c>
      <c r="C691" t="e">
        <f>#N/A</f>
        <v>#N/A</v>
      </c>
      <c r="D691" t="e">
        <f>#N/A</f>
        <v>#N/A</v>
      </c>
      <c r="E691" t="e">
        <f>VLOOKUP(A691,'CRF-All_Assessed_bids'!G:S,12,FALSE)</f>
        <v>#N/A</v>
      </c>
      <c r="F691" t="e">
        <f t="shared" si="10"/>
        <v>#N/A</v>
      </c>
    </row>
    <row r="692" spans="1:6" ht="15" x14ac:dyDescent="0.2">
      <c r="A692" t="s">
        <v>1451</v>
      </c>
      <c r="B692" t="e">
        <f>#N/A</f>
        <v>#N/A</v>
      </c>
      <c r="C692" t="e">
        <f>#N/A</f>
        <v>#N/A</v>
      </c>
      <c r="D692" t="e">
        <f>#N/A</f>
        <v>#N/A</v>
      </c>
      <c r="E692" t="e">
        <f>VLOOKUP(A692,'CRF-All_Assessed_bids'!G:S,12,FALSE)</f>
        <v>#N/A</v>
      </c>
      <c r="F692" t="e">
        <f t="shared" si="10"/>
        <v>#N/A</v>
      </c>
    </row>
    <row r="693" spans="1:6" ht="15" x14ac:dyDescent="0.2">
      <c r="A693" t="s">
        <v>1453</v>
      </c>
      <c r="B693" t="e">
        <f>#N/A</f>
        <v>#N/A</v>
      </c>
      <c r="C693" t="e">
        <f>#N/A</f>
        <v>#N/A</v>
      </c>
      <c r="D693" t="e">
        <f>#N/A</f>
        <v>#N/A</v>
      </c>
      <c r="E693" t="e">
        <f>VLOOKUP(A693,'CRF-All_Assessed_bids'!G:S,12,FALSE)</f>
        <v>#N/A</v>
      </c>
      <c r="F693" t="e">
        <f t="shared" si="10"/>
        <v>#N/A</v>
      </c>
    </row>
    <row r="694" spans="1:6" ht="15" x14ac:dyDescent="0.2">
      <c r="A694" t="s">
        <v>1455</v>
      </c>
      <c r="B694" t="e">
        <f>#N/A</f>
        <v>#N/A</v>
      </c>
      <c r="C694" t="e">
        <f>#N/A</f>
        <v>#N/A</v>
      </c>
      <c r="D694" t="e">
        <f>#N/A</f>
        <v>#N/A</v>
      </c>
      <c r="E694" t="e">
        <f>VLOOKUP(A694,'CRF-All_Assessed_bids'!G:S,12,FALSE)</f>
        <v>#N/A</v>
      </c>
      <c r="F694" t="e">
        <f t="shared" si="10"/>
        <v>#N/A</v>
      </c>
    </row>
    <row r="695" spans="1:6" ht="15" x14ac:dyDescent="0.2">
      <c r="A695" t="s">
        <v>1457</v>
      </c>
      <c r="B695" t="e">
        <f>#N/A</f>
        <v>#N/A</v>
      </c>
      <c r="C695" t="e">
        <f>#N/A</f>
        <v>#N/A</v>
      </c>
      <c r="D695" t="e">
        <f>#N/A</f>
        <v>#N/A</v>
      </c>
      <c r="E695" t="e">
        <f>VLOOKUP(A695,'CRF-All_Assessed_bids'!G:S,12,FALSE)</f>
        <v>#N/A</v>
      </c>
      <c r="F695" t="e">
        <f t="shared" si="10"/>
        <v>#N/A</v>
      </c>
    </row>
    <row r="696" spans="1:6" ht="15" x14ac:dyDescent="0.2">
      <c r="A696" t="s">
        <v>1459</v>
      </c>
      <c r="B696" t="e">
        <f>#N/A</f>
        <v>#N/A</v>
      </c>
      <c r="C696" t="e">
        <f>#N/A</f>
        <v>#N/A</v>
      </c>
      <c r="D696" t="e">
        <f>#N/A</f>
        <v>#N/A</v>
      </c>
      <c r="E696" t="e">
        <f>VLOOKUP(A696,'CRF-All_Assessed_bids'!G:S,12,FALSE)</f>
        <v>#N/A</v>
      </c>
      <c r="F696" t="e">
        <f t="shared" si="10"/>
        <v>#N/A</v>
      </c>
    </row>
    <row r="697" spans="1:6" ht="15" x14ac:dyDescent="0.2">
      <c r="A697" t="s">
        <v>1464</v>
      </c>
      <c r="B697" t="e">
        <f>#N/A</f>
        <v>#N/A</v>
      </c>
      <c r="C697" t="e">
        <f>#N/A</f>
        <v>#N/A</v>
      </c>
      <c r="D697" t="e">
        <f>#N/A</f>
        <v>#N/A</v>
      </c>
      <c r="E697" t="e">
        <f>VLOOKUP(A697,'CRF-All_Assessed_bids'!G:S,12,FALSE)</f>
        <v>#N/A</v>
      </c>
      <c r="F697" t="e">
        <f t="shared" si="10"/>
        <v>#N/A</v>
      </c>
    </row>
    <row r="698" spans="1:6" ht="15" x14ac:dyDescent="0.2">
      <c r="A698" t="s">
        <v>1466</v>
      </c>
      <c r="B698" t="e">
        <f>#N/A</f>
        <v>#N/A</v>
      </c>
      <c r="C698" t="e">
        <f>#N/A</f>
        <v>#N/A</v>
      </c>
      <c r="D698" t="e">
        <f>#N/A</f>
        <v>#N/A</v>
      </c>
      <c r="E698" t="e">
        <f>VLOOKUP(A698,'CRF-All_Assessed_bids'!G:S,12,FALSE)</f>
        <v>#N/A</v>
      </c>
      <c r="F698" t="e">
        <f t="shared" si="10"/>
        <v>#N/A</v>
      </c>
    </row>
    <row r="699" spans="1:6" ht="15" x14ac:dyDescent="0.2">
      <c r="A699" t="s">
        <v>1468</v>
      </c>
      <c r="B699" t="e">
        <f>#N/A</f>
        <v>#N/A</v>
      </c>
      <c r="C699" t="e">
        <f>#N/A</f>
        <v>#N/A</v>
      </c>
      <c r="D699" t="e">
        <f>#N/A</f>
        <v>#N/A</v>
      </c>
      <c r="E699" t="e">
        <f>VLOOKUP(A699,'CRF-All_Assessed_bids'!G:S,12,FALSE)</f>
        <v>#N/A</v>
      </c>
      <c r="F699" t="e">
        <f t="shared" si="10"/>
        <v>#N/A</v>
      </c>
    </row>
    <row r="700" spans="1:6" ht="15" x14ac:dyDescent="0.2">
      <c r="A700" t="s">
        <v>1470</v>
      </c>
      <c r="B700" t="e">
        <f>#N/A</f>
        <v>#N/A</v>
      </c>
      <c r="C700" t="e">
        <f>#N/A</f>
        <v>#N/A</v>
      </c>
      <c r="D700" t="e">
        <f>#N/A</f>
        <v>#N/A</v>
      </c>
      <c r="E700" t="e">
        <f>VLOOKUP(A700,'CRF-All_Assessed_bids'!G:S,12,FALSE)</f>
        <v>#N/A</v>
      </c>
      <c r="F700" t="e">
        <f t="shared" si="10"/>
        <v>#N/A</v>
      </c>
    </row>
    <row r="701" spans="1:6" ht="15" x14ac:dyDescent="0.2">
      <c r="A701" t="s">
        <v>1472</v>
      </c>
      <c r="B701" t="e">
        <f>#N/A</f>
        <v>#N/A</v>
      </c>
      <c r="C701" t="e">
        <f>#N/A</f>
        <v>#N/A</v>
      </c>
      <c r="D701" t="e">
        <f>#N/A</f>
        <v>#N/A</v>
      </c>
      <c r="E701" t="e">
        <f>VLOOKUP(A701,'CRF-All_Assessed_bids'!G:S,12,FALSE)</f>
        <v>#N/A</v>
      </c>
      <c r="F701" t="e">
        <f t="shared" si="10"/>
        <v>#N/A</v>
      </c>
    </row>
    <row r="702" spans="1:6" ht="15" x14ac:dyDescent="0.2">
      <c r="A702" t="s">
        <v>1474</v>
      </c>
      <c r="B702" t="e">
        <f>#N/A</f>
        <v>#N/A</v>
      </c>
      <c r="C702" t="e">
        <f>#N/A</f>
        <v>#N/A</v>
      </c>
      <c r="D702" t="e">
        <f>#N/A</f>
        <v>#N/A</v>
      </c>
      <c r="E702" t="e">
        <f>VLOOKUP(A702,'CRF-All_Assessed_bids'!G:S,12,FALSE)</f>
        <v>#N/A</v>
      </c>
      <c r="F702" t="e">
        <f t="shared" si="10"/>
        <v>#N/A</v>
      </c>
    </row>
    <row r="703" spans="1:6" ht="15" x14ac:dyDescent="0.2">
      <c r="A703" t="s">
        <v>1476</v>
      </c>
      <c r="B703" t="e">
        <f>#N/A</f>
        <v>#N/A</v>
      </c>
      <c r="C703" t="e">
        <f>#N/A</f>
        <v>#N/A</v>
      </c>
      <c r="D703" t="e">
        <f>#N/A</f>
        <v>#N/A</v>
      </c>
      <c r="E703" t="e">
        <f>VLOOKUP(A703,'CRF-All_Assessed_bids'!G:S,12,FALSE)</f>
        <v>#N/A</v>
      </c>
      <c r="F703" t="e">
        <f t="shared" si="10"/>
        <v>#N/A</v>
      </c>
    </row>
    <row r="704" spans="1:6" ht="15" x14ac:dyDescent="0.2">
      <c r="A704" t="s">
        <v>1530</v>
      </c>
      <c r="B704" t="e">
        <f>#N/A</f>
        <v>#N/A</v>
      </c>
      <c r="C704" t="e">
        <f>#N/A</f>
        <v>#N/A</v>
      </c>
      <c r="D704" t="e">
        <f>#N/A</f>
        <v>#N/A</v>
      </c>
      <c r="E704" t="e">
        <f>VLOOKUP(A704,'CRF-All_Assessed_bids'!G:S,12,FALSE)</f>
        <v>#N/A</v>
      </c>
      <c r="F704" t="e">
        <f t="shared" si="10"/>
        <v>#N/A</v>
      </c>
    </row>
    <row r="705" spans="1:6" ht="15" x14ac:dyDescent="0.2">
      <c r="A705" t="s">
        <v>1535</v>
      </c>
      <c r="B705" t="e">
        <f>#N/A</f>
        <v>#N/A</v>
      </c>
      <c r="C705" t="e">
        <f>#N/A</f>
        <v>#N/A</v>
      </c>
      <c r="D705" t="e">
        <f>#N/A</f>
        <v>#N/A</v>
      </c>
      <c r="E705" t="e">
        <f>VLOOKUP(A705,'CRF-All_Assessed_bids'!G:S,12,FALSE)</f>
        <v>#N/A</v>
      </c>
      <c r="F705" t="e">
        <f t="shared" si="10"/>
        <v>#N/A</v>
      </c>
    </row>
    <row r="706" spans="1:6" ht="15" x14ac:dyDescent="0.2">
      <c r="A706" t="s">
        <v>1587</v>
      </c>
      <c r="B706" t="e">
        <f>#N/A</f>
        <v>#N/A</v>
      </c>
      <c r="C706" t="e">
        <f>#N/A</f>
        <v>#N/A</v>
      </c>
      <c r="D706" t="e">
        <f>#N/A</f>
        <v>#N/A</v>
      </c>
      <c r="E706" t="e">
        <f>VLOOKUP(A706,'CRF-All_Assessed_bids'!G:S,12,FALSE)</f>
        <v>#N/A</v>
      </c>
      <c r="F706" t="e">
        <f t="shared" ref="F706:F769" si="11">D706-E706</f>
        <v>#N/A</v>
      </c>
    </row>
    <row r="707" spans="1:6" ht="15" x14ac:dyDescent="0.2">
      <c r="A707" t="s">
        <v>1589</v>
      </c>
      <c r="B707" t="e">
        <f>#N/A</f>
        <v>#N/A</v>
      </c>
      <c r="C707" t="e">
        <f>#N/A</f>
        <v>#N/A</v>
      </c>
      <c r="D707" t="e">
        <f>#N/A</f>
        <v>#N/A</v>
      </c>
      <c r="E707" t="e">
        <f>VLOOKUP(A707,'CRF-All_Assessed_bids'!G:S,12,FALSE)</f>
        <v>#N/A</v>
      </c>
      <c r="F707" t="e">
        <f t="shared" si="11"/>
        <v>#N/A</v>
      </c>
    </row>
    <row r="708" spans="1:6" ht="15" x14ac:dyDescent="0.2">
      <c r="A708" t="s">
        <v>1592</v>
      </c>
      <c r="B708" t="e">
        <f>#N/A</f>
        <v>#N/A</v>
      </c>
      <c r="C708" t="e">
        <f>#N/A</f>
        <v>#N/A</v>
      </c>
      <c r="D708" t="e">
        <f>#N/A</f>
        <v>#N/A</v>
      </c>
      <c r="E708" t="e">
        <f>VLOOKUP(A708,'CRF-All_Assessed_bids'!G:S,12,FALSE)</f>
        <v>#N/A</v>
      </c>
      <c r="F708" t="e">
        <f t="shared" si="11"/>
        <v>#N/A</v>
      </c>
    </row>
    <row r="709" spans="1:6" ht="15" x14ac:dyDescent="0.2">
      <c r="A709" t="s">
        <v>1594</v>
      </c>
      <c r="B709" t="e">
        <f>#N/A</f>
        <v>#N/A</v>
      </c>
      <c r="C709" t="e">
        <f>#N/A</f>
        <v>#N/A</v>
      </c>
      <c r="D709" t="e">
        <f>#N/A</f>
        <v>#N/A</v>
      </c>
      <c r="E709" t="e">
        <f>VLOOKUP(A709,'CRF-All_Assessed_bids'!G:S,12,FALSE)</f>
        <v>#N/A</v>
      </c>
      <c r="F709" t="e">
        <f t="shared" si="11"/>
        <v>#N/A</v>
      </c>
    </row>
    <row r="710" spans="1:6" ht="15" x14ac:dyDescent="0.2">
      <c r="A710" t="s">
        <v>1635</v>
      </c>
      <c r="B710" t="e">
        <f>#N/A</f>
        <v>#N/A</v>
      </c>
      <c r="C710" t="e">
        <f>#N/A</f>
        <v>#N/A</v>
      </c>
      <c r="D710" t="e">
        <f>#N/A</f>
        <v>#N/A</v>
      </c>
      <c r="E710" t="e">
        <f>VLOOKUP(A710,'CRF-All_Assessed_bids'!G:S,12,FALSE)</f>
        <v>#N/A</v>
      </c>
      <c r="F710" t="e">
        <f t="shared" si="11"/>
        <v>#N/A</v>
      </c>
    </row>
    <row r="711" spans="1:6" ht="15" x14ac:dyDescent="0.2">
      <c r="A711" t="s">
        <v>1695</v>
      </c>
      <c r="B711" t="e">
        <f>#N/A</f>
        <v>#N/A</v>
      </c>
      <c r="C711" t="e">
        <f>#N/A</f>
        <v>#N/A</v>
      </c>
      <c r="D711" t="e">
        <f>#N/A</f>
        <v>#N/A</v>
      </c>
      <c r="E711" t="e">
        <f>VLOOKUP(A711,'CRF-All_Assessed_bids'!G:S,12,FALSE)</f>
        <v>#N/A</v>
      </c>
      <c r="F711" t="e">
        <f t="shared" si="11"/>
        <v>#N/A</v>
      </c>
    </row>
    <row r="712" spans="1:6" ht="15" x14ac:dyDescent="0.2">
      <c r="A712" t="s">
        <v>1697</v>
      </c>
      <c r="B712" t="e">
        <f>#N/A</f>
        <v>#N/A</v>
      </c>
      <c r="C712" t="e">
        <f>#N/A</f>
        <v>#N/A</v>
      </c>
      <c r="D712" t="e">
        <f>#N/A</f>
        <v>#N/A</v>
      </c>
      <c r="E712" t="e">
        <f>VLOOKUP(A712,'CRF-All_Assessed_bids'!G:S,12,FALSE)</f>
        <v>#N/A</v>
      </c>
      <c r="F712" t="e">
        <f t="shared" si="11"/>
        <v>#N/A</v>
      </c>
    </row>
    <row r="713" spans="1:6" ht="15" x14ac:dyDescent="0.2">
      <c r="A713" t="s">
        <v>1699</v>
      </c>
      <c r="B713" t="e">
        <f>#N/A</f>
        <v>#N/A</v>
      </c>
      <c r="C713" t="e">
        <f>#N/A</f>
        <v>#N/A</v>
      </c>
      <c r="D713" t="e">
        <f>#N/A</f>
        <v>#N/A</v>
      </c>
      <c r="E713" t="e">
        <f>VLOOKUP(A713,'CRF-All_Assessed_bids'!G:S,12,FALSE)</f>
        <v>#N/A</v>
      </c>
      <c r="F713" t="e">
        <f t="shared" si="11"/>
        <v>#N/A</v>
      </c>
    </row>
    <row r="714" spans="1:6" ht="15" x14ac:dyDescent="0.2">
      <c r="A714" t="s">
        <v>1701</v>
      </c>
      <c r="B714" t="e">
        <f>#N/A</f>
        <v>#N/A</v>
      </c>
      <c r="C714" t="e">
        <f>#N/A</f>
        <v>#N/A</v>
      </c>
      <c r="D714" t="e">
        <f>#N/A</f>
        <v>#N/A</v>
      </c>
      <c r="E714" t="e">
        <f>VLOOKUP(A714,'CRF-All_Assessed_bids'!G:S,12,FALSE)</f>
        <v>#N/A</v>
      </c>
      <c r="F714" t="e">
        <f t="shared" si="11"/>
        <v>#N/A</v>
      </c>
    </row>
    <row r="715" spans="1:6" ht="15" x14ac:dyDescent="0.2">
      <c r="A715" t="s">
        <v>1703</v>
      </c>
      <c r="B715" t="e">
        <f>#N/A</f>
        <v>#N/A</v>
      </c>
      <c r="C715" t="e">
        <f>#N/A</f>
        <v>#N/A</v>
      </c>
      <c r="D715" t="e">
        <f>#N/A</f>
        <v>#N/A</v>
      </c>
      <c r="E715" t="e">
        <f>VLOOKUP(A715,'CRF-All_Assessed_bids'!G:S,12,FALSE)</f>
        <v>#N/A</v>
      </c>
      <c r="F715" t="e">
        <f t="shared" si="11"/>
        <v>#N/A</v>
      </c>
    </row>
    <row r="716" spans="1:6" ht="15" x14ac:dyDescent="0.2">
      <c r="A716" t="s">
        <v>1705</v>
      </c>
      <c r="B716" t="e">
        <f>#N/A</f>
        <v>#N/A</v>
      </c>
      <c r="C716" t="e">
        <f>#N/A</f>
        <v>#N/A</v>
      </c>
      <c r="D716" t="e">
        <f>#N/A</f>
        <v>#N/A</v>
      </c>
      <c r="E716" t="e">
        <f>VLOOKUP(A716,'CRF-All_Assessed_bids'!G:S,12,FALSE)</f>
        <v>#N/A</v>
      </c>
      <c r="F716" t="e">
        <f t="shared" si="11"/>
        <v>#N/A</v>
      </c>
    </row>
    <row r="717" spans="1:6" ht="15" x14ac:dyDescent="0.2">
      <c r="A717" t="s">
        <v>1707</v>
      </c>
      <c r="B717" t="e">
        <f>#N/A</f>
        <v>#N/A</v>
      </c>
      <c r="C717" t="e">
        <f>#N/A</f>
        <v>#N/A</v>
      </c>
      <c r="D717" t="e">
        <f>#N/A</f>
        <v>#N/A</v>
      </c>
      <c r="E717" t="e">
        <f>VLOOKUP(A717,'CRF-All_Assessed_bids'!G:S,12,FALSE)</f>
        <v>#N/A</v>
      </c>
      <c r="F717" t="e">
        <f t="shared" si="11"/>
        <v>#N/A</v>
      </c>
    </row>
    <row r="718" spans="1:6" ht="15" x14ac:dyDescent="0.2">
      <c r="A718" t="s">
        <v>1709</v>
      </c>
      <c r="B718" t="e">
        <f>#N/A</f>
        <v>#N/A</v>
      </c>
      <c r="C718" t="e">
        <f>#N/A</f>
        <v>#N/A</v>
      </c>
      <c r="D718" t="e">
        <f>#N/A</f>
        <v>#N/A</v>
      </c>
      <c r="E718" t="e">
        <f>VLOOKUP(A718,'CRF-All_Assessed_bids'!G:S,12,FALSE)</f>
        <v>#N/A</v>
      </c>
      <c r="F718" t="e">
        <f t="shared" si="11"/>
        <v>#N/A</v>
      </c>
    </row>
    <row r="719" spans="1:6" ht="15" x14ac:dyDescent="0.2">
      <c r="A719" t="s">
        <v>1711</v>
      </c>
      <c r="B719" t="e">
        <f>#N/A</f>
        <v>#N/A</v>
      </c>
      <c r="C719" t="e">
        <f>#N/A</f>
        <v>#N/A</v>
      </c>
      <c r="D719" t="e">
        <f>#N/A</f>
        <v>#N/A</v>
      </c>
      <c r="E719" t="e">
        <f>VLOOKUP(A719,'CRF-All_Assessed_bids'!G:S,12,FALSE)</f>
        <v>#N/A</v>
      </c>
      <c r="F719" t="e">
        <f t="shared" si="11"/>
        <v>#N/A</v>
      </c>
    </row>
    <row r="720" spans="1:6" ht="15" x14ac:dyDescent="0.2">
      <c r="A720" t="s">
        <v>1713</v>
      </c>
      <c r="B720" t="e">
        <f>#N/A</f>
        <v>#N/A</v>
      </c>
      <c r="C720" t="e">
        <f>#N/A</f>
        <v>#N/A</v>
      </c>
      <c r="D720" t="e">
        <f>#N/A</f>
        <v>#N/A</v>
      </c>
      <c r="E720" t="e">
        <f>VLOOKUP(A720,'CRF-All_Assessed_bids'!G:S,12,FALSE)</f>
        <v>#N/A</v>
      </c>
      <c r="F720" t="e">
        <f t="shared" si="11"/>
        <v>#N/A</v>
      </c>
    </row>
    <row r="721" spans="1:6" ht="15" x14ac:dyDescent="0.2">
      <c r="A721" t="s">
        <v>1715</v>
      </c>
      <c r="B721" t="e">
        <f>#N/A</f>
        <v>#N/A</v>
      </c>
      <c r="C721" t="e">
        <f>#N/A</f>
        <v>#N/A</v>
      </c>
      <c r="D721" t="e">
        <f>#N/A</f>
        <v>#N/A</v>
      </c>
      <c r="E721" t="e">
        <f>VLOOKUP(A721,'CRF-All_Assessed_bids'!G:S,12,FALSE)</f>
        <v>#N/A</v>
      </c>
      <c r="F721" t="e">
        <f t="shared" si="11"/>
        <v>#N/A</v>
      </c>
    </row>
    <row r="722" spans="1:6" ht="15" x14ac:dyDescent="0.2">
      <c r="A722" t="s">
        <v>1808</v>
      </c>
      <c r="B722" t="e">
        <f>#N/A</f>
        <v>#N/A</v>
      </c>
      <c r="C722" t="e">
        <f>#N/A</f>
        <v>#N/A</v>
      </c>
      <c r="D722" t="e">
        <f>#N/A</f>
        <v>#N/A</v>
      </c>
      <c r="E722" t="e">
        <f>VLOOKUP(A722,'CRF-All_Assessed_bids'!G:S,12,FALSE)</f>
        <v>#N/A</v>
      </c>
      <c r="F722" t="e">
        <f t="shared" si="11"/>
        <v>#N/A</v>
      </c>
    </row>
    <row r="723" spans="1:6" ht="15" x14ac:dyDescent="0.2">
      <c r="A723" t="s">
        <v>1810</v>
      </c>
      <c r="B723" t="e">
        <f>#N/A</f>
        <v>#N/A</v>
      </c>
      <c r="C723" t="e">
        <f>#N/A</f>
        <v>#N/A</v>
      </c>
      <c r="D723" t="e">
        <f>#N/A</f>
        <v>#N/A</v>
      </c>
      <c r="E723" t="e">
        <f>VLOOKUP(A723,'CRF-All_Assessed_bids'!G:S,12,FALSE)</f>
        <v>#N/A</v>
      </c>
      <c r="F723" t="e">
        <f t="shared" si="11"/>
        <v>#N/A</v>
      </c>
    </row>
    <row r="724" spans="1:6" ht="15" x14ac:dyDescent="0.2">
      <c r="A724" t="s">
        <v>1812</v>
      </c>
      <c r="B724" t="e">
        <f>#N/A</f>
        <v>#N/A</v>
      </c>
      <c r="C724" t="e">
        <f>#N/A</f>
        <v>#N/A</v>
      </c>
      <c r="D724" t="e">
        <f>#N/A</f>
        <v>#N/A</v>
      </c>
      <c r="E724" t="e">
        <f>VLOOKUP(A724,'CRF-All_Assessed_bids'!G:S,12,FALSE)</f>
        <v>#N/A</v>
      </c>
      <c r="F724" t="e">
        <f t="shared" si="11"/>
        <v>#N/A</v>
      </c>
    </row>
    <row r="725" spans="1:6" ht="15" x14ac:dyDescent="0.2">
      <c r="A725" t="s">
        <v>1814</v>
      </c>
      <c r="B725" t="e">
        <f>#N/A</f>
        <v>#N/A</v>
      </c>
      <c r="C725" t="e">
        <f>#N/A</f>
        <v>#N/A</v>
      </c>
      <c r="D725" t="e">
        <f>#N/A</f>
        <v>#N/A</v>
      </c>
      <c r="E725" t="e">
        <f>VLOOKUP(A725,'CRF-All_Assessed_bids'!G:S,12,FALSE)</f>
        <v>#N/A</v>
      </c>
      <c r="F725" t="e">
        <f t="shared" si="11"/>
        <v>#N/A</v>
      </c>
    </row>
    <row r="726" spans="1:6" ht="15" x14ac:dyDescent="0.2">
      <c r="A726" t="s">
        <v>1816</v>
      </c>
      <c r="B726" t="e">
        <f>#N/A</f>
        <v>#N/A</v>
      </c>
      <c r="C726" t="e">
        <f>#N/A</f>
        <v>#N/A</v>
      </c>
      <c r="D726" t="e">
        <f>#N/A</f>
        <v>#N/A</v>
      </c>
      <c r="E726" t="e">
        <f>VLOOKUP(A726,'CRF-All_Assessed_bids'!G:S,12,FALSE)</f>
        <v>#N/A</v>
      </c>
      <c r="F726" t="e">
        <f t="shared" si="11"/>
        <v>#N/A</v>
      </c>
    </row>
    <row r="727" spans="1:6" ht="15" x14ac:dyDescent="0.2">
      <c r="A727" t="s">
        <v>1818</v>
      </c>
      <c r="B727" t="e">
        <f>#N/A</f>
        <v>#N/A</v>
      </c>
      <c r="C727" t="e">
        <f>#N/A</f>
        <v>#N/A</v>
      </c>
      <c r="D727" t="e">
        <f>#N/A</f>
        <v>#N/A</v>
      </c>
      <c r="E727" t="e">
        <f>VLOOKUP(A727,'CRF-All_Assessed_bids'!G:S,12,FALSE)</f>
        <v>#N/A</v>
      </c>
      <c r="F727" t="e">
        <f t="shared" si="11"/>
        <v>#N/A</v>
      </c>
    </row>
    <row r="728" spans="1:6" ht="15" x14ac:dyDescent="0.2">
      <c r="A728" t="s">
        <v>1820</v>
      </c>
      <c r="B728" t="e">
        <f>#N/A</f>
        <v>#N/A</v>
      </c>
      <c r="C728" t="e">
        <f>#N/A</f>
        <v>#N/A</v>
      </c>
      <c r="D728" t="e">
        <f>#N/A</f>
        <v>#N/A</v>
      </c>
      <c r="E728" t="e">
        <f>VLOOKUP(A728,'CRF-All_Assessed_bids'!G:S,12,FALSE)</f>
        <v>#N/A</v>
      </c>
      <c r="F728" t="e">
        <f t="shared" si="11"/>
        <v>#N/A</v>
      </c>
    </row>
    <row r="729" spans="1:6" ht="15" x14ac:dyDescent="0.2">
      <c r="A729" t="s">
        <v>1822</v>
      </c>
      <c r="B729" t="e">
        <f>#N/A</f>
        <v>#N/A</v>
      </c>
      <c r="C729" t="e">
        <f>#N/A</f>
        <v>#N/A</v>
      </c>
      <c r="D729" t="e">
        <f>#N/A</f>
        <v>#N/A</v>
      </c>
      <c r="E729" t="e">
        <f>VLOOKUP(A729,'CRF-All_Assessed_bids'!G:S,12,FALSE)</f>
        <v>#N/A</v>
      </c>
      <c r="F729" t="e">
        <f t="shared" si="11"/>
        <v>#N/A</v>
      </c>
    </row>
    <row r="730" spans="1:6" ht="15" x14ac:dyDescent="0.2">
      <c r="A730" t="s">
        <v>1827</v>
      </c>
      <c r="B730" t="e">
        <f>#N/A</f>
        <v>#N/A</v>
      </c>
      <c r="C730" t="e">
        <f>#N/A</f>
        <v>#N/A</v>
      </c>
      <c r="D730" t="e">
        <f>#N/A</f>
        <v>#N/A</v>
      </c>
      <c r="E730" t="e">
        <f>VLOOKUP(A730,'CRF-All_Assessed_bids'!G:S,12,FALSE)</f>
        <v>#N/A</v>
      </c>
      <c r="F730" t="e">
        <f t="shared" si="11"/>
        <v>#N/A</v>
      </c>
    </row>
    <row r="731" spans="1:6" ht="15" x14ac:dyDescent="0.2">
      <c r="A731" t="s">
        <v>1829</v>
      </c>
      <c r="B731" t="e">
        <f>#N/A</f>
        <v>#N/A</v>
      </c>
      <c r="C731" t="e">
        <f>#N/A</f>
        <v>#N/A</v>
      </c>
      <c r="D731" t="e">
        <f>#N/A</f>
        <v>#N/A</v>
      </c>
      <c r="E731" t="e">
        <f>VLOOKUP(A731,'CRF-All_Assessed_bids'!G:S,12,FALSE)</f>
        <v>#N/A</v>
      </c>
      <c r="F731" t="e">
        <f t="shared" si="11"/>
        <v>#N/A</v>
      </c>
    </row>
    <row r="732" spans="1:6" ht="15" x14ac:dyDescent="0.2">
      <c r="A732" t="s">
        <v>1831</v>
      </c>
      <c r="B732" t="e">
        <f>#N/A</f>
        <v>#N/A</v>
      </c>
      <c r="C732" t="e">
        <f>#N/A</f>
        <v>#N/A</v>
      </c>
      <c r="D732" t="e">
        <f>#N/A</f>
        <v>#N/A</v>
      </c>
      <c r="E732" t="e">
        <f>VLOOKUP(A732,'CRF-All_Assessed_bids'!G:S,12,FALSE)</f>
        <v>#N/A</v>
      </c>
      <c r="F732" t="e">
        <f t="shared" si="11"/>
        <v>#N/A</v>
      </c>
    </row>
    <row r="733" spans="1:6" ht="15" x14ac:dyDescent="0.2">
      <c r="A733" t="s">
        <v>1833</v>
      </c>
      <c r="B733" t="e">
        <f>#N/A</f>
        <v>#N/A</v>
      </c>
      <c r="C733" t="e">
        <f>#N/A</f>
        <v>#N/A</v>
      </c>
      <c r="D733" t="e">
        <f>#N/A</f>
        <v>#N/A</v>
      </c>
      <c r="E733" t="e">
        <f>VLOOKUP(A733,'CRF-All_Assessed_bids'!G:S,12,FALSE)</f>
        <v>#N/A</v>
      </c>
      <c r="F733" t="e">
        <f t="shared" si="11"/>
        <v>#N/A</v>
      </c>
    </row>
    <row r="734" spans="1:6" ht="15" x14ac:dyDescent="0.2">
      <c r="A734" t="s">
        <v>1863</v>
      </c>
      <c r="B734" t="e">
        <f>#N/A</f>
        <v>#N/A</v>
      </c>
      <c r="C734" t="e">
        <f>#N/A</f>
        <v>#N/A</v>
      </c>
      <c r="D734" t="e">
        <f>#N/A</f>
        <v>#N/A</v>
      </c>
      <c r="E734" t="e">
        <f>VLOOKUP(A734,'CRF-All_Assessed_bids'!G:S,12,FALSE)</f>
        <v>#N/A</v>
      </c>
      <c r="F734" t="e">
        <f t="shared" si="11"/>
        <v>#N/A</v>
      </c>
    </row>
    <row r="735" spans="1:6" ht="15" x14ac:dyDescent="0.2">
      <c r="A735" t="s">
        <v>1865</v>
      </c>
      <c r="B735" t="e">
        <f>#N/A</f>
        <v>#N/A</v>
      </c>
      <c r="C735" t="e">
        <f>#N/A</f>
        <v>#N/A</v>
      </c>
      <c r="D735" t="e">
        <f>#N/A</f>
        <v>#N/A</v>
      </c>
      <c r="E735" t="e">
        <f>VLOOKUP(A735,'CRF-All_Assessed_bids'!G:S,12,FALSE)</f>
        <v>#N/A</v>
      </c>
      <c r="F735" t="e">
        <f t="shared" si="11"/>
        <v>#N/A</v>
      </c>
    </row>
    <row r="736" spans="1:6" ht="15" x14ac:dyDescent="0.2">
      <c r="A736" t="s">
        <v>1937</v>
      </c>
      <c r="B736" t="e">
        <f>#N/A</f>
        <v>#N/A</v>
      </c>
      <c r="C736" t="e">
        <f>#N/A</f>
        <v>#N/A</v>
      </c>
      <c r="D736" t="e">
        <f>#N/A</f>
        <v>#N/A</v>
      </c>
      <c r="E736" t="e">
        <f>VLOOKUP(A736,'CRF-All_Assessed_bids'!G:S,12,FALSE)</f>
        <v>#N/A</v>
      </c>
      <c r="F736" t="e">
        <f t="shared" si="11"/>
        <v>#N/A</v>
      </c>
    </row>
    <row r="737" spans="1:6" ht="15" x14ac:dyDescent="0.2">
      <c r="A737" t="s">
        <v>1939</v>
      </c>
      <c r="B737" t="e">
        <f>#N/A</f>
        <v>#N/A</v>
      </c>
      <c r="C737" t="e">
        <f>#N/A</f>
        <v>#N/A</v>
      </c>
      <c r="D737" t="e">
        <f>#N/A</f>
        <v>#N/A</v>
      </c>
      <c r="E737" t="e">
        <f>VLOOKUP(A737,'CRF-All_Assessed_bids'!G:S,12,FALSE)</f>
        <v>#N/A</v>
      </c>
      <c r="F737" t="e">
        <f t="shared" si="11"/>
        <v>#N/A</v>
      </c>
    </row>
    <row r="738" spans="1:6" ht="15" x14ac:dyDescent="0.2">
      <c r="A738" t="s">
        <v>1941</v>
      </c>
      <c r="B738" t="e">
        <f>#N/A</f>
        <v>#N/A</v>
      </c>
      <c r="C738" t="e">
        <f>#N/A</f>
        <v>#N/A</v>
      </c>
      <c r="D738" t="e">
        <f>#N/A</f>
        <v>#N/A</v>
      </c>
      <c r="E738" t="e">
        <f>VLOOKUP(A738,'CRF-All_Assessed_bids'!G:S,12,FALSE)</f>
        <v>#N/A</v>
      </c>
      <c r="F738" t="e">
        <f t="shared" si="11"/>
        <v>#N/A</v>
      </c>
    </row>
    <row r="739" spans="1:6" ht="15" x14ac:dyDescent="0.2">
      <c r="A739" t="s">
        <v>1943</v>
      </c>
      <c r="B739" t="e">
        <f>#N/A</f>
        <v>#N/A</v>
      </c>
      <c r="C739" t="e">
        <f>#N/A</f>
        <v>#N/A</v>
      </c>
      <c r="D739" t="e">
        <f>#N/A</f>
        <v>#N/A</v>
      </c>
      <c r="E739" t="e">
        <f>VLOOKUP(A739,'CRF-All_Assessed_bids'!G:S,12,FALSE)</f>
        <v>#N/A</v>
      </c>
      <c r="F739" t="e">
        <f t="shared" si="11"/>
        <v>#N/A</v>
      </c>
    </row>
    <row r="740" spans="1:6" ht="15" x14ac:dyDescent="0.2">
      <c r="A740" t="s">
        <v>1945</v>
      </c>
      <c r="B740" t="e">
        <f>#N/A</f>
        <v>#N/A</v>
      </c>
      <c r="C740" t="e">
        <f>#N/A</f>
        <v>#N/A</v>
      </c>
      <c r="D740" t="e">
        <f>#N/A</f>
        <v>#N/A</v>
      </c>
      <c r="E740" t="e">
        <f>VLOOKUP(A740,'CRF-All_Assessed_bids'!G:S,12,FALSE)</f>
        <v>#N/A</v>
      </c>
      <c r="F740" t="e">
        <f t="shared" si="11"/>
        <v>#N/A</v>
      </c>
    </row>
    <row r="741" spans="1:6" ht="15" x14ac:dyDescent="0.2">
      <c r="A741" t="s">
        <v>1947</v>
      </c>
      <c r="B741" t="e">
        <f>#N/A</f>
        <v>#N/A</v>
      </c>
      <c r="C741" t="e">
        <f>#N/A</f>
        <v>#N/A</v>
      </c>
      <c r="D741" t="e">
        <f>#N/A</f>
        <v>#N/A</v>
      </c>
      <c r="E741" t="e">
        <f>VLOOKUP(A741,'CRF-All_Assessed_bids'!G:S,12,FALSE)</f>
        <v>#N/A</v>
      </c>
      <c r="F741" t="e">
        <f t="shared" si="11"/>
        <v>#N/A</v>
      </c>
    </row>
    <row r="742" spans="1:6" ht="15" x14ac:dyDescent="0.2">
      <c r="A742" t="s">
        <v>1949</v>
      </c>
      <c r="B742" t="e">
        <f>#N/A</f>
        <v>#N/A</v>
      </c>
      <c r="C742" t="e">
        <f>#N/A</f>
        <v>#N/A</v>
      </c>
      <c r="D742" t="e">
        <f>#N/A</f>
        <v>#N/A</v>
      </c>
      <c r="E742" t="e">
        <f>VLOOKUP(A742,'CRF-All_Assessed_bids'!G:S,12,FALSE)</f>
        <v>#N/A</v>
      </c>
      <c r="F742" t="e">
        <f t="shared" si="11"/>
        <v>#N/A</v>
      </c>
    </row>
    <row r="743" spans="1:6" ht="15" x14ac:dyDescent="0.2">
      <c r="A743" t="s">
        <v>1951</v>
      </c>
      <c r="B743" t="e">
        <f>#N/A</f>
        <v>#N/A</v>
      </c>
      <c r="C743" t="e">
        <f>#N/A</f>
        <v>#N/A</v>
      </c>
      <c r="D743" t="e">
        <f>#N/A</f>
        <v>#N/A</v>
      </c>
      <c r="E743" t="e">
        <f>VLOOKUP(A743,'CRF-All_Assessed_bids'!G:S,12,FALSE)</f>
        <v>#N/A</v>
      </c>
      <c r="F743" t="e">
        <f t="shared" si="11"/>
        <v>#N/A</v>
      </c>
    </row>
    <row r="744" spans="1:6" ht="15" x14ac:dyDescent="0.2">
      <c r="A744" t="s">
        <v>1978</v>
      </c>
      <c r="B744" t="e">
        <f>#N/A</f>
        <v>#N/A</v>
      </c>
      <c r="C744" t="e">
        <f>#N/A</f>
        <v>#N/A</v>
      </c>
      <c r="D744" t="e">
        <f>#N/A</f>
        <v>#N/A</v>
      </c>
      <c r="E744" t="e">
        <f>VLOOKUP(A744,'CRF-All_Assessed_bids'!G:S,12,FALSE)</f>
        <v>#N/A</v>
      </c>
      <c r="F744" t="e">
        <f t="shared" si="11"/>
        <v>#N/A</v>
      </c>
    </row>
    <row r="745" spans="1:6" ht="15" x14ac:dyDescent="0.2">
      <c r="A745" t="s">
        <v>1980</v>
      </c>
      <c r="B745" t="e">
        <f>#N/A</f>
        <v>#N/A</v>
      </c>
      <c r="C745" t="e">
        <f>#N/A</f>
        <v>#N/A</v>
      </c>
      <c r="D745" t="e">
        <f>#N/A</f>
        <v>#N/A</v>
      </c>
      <c r="E745" t="e">
        <f>VLOOKUP(A745,'CRF-All_Assessed_bids'!G:S,12,FALSE)</f>
        <v>#N/A</v>
      </c>
      <c r="F745" t="e">
        <f t="shared" si="11"/>
        <v>#N/A</v>
      </c>
    </row>
    <row r="746" spans="1:6" ht="15" x14ac:dyDescent="0.2">
      <c r="A746" t="s">
        <v>2050</v>
      </c>
      <c r="B746" t="e">
        <f>#N/A</f>
        <v>#N/A</v>
      </c>
      <c r="C746" t="e">
        <f>#N/A</f>
        <v>#N/A</v>
      </c>
      <c r="D746" t="e">
        <f>#N/A</f>
        <v>#N/A</v>
      </c>
      <c r="E746" t="e">
        <f>VLOOKUP(A746,'CRF-All_Assessed_bids'!G:S,12,FALSE)</f>
        <v>#N/A</v>
      </c>
      <c r="F746" t="e">
        <f t="shared" si="11"/>
        <v>#N/A</v>
      </c>
    </row>
    <row r="747" spans="1:6" ht="15" x14ac:dyDescent="0.2">
      <c r="A747" t="s">
        <v>2052</v>
      </c>
      <c r="B747" t="e">
        <f>#N/A</f>
        <v>#N/A</v>
      </c>
      <c r="C747" t="e">
        <f>#N/A</f>
        <v>#N/A</v>
      </c>
      <c r="D747" t="e">
        <f>#N/A</f>
        <v>#N/A</v>
      </c>
      <c r="E747" t="e">
        <f>VLOOKUP(A747,'CRF-All_Assessed_bids'!G:S,12,FALSE)</f>
        <v>#N/A</v>
      </c>
      <c r="F747" t="e">
        <f t="shared" si="11"/>
        <v>#N/A</v>
      </c>
    </row>
    <row r="748" spans="1:6" ht="15" x14ac:dyDescent="0.2">
      <c r="A748" t="s">
        <v>2054</v>
      </c>
      <c r="B748" t="e">
        <f>#N/A</f>
        <v>#N/A</v>
      </c>
      <c r="C748" t="e">
        <f>#N/A</f>
        <v>#N/A</v>
      </c>
      <c r="D748" t="e">
        <f>#N/A</f>
        <v>#N/A</v>
      </c>
      <c r="E748" t="e">
        <f>VLOOKUP(A748,'CRF-All_Assessed_bids'!G:S,12,FALSE)</f>
        <v>#N/A</v>
      </c>
      <c r="F748" t="e">
        <f t="shared" si="11"/>
        <v>#N/A</v>
      </c>
    </row>
    <row r="749" spans="1:6" ht="15" x14ac:dyDescent="0.2">
      <c r="A749" t="s">
        <v>2056</v>
      </c>
      <c r="B749" t="e">
        <f>#N/A</f>
        <v>#N/A</v>
      </c>
      <c r="C749" t="e">
        <f>#N/A</f>
        <v>#N/A</v>
      </c>
      <c r="D749" t="e">
        <f>#N/A</f>
        <v>#N/A</v>
      </c>
      <c r="E749" t="e">
        <f>VLOOKUP(A749,'CRF-All_Assessed_bids'!G:S,12,FALSE)</f>
        <v>#N/A</v>
      </c>
      <c r="F749" t="e">
        <f t="shared" si="11"/>
        <v>#N/A</v>
      </c>
    </row>
    <row r="750" spans="1:6" ht="15" x14ac:dyDescent="0.2">
      <c r="A750" t="s">
        <v>2058</v>
      </c>
      <c r="B750" t="e">
        <f>#N/A</f>
        <v>#N/A</v>
      </c>
      <c r="C750" t="e">
        <f>#N/A</f>
        <v>#N/A</v>
      </c>
      <c r="D750" t="e">
        <f>#N/A</f>
        <v>#N/A</v>
      </c>
      <c r="E750" t="e">
        <f>VLOOKUP(A750,'CRF-All_Assessed_bids'!G:S,12,FALSE)</f>
        <v>#N/A</v>
      </c>
      <c r="F750" t="e">
        <f t="shared" si="11"/>
        <v>#N/A</v>
      </c>
    </row>
    <row r="751" spans="1:6" ht="15" x14ac:dyDescent="0.2">
      <c r="A751" t="s">
        <v>2061</v>
      </c>
      <c r="B751" t="e">
        <f>#N/A</f>
        <v>#N/A</v>
      </c>
      <c r="C751" t="e">
        <f>#N/A</f>
        <v>#N/A</v>
      </c>
      <c r="D751" t="e">
        <f>#N/A</f>
        <v>#N/A</v>
      </c>
      <c r="E751" t="e">
        <f>VLOOKUP(A751,'CRF-All_Assessed_bids'!G:S,12,FALSE)</f>
        <v>#N/A</v>
      </c>
      <c r="F751" t="e">
        <f t="shared" si="11"/>
        <v>#N/A</v>
      </c>
    </row>
    <row r="752" spans="1:6" ht="15" x14ac:dyDescent="0.2">
      <c r="A752" t="s">
        <v>2063</v>
      </c>
      <c r="B752" t="e">
        <f>#N/A</f>
        <v>#N/A</v>
      </c>
      <c r="C752" t="e">
        <f>#N/A</f>
        <v>#N/A</v>
      </c>
      <c r="D752" t="e">
        <f>#N/A</f>
        <v>#N/A</v>
      </c>
      <c r="E752" t="e">
        <f>VLOOKUP(A752,'CRF-All_Assessed_bids'!G:S,12,FALSE)</f>
        <v>#N/A</v>
      </c>
      <c r="F752" t="e">
        <f t="shared" si="11"/>
        <v>#N/A</v>
      </c>
    </row>
    <row r="753" spans="1:6" ht="15" x14ac:dyDescent="0.2">
      <c r="A753" t="s">
        <v>2071</v>
      </c>
      <c r="B753" t="e">
        <f>#N/A</f>
        <v>#N/A</v>
      </c>
      <c r="C753" t="e">
        <f>#N/A</f>
        <v>#N/A</v>
      </c>
      <c r="D753" t="e">
        <f>#N/A</f>
        <v>#N/A</v>
      </c>
      <c r="E753" t="e">
        <f>VLOOKUP(A753,'CRF-All_Assessed_bids'!G:S,12,FALSE)</f>
        <v>#N/A</v>
      </c>
      <c r="F753" t="e">
        <f t="shared" si="11"/>
        <v>#N/A</v>
      </c>
    </row>
    <row r="754" spans="1:6" ht="15" x14ac:dyDescent="0.2">
      <c r="A754" t="s">
        <v>2124</v>
      </c>
      <c r="B754" t="e">
        <f>#N/A</f>
        <v>#N/A</v>
      </c>
      <c r="C754" t="e">
        <f>#N/A</f>
        <v>#N/A</v>
      </c>
      <c r="D754" t="e">
        <f>#N/A</f>
        <v>#N/A</v>
      </c>
      <c r="E754" t="e">
        <f>VLOOKUP(A754,'CRF-All_Assessed_bids'!G:S,12,FALSE)</f>
        <v>#N/A</v>
      </c>
      <c r="F754" t="e">
        <f t="shared" si="11"/>
        <v>#N/A</v>
      </c>
    </row>
    <row r="755" spans="1:6" ht="15" x14ac:dyDescent="0.2">
      <c r="A755" t="s">
        <v>2126</v>
      </c>
      <c r="B755" t="e">
        <f>#N/A</f>
        <v>#N/A</v>
      </c>
      <c r="C755" t="e">
        <f>#N/A</f>
        <v>#N/A</v>
      </c>
      <c r="D755" t="e">
        <f>#N/A</f>
        <v>#N/A</v>
      </c>
      <c r="E755" t="e">
        <f>VLOOKUP(A755,'CRF-All_Assessed_bids'!G:S,12,FALSE)</f>
        <v>#N/A</v>
      </c>
      <c r="F755" t="e">
        <f t="shared" si="11"/>
        <v>#N/A</v>
      </c>
    </row>
    <row r="756" spans="1:6" ht="15" x14ac:dyDescent="0.2">
      <c r="A756" t="s">
        <v>2128</v>
      </c>
      <c r="B756" t="e">
        <f>#N/A</f>
        <v>#N/A</v>
      </c>
      <c r="C756" t="e">
        <f>#N/A</f>
        <v>#N/A</v>
      </c>
      <c r="D756" t="e">
        <f>#N/A</f>
        <v>#N/A</v>
      </c>
      <c r="E756" t="e">
        <f>VLOOKUP(A756,'CRF-All_Assessed_bids'!G:S,12,FALSE)</f>
        <v>#N/A</v>
      </c>
      <c r="F756" t="e">
        <f t="shared" si="11"/>
        <v>#N/A</v>
      </c>
    </row>
    <row r="757" spans="1:6" ht="15" x14ac:dyDescent="0.2">
      <c r="A757" t="s">
        <v>2130</v>
      </c>
      <c r="B757" t="e">
        <f>#N/A</f>
        <v>#N/A</v>
      </c>
      <c r="C757" t="e">
        <f>#N/A</f>
        <v>#N/A</v>
      </c>
      <c r="D757" t="e">
        <f>#N/A</f>
        <v>#N/A</v>
      </c>
      <c r="E757" t="e">
        <f>VLOOKUP(A757,'CRF-All_Assessed_bids'!G:S,12,FALSE)</f>
        <v>#N/A</v>
      </c>
      <c r="F757" t="e">
        <f t="shared" si="11"/>
        <v>#N/A</v>
      </c>
    </row>
    <row r="758" spans="1:6" ht="15" x14ac:dyDescent="0.2">
      <c r="A758" t="s">
        <v>2132</v>
      </c>
      <c r="B758" t="e">
        <f>#N/A</f>
        <v>#N/A</v>
      </c>
      <c r="C758" t="e">
        <f>#N/A</f>
        <v>#N/A</v>
      </c>
      <c r="D758" t="e">
        <f>#N/A</f>
        <v>#N/A</v>
      </c>
      <c r="E758" t="e">
        <f>VLOOKUP(A758,'CRF-All_Assessed_bids'!G:S,12,FALSE)</f>
        <v>#N/A</v>
      </c>
      <c r="F758" t="e">
        <f t="shared" si="11"/>
        <v>#N/A</v>
      </c>
    </row>
    <row r="759" spans="1:6" ht="15" x14ac:dyDescent="0.2">
      <c r="A759" t="s">
        <v>2134</v>
      </c>
      <c r="B759" t="e">
        <f>#N/A</f>
        <v>#N/A</v>
      </c>
      <c r="C759" t="e">
        <f>#N/A</f>
        <v>#N/A</v>
      </c>
      <c r="D759" t="e">
        <f>#N/A</f>
        <v>#N/A</v>
      </c>
      <c r="E759" t="e">
        <f>VLOOKUP(A759,'CRF-All_Assessed_bids'!G:S,12,FALSE)</f>
        <v>#N/A</v>
      </c>
      <c r="F759" t="e">
        <f t="shared" si="11"/>
        <v>#N/A</v>
      </c>
    </row>
    <row r="760" spans="1:6" ht="15" x14ac:dyDescent="0.2">
      <c r="A760" t="s">
        <v>2136</v>
      </c>
      <c r="B760" t="e">
        <f>#N/A</f>
        <v>#N/A</v>
      </c>
      <c r="C760" t="e">
        <f>#N/A</f>
        <v>#N/A</v>
      </c>
      <c r="D760" t="e">
        <f>#N/A</f>
        <v>#N/A</v>
      </c>
      <c r="E760" t="e">
        <f>VLOOKUP(A760,'CRF-All_Assessed_bids'!G:S,12,FALSE)</f>
        <v>#N/A</v>
      </c>
      <c r="F760" t="e">
        <f t="shared" si="11"/>
        <v>#N/A</v>
      </c>
    </row>
    <row r="761" spans="1:6" ht="15" x14ac:dyDescent="0.2">
      <c r="A761" t="s">
        <v>2138</v>
      </c>
      <c r="B761" t="e">
        <f>#N/A</f>
        <v>#N/A</v>
      </c>
      <c r="C761" t="e">
        <f>#N/A</f>
        <v>#N/A</v>
      </c>
      <c r="D761" t="e">
        <f>#N/A</f>
        <v>#N/A</v>
      </c>
      <c r="E761" t="e">
        <f>VLOOKUP(A761,'CRF-All_Assessed_bids'!G:S,12,FALSE)</f>
        <v>#N/A</v>
      </c>
      <c r="F761" t="e">
        <f t="shared" si="11"/>
        <v>#N/A</v>
      </c>
    </row>
    <row r="762" spans="1:6" ht="15" x14ac:dyDescent="0.2">
      <c r="A762" t="s">
        <v>2140</v>
      </c>
      <c r="B762" t="e">
        <f>#N/A</f>
        <v>#N/A</v>
      </c>
      <c r="C762" t="e">
        <f>#N/A</f>
        <v>#N/A</v>
      </c>
      <c r="D762" t="e">
        <f>#N/A</f>
        <v>#N/A</v>
      </c>
      <c r="E762" t="e">
        <f>VLOOKUP(A762,'CRF-All_Assessed_bids'!G:S,12,FALSE)</f>
        <v>#N/A</v>
      </c>
      <c r="F762" t="e">
        <f t="shared" si="11"/>
        <v>#N/A</v>
      </c>
    </row>
    <row r="763" spans="1:6" ht="15" x14ac:dyDescent="0.2">
      <c r="A763" t="s">
        <v>2209</v>
      </c>
      <c r="B763" t="e">
        <f>#N/A</f>
        <v>#N/A</v>
      </c>
      <c r="C763" t="e">
        <f>#N/A</f>
        <v>#N/A</v>
      </c>
      <c r="D763" t="e">
        <f>#N/A</f>
        <v>#N/A</v>
      </c>
      <c r="E763" t="e">
        <f>VLOOKUP(A763,'CRF-All_Assessed_bids'!G:S,12,FALSE)</f>
        <v>#N/A</v>
      </c>
      <c r="F763" t="e">
        <f t="shared" si="11"/>
        <v>#N/A</v>
      </c>
    </row>
    <row r="764" spans="1:6" ht="15" x14ac:dyDescent="0.2">
      <c r="A764" t="s">
        <v>2211</v>
      </c>
      <c r="B764" t="e">
        <f>#N/A</f>
        <v>#N/A</v>
      </c>
      <c r="C764" t="e">
        <f>#N/A</f>
        <v>#N/A</v>
      </c>
      <c r="D764" t="e">
        <f>#N/A</f>
        <v>#N/A</v>
      </c>
      <c r="E764" t="e">
        <f>VLOOKUP(A764,'CRF-All_Assessed_bids'!G:S,12,FALSE)</f>
        <v>#N/A</v>
      </c>
      <c r="F764" t="e">
        <f t="shared" si="11"/>
        <v>#N/A</v>
      </c>
    </row>
    <row r="765" spans="1:6" ht="15" x14ac:dyDescent="0.2">
      <c r="A765" t="s">
        <v>2213</v>
      </c>
      <c r="B765" t="e">
        <f>#N/A</f>
        <v>#N/A</v>
      </c>
      <c r="C765" t="e">
        <f>#N/A</f>
        <v>#N/A</v>
      </c>
      <c r="D765" t="e">
        <f>#N/A</f>
        <v>#N/A</v>
      </c>
      <c r="E765" t="e">
        <f>VLOOKUP(A765,'CRF-All_Assessed_bids'!G:S,12,FALSE)</f>
        <v>#N/A</v>
      </c>
      <c r="F765" t="e">
        <f t="shared" si="11"/>
        <v>#N/A</v>
      </c>
    </row>
    <row r="766" spans="1:6" ht="15" x14ac:dyDescent="0.2">
      <c r="A766" t="s">
        <v>2215</v>
      </c>
      <c r="B766" t="e">
        <f>#N/A</f>
        <v>#N/A</v>
      </c>
      <c r="C766" t="e">
        <f>#N/A</f>
        <v>#N/A</v>
      </c>
      <c r="D766" t="e">
        <f>#N/A</f>
        <v>#N/A</v>
      </c>
      <c r="E766" t="e">
        <f>VLOOKUP(A766,'CRF-All_Assessed_bids'!G:S,12,FALSE)</f>
        <v>#N/A</v>
      </c>
      <c r="F766" t="e">
        <f t="shared" si="11"/>
        <v>#N/A</v>
      </c>
    </row>
    <row r="767" spans="1:6" ht="15" x14ac:dyDescent="0.2">
      <c r="A767" t="s">
        <v>2232</v>
      </c>
      <c r="B767" t="e">
        <f>#N/A</f>
        <v>#N/A</v>
      </c>
      <c r="C767" t="e">
        <f>#N/A</f>
        <v>#N/A</v>
      </c>
      <c r="D767" t="e">
        <f>#N/A</f>
        <v>#N/A</v>
      </c>
      <c r="E767" t="e">
        <f>VLOOKUP(A767,'CRF-All_Assessed_bids'!G:S,12,FALSE)</f>
        <v>#N/A</v>
      </c>
      <c r="F767" t="e">
        <f t="shared" si="11"/>
        <v>#N/A</v>
      </c>
    </row>
    <row r="768" spans="1:6" ht="15" x14ac:dyDescent="0.2">
      <c r="A768" t="s">
        <v>2272</v>
      </c>
      <c r="B768" t="e">
        <f>#N/A</f>
        <v>#N/A</v>
      </c>
      <c r="C768" t="e">
        <f>#N/A</f>
        <v>#N/A</v>
      </c>
      <c r="D768" t="e">
        <f>#N/A</f>
        <v>#N/A</v>
      </c>
      <c r="E768" t="e">
        <f>VLOOKUP(A768,'CRF-All_Assessed_bids'!G:S,12,FALSE)</f>
        <v>#N/A</v>
      </c>
      <c r="F768" t="e">
        <f t="shared" si="11"/>
        <v>#N/A</v>
      </c>
    </row>
    <row r="769" spans="1:6" ht="15" x14ac:dyDescent="0.2">
      <c r="A769" t="s">
        <v>2274</v>
      </c>
      <c r="B769" t="e">
        <f>#N/A</f>
        <v>#N/A</v>
      </c>
      <c r="C769" t="e">
        <f>#N/A</f>
        <v>#N/A</v>
      </c>
      <c r="D769" t="e">
        <f>#N/A</f>
        <v>#N/A</v>
      </c>
      <c r="E769" t="e">
        <f>VLOOKUP(A769,'CRF-All_Assessed_bids'!G:S,12,FALSE)</f>
        <v>#N/A</v>
      </c>
      <c r="F769" t="e">
        <f t="shared" si="11"/>
        <v>#N/A</v>
      </c>
    </row>
    <row r="770" spans="1:6" ht="15" x14ac:dyDescent="0.2">
      <c r="A770" t="s">
        <v>2276</v>
      </c>
      <c r="B770" t="e">
        <f>#N/A</f>
        <v>#N/A</v>
      </c>
      <c r="C770" t="e">
        <f>#N/A</f>
        <v>#N/A</v>
      </c>
      <c r="D770" t="e">
        <f>#N/A</f>
        <v>#N/A</v>
      </c>
      <c r="E770" t="e">
        <f>VLOOKUP(A770,'CRF-All_Assessed_bids'!G:S,12,FALSE)</f>
        <v>#N/A</v>
      </c>
      <c r="F770" t="e">
        <f t="shared" ref="F770:F833" si="12">D770-E770</f>
        <v>#N/A</v>
      </c>
    </row>
    <row r="771" spans="1:6" ht="15" x14ac:dyDescent="0.2">
      <c r="A771" t="s">
        <v>2281</v>
      </c>
      <c r="B771" t="e">
        <f>#N/A</f>
        <v>#N/A</v>
      </c>
      <c r="C771" t="e">
        <f>#N/A</f>
        <v>#N/A</v>
      </c>
      <c r="D771" t="e">
        <f>#N/A</f>
        <v>#N/A</v>
      </c>
      <c r="E771" t="e">
        <f>VLOOKUP(A771,'CRF-All_Assessed_bids'!G:S,12,FALSE)</f>
        <v>#N/A</v>
      </c>
      <c r="F771" t="e">
        <f t="shared" si="12"/>
        <v>#N/A</v>
      </c>
    </row>
    <row r="772" spans="1:6" ht="15" x14ac:dyDescent="0.2">
      <c r="A772" t="s">
        <v>2283</v>
      </c>
      <c r="B772" t="e">
        <f>#N/A</f>
        <v>#N/A</v>
      </c>
      <c r="C772" t="e">
        <f>#N/A</f>
        <v>#N/A</v>
      </c>
      <c r="D772" t="e">
        <f>#N/A</f>
        <v>#N/A</v>
      </c>
      <c r="E772" t="e">
        <f>VLOOKUP(A772,'CRF-All_Assessed_bids'!G:S,12,FALSE)</f>
        <v>#N/A</v>
      </c>
      <c r="F772" t="e">
        <f t="shared" si="12"/>
        <v>#N/A</v>
      </c>
    </row>
    <row r="773" spans="1:6" ht="15" x14ac:dyDescent="0.2">
      <c r="A773" t="s">
        <v>2285</v>
      </c>
      <c r="B773" t="e">
        <f>#N/A</f>
        <v>#N/A</v>
      </c>
      <c r="C773" t="e">
        <f>#N/A</f>
        <v>#N/A</v>
      </c>
      <c r="D773" t="e">
        <f>#N/A</f>
        <v>#N/A</v>
      </c>
      <c r="E773" t="e">
        <f>VLOOKUP(A773,'CRF-All_Assessed_bids'!G:S,12,FALSE)</f>
        <v>#N/A</v>
      </c>
      <c r="F773" t="e">
        <f t="shared" si="12"/>
        <v>#N/A</v>
      </c>
    </row>
    <row r="774" spans="1:6" ht="15" x14ac:dyDescent="0.2">
      <c r="A774" t="s">
        <v>2305</v>
      </c>
      <c r="B774" t="e">
        <f>#N/A</f>
        <v>#N/A</v>
      </c>
      <c r="C774" t="e">
        <f>#N/A</f>
        <v>#N/A</v>
      </c>
      <c r="D774" t="e">
        <f>#N/A</f>
        <v>#N/A</v>
      </c>
      <c r="E774" t="e">
        <f>VLOOKUP(A774,'CRF-All_Assessed_bids'!G:S,12,FALSE)</f>
        <v>#N/A</v>
      </c>
      <c r="F774" t="e">
        <f t="shared" si="12"/>
        <v>#N/A</v>
      </c>
    </row>
    <row r="775" spans="1:6" ht="15" x14ac:dyDescent="0.2">
      <c r="A775" t="s">
        <v>2336</v>
      </c>
      <c r="B775" t="e">
        <f>#N/A</f>
        <v>#N/A</v>
      </c>
      <c r="C775" t="e">
        <f>#N/A</f>
        <v>#N/A</v>
      </c>
      <c r="D775" t="e">
        <f>#N/A</f>
        <v>#N/A</v>
      </c>
      <c r="E775" t="e">
        <f>VLOOKUP(A775,'CRF-All_Assessed_bids'!G:S,12,FALSE)</f>
        <v>#N/A</v>
      </c>
      <c r="F775" t="e">
        <f t="shared" si="12"/>
        <v>#N/A</v>
      </c>
    </row>
    <row r="776" spans="1:6" ht="15" x14ac:dyDescent="0.2">
      <c r="A776" t="s">
        <v>2338</v>
      </c>
      <c r="B776" t="e">
        <f>#N/A</f>
        <v>#N/A</v>
      </c>
      <c r="C776" t="e">
        <f>#N/A</f>
        <v>#N/A</v>
      </c>
      <c r="D776" t="e">
        <f>#N/A</f>
        <v>#N/A</v>
      </c>
      <c r="E776" t="e">
        <f>VLOOKUP(A776,'CRF-All_Assessed_bids'!G:S,12,FALSE)</f>
        <v>#N/A</v>
      </c>
      <c r="F776" t="e">
        <f t="shared" si="12"/>
        <v>#N/A</v>
      </c>
    </row>
    <row r="777" spans="1:6" ht="15" x14ac:dyDescent="0.2">
      <c r="A777" t="s">
        <v>2340</v>
      </c>
      <c r="B777" t="e">
        <f>#N/A</f>
        <v>#N/A</v>
      </c>
      <c r="C777" t="e">
        <f>#N/A</f>
        <v>#N/A</v>
      </c>
      <c r="D777" t="e">
        <f>#N/A</f>
        <v>#N/A</v>
      </c>
      <c r="E777" t="e">
        <f>VLOOKUP(A777,'CRF-All_Assessed_bids'!G:S,12,FALSE)</f>
        <v>#N/A</v>
      </c>
      <c r="F777" t="e">
        <f t="shared" si="12"/>
        <v>#N/A</v>
      </c>
    </row>
    <row r="778" spans="1:6" ht="15" x14ac:dyDescent="0.2">
      <c r="A778" t="s">
        <v>2357</v>
      </c>
      <c r="B778" t="e">
        <f>#N/A</f>
        <v>#N/A</v>
      </c>
      <c r="C778" t="e">
        <f>#N/A</f>
        <v>#N/A</v>
      </c>
      <c r="D778" t="e">
        <f>#N/A</f>
        <v>#N/A</v>
      </c>
      <c r="E778" t="e">
        <f>VLOOKUP(A778,'CRF-All_Assessed_bids'!G:S,12,FALSE)</f>
        <v>#N/A</v>
      </c>
      <c r="F778" t="e">
        <f t="shared" si="12"/>
        <v>#N/A</v>
      </c>
    </row>
    <row r="779" spans="1:6" ht="15" x14ac:dyDescent="0.2">
      <c r="A779" t="s">
        <v>2377</v>
      </c>
      <c r="B779" t="e">
        <f>#N/A</f>
        <v>#N/A</v>
      </c>
      <c r="C779" t="e">
        <f>#N/A</f>
        <v>#N/A</v>
      </c>
      <c r="D779" t="e">
        <f>#N/A</f>
        <v>#N/A</v>
      </c>
      <c r="E779" t="e">
        <f>VLOOKUP(A779,'CRF-All_Assessed_bids'!G:S,12,FALSE)</f>
        <v>#N/A</v>
      </c>
      <c r="F779" t="e">
        <f t="shared" si="12"/>
        <v>#N/A</v>
      </c>
    </row>
    <row r="780" spans="1:6" ht="15" x14ac:dyDescent="0.2">
      <c r="A780" t="s">
        <v>2379</v>
      </c>
      <c r="B780" t="e">
        <f>#N/A</f>
        <v>#N/A</v>
      </c>
      <c r="C780" t="e">
        <f>#N/A</f>
        <v>#N/A</v>
      </c>
      <c r="D780" t="e">
        <f>#N/A</f>
        <v>#N/A</v>
      </c>
      <c r="E780" t="e">
        <f>VLOOKUP(A780,'CRF-All_Assessed_bids'!G:S,12,FALSE)</f>
        <v>#N/A</v>
      </c>
      <c r="F780" t="e">
        <f t="shared" si="12"/>
        <v>#N/A</v>
      </c>
    </row>
    <row r="781" spans="1:6" ht="15" x14ac:dyDescent="0.2">
      <c r="A781" t="s">
        <v>2387</v>
      </c>
      <c r="B781" t="e">
        <f>#N/A</f>
        <v>#N/A</v>
      </c>
      <c r="C781" t="e">
        <f>#N/A</f>
        <v>#N/A</v>
      </c>
      <c r="D781" t="e">
        <f>#N/A</f>
        <v>#N/A</v>
      </c>
      <c r="E781" t="e">
        <f>VLOOKUP(A781,'CRF-All_Assessed_bids'!G:S,12,FALSE)</f>
        <v>#N/A</v>
      </c>
      <c r="F781" t="e">
        <f t="shared" si="12"/>
        <v>#N/A</v>
      </c>
    </row>
    <row r="782" spans="1:6" ht="15" x14ac:dyDescent="0.2">
      <c r="A782" t="s">
        <v>2414</v>
      </c>
      <c r="B782" t="e">
        <f>#N/A</f>
        <v>#N/A</v>
      </c>
      <c r="C782" t="e">
        <f>#N/A</f>
        <v>#N/A</v>
      </c>
      <c r="D782" t="e">
        <f>#N/A</f>
        <v>#N/A</v>
      </c>
      <c r="E782" t="e">
        <f>VLOOKUP(A782,'CRF-All_Assessed_bids'!G:S,12,FALSE)</f>
        <v>#N/A</v>
      </c>
      <c r="F782" t="e">
        <f t="shared" si="12"/>
        <v>#N/A</v>
      </c>
    </row>
    <row r="783" spans="1:6" ht="15" x14ac:dyDescent="0.2">
      <c r="A783" t="s">
        <v>2464</v>
      </c>
      <c r="B783" t="e">
        <f>#N/A</f>
        <v>#N/A</v>
      </c>
      <c r="C783" t="e">
        <f>#N/A</f>
        <v>#N/A</v>
      </c>
      <c r="D783" t="e">
        <f>#N/A</f>
        <v>#N/A</v>
      </c>
      <c r="E783" t="e">
        <f>VLOOKUP(A783,'CRF-All_Assessed_bids'!G:S,12,FALSE)</f>
        <v>#N/A</v>
      </c>
      <c r="F783" t="e">
        <f t="shared" si="12"/>
        <v>#N/A</v>
      </c>
    </row>
    <row r="784" spans="1:6" ht="15" x14ac:dyDescent="0.2">
      <c r="A784" t="s">
        <v>2466</v>
      </c>
      <c r="B784" t="e">
        <f>#N/A</f>
        <v>#N/A</v>
      </c>
      <c r="C784" t="e">
        <f>#N/A</f>
        <v>#N/A</v>
      </c>
      <c r="D784" t="e">
        <f>#N/A</f>
        <v>#N/A</v>
      </c>
      <c r="E784" t="e">
        <f>VLOOKUP(A784,'CRF-All_Assessed_bids'!G:S,12,FALSE)</f>
        <v>#N/A</v>
      </c>
      <c r="F784" t="e">
        <f t="shared" si="12"/>
        <v>#N/A</v>
      </c>
    </row>
    <row r="785" spans="1:6" ht="15" x14ac:dyDescent="0.2">
      <c r="A785" t="s">
        <v>2492</v>
      </c>
      <c r="B785" t="e">
        <f>#N/A</f>
        <v>#N/A</v>
      </c>
      <c r="C785" t="e">
        <f>#N/A</f>
        <v>#N/A</v>
      </c>
      <c r="D785" t="e">
        <f>#N/A</f>
        <v>#N/A</v>
      </c>
      <c r="E785" t="e">
        <f>VLOOKUP(A785,'CRF-All_Assessed_bids'!G:S,12,FALSE)</f>
        <v>#N/A</v>
      </c>
      <c r="F785" t="e">
        <f t="shared" si="12"/>
        <v>#N/A</v>
      </c>
    </row>
    <row r="786" spans="1:6" ht="15" x14ac:dyDescent="0.2">
      <c r="A786" t="s">
        <v>2507</v>
      </c>
      <c r="B786" t="e">
        <f>#N/A</f>
        <v>#N/A</v>
      </c>
      <c r="C786" t="e">
        <f>#N/A</f>
        <v>#N/A</v>
      </c>
      <c r="D786" t="e">
        <f>#N/A</f>
        <v>#N/A</v>
      </c>
      <c r="E786" t="e">
        <f>VLOOKUP(A786,'CRF-All_Assessed_bids'!G:S,12,FALSE)</f>
        <v>#N/A</v>
      </c>
      <c r="F786" t="e">
        <f t="shared" si="12"/>
        <v>#N/A</v>
      </c>
    </row>
    <row r="787" spans="1:6" ht="15" x14ac:dyDescent="0.2">
      <c r="A787" t="s">
        <v>2517</v>
      </c>
      <c r="B787" t="e">
        <f>#N/A</f>
        <v>#N/A</v>
      </c>
      <c r="C787" t="e">
        <f>#N/A</f>
        <v>#N/A</v>
      </c>
      <c r="D787" t="e">
        <f>#N/A</f>
        <v>#N/A</v>
      </c>
      <c r="E787" t="e">
        <f>VLOOKUP(A787,'CRF-All_Assessed_bids'!G:S,12,FALSE)</f>
        <v>#N/A</v>
      </c>
      <c r="F787" t="e">
        <f t="shared" si="12"/>
        <v>#N/A</v>
      </c>
    </row>
    <row r="788" spans="1:6" ht="15" x14ac:dyDescent="0.2">
      <c r="A788" t="s">
        <v>2526</v>
      </c>
      <c r="B788" t="e">
        <f>#N/A</f>
        <v>#N/A</v>
      </c>
      <c r="C788" t="e">
        <f>#N/A</f>
        <v>#N/A</v>
      </c>
      <c r="D788" t="e">
        <f>#N/A</f>
        <v>#N/A</v>
      </c>
      <c r="E788" t="e">
        <f>VLOOKUP(A788,'CRF-All_Assessed_bids'!G:S,12,FALSE)</f>
        <v>#N/A</v>
      </c>
      <c r="F788" t="e">
        <f t="shared" si="12"/>
        <v>#N/A</v>
      </c>
    </row>
    <row r="789" spans="1:6" ht="15" x14ac:dyDescent="0.2">
      <c r="A789" t="s">
        <v>2530</v>
      </c>
      <c r="B789" t="e">
        <f>#N/A</f>
        <v>#N/A</v>
      </c>
      <c r="C789" t="e">
        <f>#N/A</f>
        <v>#N/A</v>
      </c>
      <c r="D789" t="e">
        <f>#N/A</f>
        <v>#N/A</v>
      </c>
      <c r="E789" t="e">
        <f>VLOOKUP(A789,'CRF-All_Assessed_bids'!G:S,12,FALSE)</f>
        <v>#N/A</v>
      </c>
      <c r="F789" t="e">
        <f t="shared" si="12"/>
        <v>#N/A</v>
      </c>
    </row>
    <row r="790" spans="1:6" ht="15" x14ac:dyDescent="0.2">
      <c r="A790" t="s">
        <v>151</v>
      </c>
      <c r="B790">
        <v>200294</v>
      </c>
      <c r="C790">
        <v>4005.88</v>
      </c>
      <c r="D790">
        <v>204299.88</v>
      </c>
      <c r="E790">
        <f>VLOOKUP(A790,'CRF-All_Assessed_bids'!G:S,12,FALSE)</f>
        <v>4005.88</v>
      </c>
      <c r="F790">
        <f t="shared" si="12"/>
        <v>200294</v>
      </c>
    </row>
    <row r="791" spans="1:6" ht="15" x14ac:dyDescent="0.2">
      <c r="A791" t="s">
        <v>186</v>
      </c>
      <c r="B791">
        <v>1909798</v>
      </c>
      <c r="C791">
        <v>18062.37</v>
      </c>
      <c r="D791">
        <v>1927860.37</v>
      </c>
      <c r="E791">
        <f>VLOOKUP(A791,'CRF-All_Assessed_bids'!G:S,12,FALSE)</f>
        <v>18062.37</v>
      </c>
      <c r="F791">
        <f t="shared" si="12"/>
        <v>1909798</v>
      </c>
    </row>
    <row r="792" spans="1:6" ht="15" x14ac:dyDescent="0.2">
      <c r="A792" t="s">
        <v>215</v>
      </c>
      <c r="B792">
        <v>197122</v>
      </c>
      <c r="C792">
        <v>3942.44</v>
      </c>
      <c r="D792">
        <v>201064.44</v>
      </c>
      <c r="E792">
        <f>VLOOKUP(A792,'CRF-All_Assessed_bids'!G:S,12,FALSE)</f>
        <v>3942.44</v>
      </c>
      <c r="F792">
        <f t="shared" si="12"/>
        <v>197122</v>
      </c>
    </row>
    <row r="793" spans="1:6" ht="15" x14ac:dyDescent="0.2">
      <c r="A793" t="s">
        <v>240</v>
      </c>
      <c r="B793">
        <v>213126</v>
      </c>
      <c r="C793">
        <v>6393.78</v>
      </c>
      <c r="D793">
        <v>219519.78</v>
      </c>
      <c r="E793">
        <f>VLOOKUP(A793,'CRF-All_Assessed_bids'!G:S,12,FALSE)</f>
        <v>6393.78</v>
      </c>
      <c r="F793">
        <f t="shared" si="12"/>
        <v>213126</v>
      </c>
    </row>
    <row r="794" spans="1:6" ht="15" x14ac:dyDescent="0.2">
      <c r="A794" t="s">
        <v>284</v>
      </c>
      <c r="B794">
        <v>60000</v>
      </c>
      <c r="C794">
        <v>1342.14</v>
      </c>
      <c r="D794">
        <v>61342.14</v>
      </c>
      <c r="E794">
        <f>VLOOKUP(A794,'CRF-All_Assessed_bids'!G:S,12,FALSE)</f>
        <v>1342.14</v>
      </c>
      <c r="F794">
        <f t="shared" si="12"/>
        <v>60000</v>
      </c>
    </row>
    <row r="795" spans="1:6" ht="15" x14ac:dyDescent="0.2">
      <c r="A795" t="s">
        <v>288</v>
      </c>
      <c r="B795">
        <v>165006.01999999999</v>
      </c>
      <c r="C795">
        <v>3300.12</v>
      </c>
      <c r="D795">
        <v>168306.13999999998</v>
      </c>
      <c r="E795">
        <f>VLOOKUP(A795,'CRF-All_Assessed_bids'!G:S,12,FALSE)</f>
        <v>3300.12</v>
      </c>
      <c r="F795">
        <f t="shared" si="12"/>
        <v>165006.01999999999</v>
      </c>
    </row>
    <row r="796" spans="1:6" ht="15" x14ac:dyDescent="0.2">
      <c r="A796" t="s">
        <v>335</v>
      </c>
      <c r="B796">
        <v>213126</v>
      </c>
      <c r="C796">
        <v>4262.5200000000004</v>
      </c>
      <c r="D796">
        <v>217388.52</v>
      </c>
      <c r="E796">
        <f>VLOOKUP(A796,'CRF-All_Assessed_bids'!G:S,12,FALSE)</f>
        <v>4262.5200000000004</v>
      </c>
      <c r="F796">
        <f t="shared" si="12"/>
        <v>213126</v>
      </c>
    </row>
    <row r="797" spans="1:6" ht="15" x14ac:dyDescent="0.2">
      <c r="A797" t="s">
        <v>340</v>
      </c>
      <c r="B797">
        <v>488000</v>
      </c>
      <c r="C797">
        <v>9760</v>
      </c>
      <c r="D797">
        <v>497760</v>
      </c>
      <c r="E797">
        <f>VLOOKUP(A797,'CRF-All_Assessed_bids'!G:S,12,FALSE)</f>
        <v>9760</v>
      </c>
      <c r="F797">
        <f t="shared" si="12"/>
        <v>488000</v>
      </c>
    </row>
    <row r="798" spans="1:6" ht="15" x14ac:dyDescent="0.2">
      <c r="A798" t="s">
        <v>345</v>
      </c>
      <c r="B798">
        <v>120207</v>
      </c>
      <c r="C798">
        <v>2404</v>
      </c>
      <c r="D798">
        <v>122611</v>
      </c>
      <c r="E798">
        <f>VLOOKUP(A798,'CRF-All_Assessed_bids'!G:S,12,FALSE)</f>
        <v>2404</v>
      </c>
      <c r="F798">
        <f t="shared" si="12"/>
        <v>120207</v>
      </c>
    </row>
    <row r="799" spans="1:6" ht="15" x14ac:dyDescent="0.2">
      <c r="A799" t="s">
        <v>348</v>
      </c>
      <c r="B799">
        <v>617001</v>
      </c>
      <c r="C799">
        <v>12340.02</v>
      </c>
      <c r="D799">
        <v>629341.02</v>
      </c>
      <c r="E799">
        <f>VLOOKUP(A799,'CRF-All_Assessed_bids'!G:S,12,FALSE)</f>
        <v>12340.02</v>
      </c>
      <c r="F799">
        <f t="shared" si="12"/>
        <v>617001</v>
      </c>
    </row>
    <row r="800" spans="1:6" ht="15" x14ac:dyDescent="0.2">
      <c r="A800" t="s">
        <v>420</v>
      </c>
      <c r="B800">
        <v>104771.5</v>
      </c>
      <c r="C800">
        <v>2095.4299999999998</v>
      </c>
      <c r="D800">
        <v>106866.93</v>
      </c>
      <c r="E800">
        <f>VLOOKUP(A800,'CRF-All_Assessed_bids'!G:S,12,FALSE)</f>
        <v>2095.4299999999998</v>
      </c>
      <c r="F800">
        <f t="shared" si="12"/>
        <v>104771.5</v>
      </c>
    </row>
    <row r="801" spans="1:6" ht="15" x14ac:dyDescent="0.2">
      <c r="A801" t="s">
        <v>528</v>
      </c>
      <c r="B801">
        <v>479950</v>
      </c>
      <c r="C801">
        <v>9599</v>
      </c>
      <c r="D801">
        <v>489549</v>
      </c>
      <c r="E801">
        <f>VLOOKUP(A801,'CRF-All_Assessed_bids'!G:S,12,FALSE)</f>
        <v>9599</v>
      </c>
      <c r="F801">
        <f t="shared" si="12"/>
        <v>479950</v>
      </c>
    </row>
    <row r="802" spans="1:6" ht="15" x14ac:dyDescent="0.2">
      <c r="A802" t="s">
        <v>533</v>
      </c>
      <c r="B802">
        <v>513688</v>
      </c>
      <c r="C802">
        <v>10273.76</v>
      </c>
      <c r="D802">
        <v>523961.76</v>
      </c>
      <c r="E802">
        <f>VLOOKUP(A802,'CRF-All_Assessed_bids'!G:S,12,FALSE)</f>
        <v>10273.76</v>
      </c>
      <c r="F802">
        <f t="shared" si="12"/>
        <v>513688</v>
      </c>
    </row>
    <row r="803" spans="1:6" ht="15" x14ac:dyDescent="0.2">
      <c r="A803" t="s">
        <v>538</v>
      </c>
      <c r="B803">
        <v>327550</v>
      </c>
      <c r="C803">
        <v>4340.7</v>
      </c>
      <c r="D803">
        <v>331890.7</v>
      </c>
      <c r="E803">
        <f>VLOOKUP(A803,'CRF-All_Assessed_bids'!G:S,12,FALSE)</f>
        <v>4340.7</v>
      </c>
      <c r="F803">
        <f t="shared" si="12"/>
        <v>327550</v>
      </c>
    </row>
    <row r="804" spans="1:6" ht="15" x14ac:dyDescent="0.2">
      <c r="A804" t="s">
        <v>540</v>
      </c>
      <c r="B804">
        <v>444950</v>
      </c>
      <c r="C804">
        <v>8899</v>
      </c>
      <c r="D804">
        <v>453849</v>
      </c>
      <c r="E804">
        <f>VLOOKUP(A804,'CRF-All_Assessed_bids'!G:S,12,FALSE)</f>
        <v>8899</v>
      </c>
      <c r="F804">
        <f t="shared" si="12"/>
        <v>444950</v>
      </c>
    </row>
    <row r="805" spans="1:6" ht="15" x14ac:dyDescent="0.2">
      <c r="A805" t="s">
        <v>543</v>
      </c>
      <c r="B805">
        <v>49192</v>
      </c>
      <c r="C805">
        <v>983.84</v>
      </c>
      <c r="D805">
        <v>50175.839999999997</v>
      </c>
      <c r="E805">
        <f>VLOOKUP(A805,'CRF-All_Assessed_bids'!G:S,12,FALSE)</f>
        <v>983.84</v>
      </c>
      <c r="F805">
        <f t="shared" si="12"/>
        <v>49192</v>
      </c>
    </row>
    <row r="806" spans="1:6" ht="15" x14ac:dyDescent="0.2">
      <c r="A806" t="s">
        <v>649</v>
      </c>
      <c r="B806">
        <v>73737</v>
      </c>
      <c r="C806">
        <v>1474.74</v>
      </c>
      <c r="D806">
        <v>75211.740000000005</v>
      </c>
      <c r="E806">
        <f>VLOOKUP(A806,'CRF-All_Assessed_bids'!G:S,12,FALSE)</f>
        <v>1474.74</v>
      </c>
      <c r="F806">
        <f t="shared" si="12"/>
        <v>73737</v>
      </c>
    </row>
    <row r="807" spans="1:6" ht="15" x14ac:dyDescent="0.2">
      <c r="A807" t="s">
        <v>654</v>
      </c>
      <c r="B807">
        <v>45000</v>
      </c>
      <c r="C807">
        <v>900</v>
      </c>
      <c r="D807">
        <v>45900</v>
      </c>
      <c r="E807">
        <f>VLOOKUP(A807,'CRF-All_Assessed_bids'!G:S,12,FALSE)</f>
        <v>900</v>
      </c>
      <c r="F807">
        <f t="shared" si="12"/>
        <v>45000</v>
      </c>
    </row>
    <row r="808" spans="1:6" ht="15" x14ac:dyDescent="0.2">
      <c r="A808" t="s">
        <v>659</v>
      </c>
      <c r="B808">
        <v>539000</v>
      </c>
      <c r="C808">
        <v>16170</v>
      </c>
      <c r="D808">
        <v>555170</v>
      </c>
      <c r="E808">
        <f>VLOOKUP(A808,'CRF-All_Assessed_bids'!G:S,12,FALSE)</f>
        <v>16170</v>
      </c>
      <c r="F808">
        <f t="shared" si="12"/>
        <v>539000</v>
      </c>
    </row>
    <row r="809" spans="1:6" ht="15" x14ac:dyDescent="0.2">
      <c r="A809" t="s">
        <v>661</v>
      </c>
      <c r="B809">
        <v>1347672</v>
      </c>
      <c r="C809">
        <v>40430.160000000003</v>
      </c>
      <c r="D809">
        <v>1388102.16</v>
      </c>
      <c r="E809">
        <f>VLOOKUP(A809,'CRF-All_Assessed_bids'!G:S,12,FALSE)</f>
        <v>40430.160000000003</v>
      </c>
      <c r="F809">
        <f t="shared" si="12"/>
        <v>1347672</v>
      </c>
    </row>
    <row r="810" spans="1:6" ht="15" x14ac:dyDescent="0.2">
      <c r="A810" t="s">
        <v>663</v>
      </c>
      <c r="B810">
        <v>76120.960000000006</v>
      </c>
      <c r="C810">
        <v>1522.41</v>
      </c>
      <c r="D810">
        <v>77643.37000000001</v>
      </c>
      <c r="E810">
        <f>VLOOKUP(A810,'CRF-All_Assessed_bids'!G:S,12,FALSE)</f>
        <v>1522.41</v>
      </c>
      <c r="F810">
        <f t="shared" si="12"/>
        <v>76120.960000000006</v>
      </c>
    </row>
    <row r="811" spans="1:6" ht="15" x14ac:dyDescent="0.2">
      <c r="A811" t="s">
        <v>665</v>
      </c>
      <c r="B811">
        <v>560187</v>
      </c>
      <c r="C811">
        <v>5601.87</v>
      </c>
      <c r="D811">
        <v>565788.87</v>
      </c>
      <c r="E811">
        <f>VLOOKUP(A811,'CRF-All_Assessed_bids'!G:S,12,FALSE)</f>
        <v>5601.87</v>
      </c>
      <c r="F811">
        <f t="shared" si="12"/>
        <v>560187</v>
      </c>
    </row>
    <row r="812" spans="1:6" ht="15" x14ac:dyDescent="0.2">
      <c r="A812" t="s">
        <v>674</v>
      </c>
      <c r="B812">
        <v>499552</v>
      </c>
      <c r="C812">
        <v>9991.0400000000009</v>
      </c>
      <c r="D812">
        <v>509543.04</v>
      </c>
      <c r="E812">
        <f>VLOOKUP(A812,'CRF-All_Assessed_bids'!G:S,12,FALSE)</f>
        <v>9991.0400000000009</v>
      </c>
      <c r="F812">
        <f t="shared" si="12"/>
        <v>499552</v>
      </c>
    </row>
    <row r="813" spans="1:6" ht="15" x14ac:dyDescent="0.2">
      <c r="A813" t="s">
        <v>676</v>
      </c>
      <c r="B813">
        <v>500000</v>
      </c>
      <c r="C813">
        <v>10000</v>
      </c>
      <c r="D813">
        <v>510000</v>
      </c>
      <c r="E813">
        <f>VLOOKUP(A813,'CRF-All_Assessed_bids'!G:S,12,FALSE)</f>
        <v>10000</v>
      </c>
      <c r="F813">
        <f t="shared" si="12"/>
        <v>500000</v>
      </c>
    </row>
    <row r="814" spans="1:6" ht="15" x14ac:dyDescent="0.2">
      <c r="A814" t="s">
        <v>703</v>
      </c>
      <c r="B814" s="21">
        <v>213126</v>
      </c>
      <c r="C814" s="21">
        <v>4262.5200000000004</v>
      </c>
      <c r="D814" s="21">
        <f>B814+C814</f>
        <v>217388.52</v>
      </c>
      <c r="E814">
        <f>VLOOKUP(A814,'CRF-All_Assessed_bids'!G:S,12,FALSE)</f>
        <v>4262.5200000000004</v>
      </c>
      <c r="F814">
        <f t="shared" si="12"/>
        <v>213126</v>
      </c>
    </row>
    <row r="815" spans="1:6" ht="15" x14ac:dyDescent="0.2">
      <c r="A815" t="s">
        <v>869</v>
      </c>
      <c r="B815" s="21">
        <v>6500</v>
      </c>
      <c r="C815" s="21">
        <v>130</v>
      </c>
      <c r="D815" s="21">
        <f>B815+C815</f>
        <v>6630</v>
      </c>
      <c r="E815">
        <f>VLOOKUP(A815,'CRF-All_Assessed_bids'!G:S,12,FALSE)</f>
        <v>130</v>
      </c>
      <c r="F815">
        <f t="shared" si="12"/>
        <v>6500</v>
      </c>
    </row>
    <row r="816" spans="1:6" ht="15" x14ac:dyDescent="0.2">
      <c r="A816" t="s">
        <v>872</v>
      </c>
      <c r="B816">
        <v>213126</v>
      </c>
      <c r="C816">
        <v>4262.5200000000004</v>
      </c>
      <c r="D816">
        <v>217388.52</v>
      </c>
      <c r="E816">
        <f>VLOOKUP(A816,'CRF-All_Assessed_bids'!G:S,12,FALSE)</f>
        <v>4262.5200000000004</v>
      </c>
      <c r="F816">
        <f t="shared" si="12"/>
        <v>213126</v>
      </c>
    </row>
    <row r="817" spans="1:6" ht="15" x14ac:dyDescent="0.2">
      <c r="A817" t="s">
        <v>874</v>
      </c>
      <c r="B817">
        <v>795171</v>
      </c>
      <c r="C817">
        <v>15903.42</v>
      </c>
      <c r="D817">
        <v>811074.42</v>
      </c>
      <c r="E817">
        <f>VLOOKUP(A817,'CRF-All_Assessed_bids'!G:S,12,FALSE)</f>
        <v>15903.42</v>
      </c>
      <c r="F817">
        <f t="shared" si="12"/>
        <v>795171</v>
      </c>
    </row>
    <row r="818" spans="1:6" ht="15" x14ac:dyDescent="0.2">
      <c r="A818" t="s">
        <v>876</v>
      </c>
      <c r="B818">
        <v>153816</v>
      </c>
      <c r="C818">
        <v>3076.32</v>
      </c>
      <c r="D818">
        <v>156892.32</v>
      </c>
      <c r="E818">
        <f>VLOOKUP(A818,'CRF-All_Assessed_bids'!G:S,12,FALSE)</f>
        <v>3076.32</v>
      </c>
      <c r="F818">
        <f t="shared" si="12"/>
        <v>153816</v>
      </c>
    </row>
    <row r="819" spans="1:6" ht="15" x14ac:dyDescent="0.2">
      <c r="A819" t="s">
        <v>878</v>
      </c>
      <c r="B819">
        <v>65565</v>
      </c>
      <c r="C819">
        <v>1311.3</v>
      </c>
      <c r="D819">
        <v>66876.3</v>
      </c>
      <c r="E819">
        <f>VLOOKUP(A819,'CRF-All_Assessed_bids'!G:S,12,FALSE)</f>
        <v>1311.3</v>
      </c>
      <c r="F819">
        <f t="shared" si="12"/>
        <v>65565</v>
      </c>
    </row>
    <row r="820" spans="1:6" ht="15" x14ac:dyDescent="0.2">
      <c r="A820" t="s">
        <v>880</v>
      </c>
      <c r="B820">
        <v>107410</v>
      </c>
      <c r="C820">
        <v>3222.3</v>
      </c>
      <c r="D820">
        <v>110632.3</v>
      </c>
      <c r="E820">
        <f>VLOOKUP(A820,'CRF-All_Assessed_bids'!G:S,12,FALSE)</f>
        <v>3222.3</v>
      </c>
      <c r="F820">
        <f t="shared" si="12"/>
        <v>107410</v>
      </c>
    </row>
    <row r="821" spans="1:6" ht="15" x14ac:dyDescent="0.2">
      <c r="A821" t="s">
        <v>883</v>
      </c>
      <c r="B821">
        <v>281318</v>
      </c>
      <c r="C821">
        <v>5626.36</v>
      </c>
      <c r="D821">
        <v>286944.36</v>
      </c>
      <c r="E821">
        <f>VLOOKUP(A821,'CRF-All_Assessed_bids'!G:S,12,FALSE)</f>
        <v>5626.36</v>
      </c>
      <c r="F821">
        <f t="shared" si="12"/>
        <v>281318</v>
      </c>
    </row>
    <row r="822" spans="1:6" ht="15" x14ac:dyDescent="0.2">
      <c r="A822" t="s">
        <v>885</v>
      </c>
      <c r="B822">
        <v>213126</v>
      </c>
      <c r="C822">
        <v>4262.5200000000004</v>
      </c>
      <c r="D822">
        <v>217388.52</v>
      </c>
      <c r="E822">
        <f>VLOOKUP(A822,'CRF-All_Assessed_bids'!G:S,12,FALSE)</f>
        <v>4262.5200000000004</v>
      </c>
      <c r="F822">
        <f t="shared" si="12"/>
        <v>213126</v>
      </c>
    </row>
    <row r="823" spans="1:6" ht="15" x14ac:dyDescent="0.2">
      <c r="A823" t="s">
        <v>887</v>
      </c>
      <c r="B823">
        <v>1000028</v>
      </c>
      <c r="C823">
        <v>27090.84</v>
      </c>
      <c r="D823">
        <v>1027118.84</v>
      </c>
      <c r="E823">
        <f>VLOOKUP(A823,'CRF-All_Assessed_bids'!G:S,12,FALSE)</f>
        <v>27090.84</v>
      </c>
      <c r="F823">
        <f t="shared" si="12"/>
        <v>1000028</v>
      </c>
    </row>
    <row r="824" spans="1:6" ht="15" x14ac:dyDescent="0.2">
      <c r="A824" t="s">
        <v>889</v>
      </c>
      <c r="B824">
        <v>173020</v>
      </c>
      <c r="C824">
        <v>3460.4</v>
      </c>
      <c r="D824">
        <v>176480.4</v>
      </c>
      <c r="E824">
        <f>VLOOKUP(A824,'CRF-All_Assessed_bids'!G:S,12,FALSE)</f>
        <v>3460.4</v>
      </c>
      <c r="F824">
        <f t="shared" si="12"/>
        <v>173020</v>
      </c>
    </row>
    <row r="825" spans="1:6" ht="15" x14ac:dyDescent="0.2">
      <c r="A825" t="s">
        <v>891</v>
      </c>
      <c r="B825">
        <v>400000</v>
      </c>
      <c r="C825">
        <v>8000</v>
      </c>
      <c r="D825">
        <v>408000</v>
      </c>
      <c r="E825">
        <f>VLOOKUP(A825,'CRF-All_Assessed_bids'!G:S,12,FALSE)</f>
        <v>8000</v>
      </c>
      <c r="F825">
        <f t="shared" si="12"/>
        <v>400000</v>
      </c>
    </row>
    <row r="826" spans="1:6" ht="15" x14ac:dyDescent="0.2">
      <c r="A826" t="s">
        <v>893</v>
      </c>
      <c r="B826">
        <v>754186</v>
      </c>
      <c r="C826">
        <v>10257.91</v>
      </c>
      <c r="D826">
        <v>764443.91</v>
      </c>
      <c r="E826">
        <f>VLOOKUP(A826,'CRF-All_Assessed_bids'!G:S,12,FALSE)</f>
        <v>10257.91</v>
      </c>
      <c r="F826">
        <f t="shared" si="12"/>
        <v>754186</v>
      </c>
    </row>
    <row r="827" spans="1:6" ht="15" x14ac:dyDescent="0.2">
      <c r="A827" t="s">
        <v>895</v>
      </c>
      <c r="B827">
        <v>138026</v>
      </c>
      <c r="C827">
        <v>1829.12</v>
      </c>
      <c r="D827">
        <v>139855.12</v>
      </c>
      <c r="E827">
        <f>VLOOKUP(A827,'CRF-All_Assessed_bids'!G:S,12,FALSE)</f>
        <v>1829.12</v>
      </c>
      <c r="F827">
        <f t="shared" si="12"/>
        <v>138026</v>
      </c>
    </row>
    <row r="828" spans="1:6" ht="15" x14ac:dyDescent="0.2">
      <c r="A828" t="s">
        <v>897</v>
      </c>
      <c r="B828">
        <v>89504</v>
      </c>
      <c r="C828">
        <v>1790.08</v>
      </c>
      <c r="D828">
        <v>91294.080000000002</v>
      </c>
      <c r="E828">
        <f>VLOOKUP(A828,'CRF-All_Assessed_bids'!G:S,12,FALSE)</f>
        <v>1790.08</v>
      </c>
      <c r="F828">
        <f t="shared" si="12"/>
        <v>89504</v>
      </c>
    </row>
    <row r="829" spans="1:6" ht="15" x14ac:dyDescent="0.2">
      <c r="A829" t="s">
        <v>899</v>
      </c>
      <c r="B829">
        <v>589203</v>
      </c>
      <c r="C829">
        <v>11784</v>
      </c>
      <c r="D829">
        <v>600987</v>
      </c>
      <c r="E829">
        <f>VLOOKUP(A829,'CRF-All_Assessed_bids'!G:S,12,FALSE)</f>
        <v>11784</v>
      </c>
      <c r="F829">
        <f t="shared" si="12"/>
        <v>589203</v>
      </c>
    </row>
    <row r="830" spans="1:6" ht="15" x14ac:dyDescent="0.2">
      <c r="A830" t="s">
        <v>1031</v>
      </c>
      <c r="B830">
        <v>215531</v>
      </c>
      <c r="C830">
        <v>4311</v>
      </c>
      <c r="D830">
        <v>219842</v>
      </c>
      <c r="E830">
        <f>VLOOKUP(A830,'CRF-All_Assessed_bids'!G:S,12,FALSE)</f>
        <v>4311</v>
      </c>
      <c r="F830">
        <f t="shared" si="12"/>
        <v>215531</v>
      </c>
    </row>
    <row r="831" spans="1:6" ht="15" x14ac:dyDescent="0.2">
      <c r="A831" t="s">
        <v>1033</v>
      </c>
      <c r="B831">
        <v>140140</v>
      </c>
      <c r="C831">
        <v>2802.8</v>
      </c>
      <c r="D831">
        <v>142942.79999999999</v>
      </c>
      <c r="E831">
        <f>VLOOKUP(A831,'CRF-All_Assessed_bids'!G:S,12,FALSE)</f>
        <v>2802.8</v>
      </c>
      <c r="F831">
        <f t="shared" si="12"/>
        <v>140140</v>
      </c>
    </row>
    <row r="832" spans="1:6" ht="15" x14ac:dyDescent="0.2">
      <c r="A832" t="s">
        <v>1038</v>
      </c>
      <c r="B832">
        <v>66300</v>
      </c>
      <c r="C832">
        <v>1326</v>
      </c>
      <c r="D832">
        <v>67626</v>
      </c>
      <c r="E832">
        <f>VLOOKUP(A832,'CRF-All_Assessed_bids'!G:S,12,FALSE)</f>
        <v>1326</v>
      </c>
      <c r="F832">
        <f t="shared" si="12"/>
        <v>66300</v>
      </c>
    </row>
    <row r="833" spans="1:6" ht="15" x14ac:dyDescent="0.2">
      <c r="A833" t="s">
        <v>1041</v>
      </c>
      <c r="B833">
        <v>331409.96000000002</v>
      </c>
      <c r="C833">
        <v>6628.2</v>
      </c>
      <c r="D833">
        <v>338038.16000000003</v>
      </c>
      <c r="E833">
        <f>VLOOKUP(A833,'CRF-All_Assessed_bids'!G:S,12,FALSE)</f>
        <v>6628.2</v>
      </c>
      <c r="F833">
        <f t="shared" si="12"/>
        <v>331409.96000000002</v>
      </c>
    </row>
    <row r="834" spans="1:6" ht="15" x14ac:dyDescent="0.2">
      <c r="A834" t="s">
        <v>1046</v>
      </c>
      <c r="B834">
        <v>343221</v>
      </c>
      <c r="C834">
        <v>10297</v>
      </c>
      <c r="D834">
        <v>353518</v>
      </c>
      <c r="E834">
        <f>VLOOKUP(A834,'CRF-All_Assessed_bids'!G:S,12,FALSE)</f>
        <v>10297</v>
      </c>
      <c r="F834">
        <f t="shared" ref="F834:F897" si="13">D834-E834</f>
        <v>343221</v>
      </c>
    </row>
    <row r="835" spans="1:6" ht="15" x14ac:dyDescent="0.2">
      <c r="A835" t="s">
        <v>1048</v>
      </c>
      <c r="B835">
        <v>543871.80000000005</v>
      </c>
      <c r="C835">
        <v>10877.44</v>
      </c>
      <c r="D835">
        <v>554749.24</v>
      </c>
      <c r="E835">
        <f>VLOOKUP(A835,'CRF-All_Assessed_bids'!G:S,12,FALSE)</f>
        <v>10877.44</v>
      </c>
      <c r="F835">
        <f t="shared" si="13"/>
        <v>543871.80000000005</v>
      </c>
    </row>
    <row r="836" spans="1:6" ht="15" x14ac:dyDescent="0.2">
      <c r="A836" t="s">
        <v>1050</v>
      </c>
      <c r="B836" s="21">
        <v>163722</v>
      </c>
      <c r="C836" s="21">
        <v>3341</v>
      </c>
      <c r="D836" s="21">
        <f>B836+C836</f>
        <v>167063</v>
      </c>
      <c r="E836">
        <f>VLOOKUP(A836,'CRF-All_Assessed_bids'!G:S,12,FALSE)</f>
        <v>3341</v>
      </c>
      <c r="F836">
        <f t="shared" si="13"/>
        <v>163722</v>
      </c>
    </row>
    <row r="837" spans="1:6" ht="15" x14ac:dyDescent="0.2">
      <c r="A837" t="s">
        <v>1058</v>
      </c>
      <c r="B837">
        <v>808772</v>
      </c>
      <c r="C837">
        <v>16175.44</v>
      </c>
      <c r="D837">
        <v>824947.44</v>
      </c>
      <c r="E837">
        <f>VLOOKUP(A837,'CRF-All_Assessed_bids'!G:S,12,FALSE)</f>
        <v>16175.44</v>
      </c>
      <c r="F837">
        <f t="shared" si="13"/>
        <v>808772</v>
      </c>
    </row>
    <row r="838" spans="1:6" ht="15" x14ac:dyDescent="0.2">
      <c r="A838" t="s">
        <v>1139</v>
      </c>
      <c r="B838">
        <v>226500</v>
      </c>
      <c r="C838">
        <v>4530</v>
      </c>
      <c r="D838">
        <v>231030</v>
      </c>
      <c r="E838">
        <f>VLOOKUP(A838,'CRF-All_Assessed_bids'!G:S,12,FALSE)</f>
        <v>4530</v>
      </c>
      <c r="F838">
        <f t="shared" si="13"/>
        <v>226500</v>
      </c>
    </row>
    <row r="839" spans="1:6" ht="15" x14ac:dyDescent="0.2">
      <c r="A839" t="s">
        <v>1141</v>
      </c>
      <c r="B839">
        <v>263003</v>
      </c>
      <c r="C839">
        <v>7890</v>
      </c>
      <c r="D839">
        <v>270893</v>
      </c>
      <c r="E839">
        <f>VLOOKUP(A839,'CRF-All_Assessed_bids'!G:S,12,FALSE)</f>
        <v>7890</v>
      </c>
      <c r="F839">
        <f t="shared" si="13"/>
        <v>263003</v>
      </c>
    </row>
    <row r="840" spans="1:6" ht="15" x14ac:dyDescent="0.2">
      <c r="A840" t="s">
        <v>1143</v>
      </c>
      <c r="B840">
        <v>438103</v>
      </c>
      <c r="C840">
        <v>8762.06</v>
      </c>
      <c r="D840">
        <v>446865.06</v>
      </c>
      <c r="E840">
        <f>VLOOKUP(A840,'CRF-All_Assessed_bids'!G:S,12,FALSE)</f>
        <v>8762.06</v>
      </c>
      <c r="F840">
        <f t="shared" si="13"/>
        <v>438103</v>
      </c>
    </row>
    <row r="841" spans="1:6" ht="15" x14ac:dyDescent="0.2">
      <c r="A841" t="s">
        <v>1145</v>
      </c>
      <c r="B841">
        <v>611883.06000000006</v>
      </c>
      <c r="C841">
        <v>12237.66</v>
      </c>
      <c r="D841">
        <v>624120.72000000009</v>
      </c>
      <c r="E841">
        <f>VLOOKUP(A841,'CRF-All_Assessed_bids'!G:S,12,FALSE)</f>
        <v>12237.66</v>
      </c>
      <c r="F841">
        <f t="shared" si="13"/>
        <v>611883.06000000006</v>
      </c>
    </row>
    <row r="842" spans="1:6" ht="15" x14ac:dyDescent="0.2">
      <c r="A842" t="s">
        <v>1147</v>
      </c>
      <c r="B842">
        <v>441500</v>
      </c>
      <c r="C842">
        <v>8830</v>
      </c>
      <c r="D842">
        <v>450330</v>
      </c>
      <c r="E842">
        <f>VLOOKUP(A842,'CRF-All_Assessed_bids'!G:S,12,FALSE)</f>
        <v>8830</v>
      </c>
      <c r="F842">
        <f t="shared" si="13"/>
        <v>441500</v>
      </c>
    </row>
    <row r="843" spans="1:6" ht="15" x14ac:dyDescent="0.2">
      <c r="A843" t="s">
        <v>1149</v>
      </c>
      <c r="B843">
        <v>214050</v>
      </c>
      <c r="C843">
        <v>4281</v>
      </c>
      <c r="D843">
        <v>218331</v>
      </c>
      <c r="E843">
        <f>VLOOKUP(A843,'CRF-All_Assessed_bids'!G:S,12,FALSE)</f>
        <v>4281</v>
      </c>
      <c r="F843">
        <f t="shared" si="13"/>
        <v>214050</v>
      </c>
    </row>
    <row r="844" spans="1:6" ht="15" x14ac:dyDescent="0.2">
      <c r="A844" t="s">
        <v>1151</v>
      </c>
      <c r="B844" s="21">
        <v>134000</v>
      </c>
      <c r="C844" s="21">
        <v>2680</v>
      </c>
      <c r="D844" s="21">
        <f>B844+C844</f>
        <v>136680</v>
      </c>
      <c r="E844">
        <f>VLOOKUP(A844,'CRF-All_Assessed_bids'!G:S,12,FALSE)</f>
        <v>2680</v>
      </c>
      <c r="F844">
        <f t="shared" si="13"/>
        <v>134000</v>
      </c>
    </row>
    <row r="845" spans="1:6" ht="15" x14ac:dyDescent="0.2">
      <c r="A845" t="s">
        <v>1247</v>
      </c>
      <c r="B845">
        <v>169740</v>
      </c>
      <c r="C845">
        <v>3394.8</v>
      </c>
      <c r="D845">
        <v>173134.8</v>
      </c>
      <c r="E845">
        <f>VLOOKUP(A845,'CRF-All_Assessed_bids'!G:S,12,FALSE)</f>
        <v>3394.8</v>
      </c>
      <c r="F845">
        <f t="shared" si="13"/>
        <v>169740</v>
      </c>
    </row>
    <row r="846" spans="1:6" ht="15" x14ac:dyDescent="0.2">
      <c r="A846" t="s">
        <v>1249</v>
      </c>
      <c r="B846" s="21">
        <v>52752</v>
      </c>
      <c r="C846" s="21">
        <v>1055.04</v>
      </c>
      <c r="D846" s="21">
        <f>B846+C846</f>
        <v>53807.040000000001</v>
      </c>
      <c r="E846">
        <f>VLOOKUP(A846,'CRF-All_Assessed_bids'!G:S,12,FALSE)</f>
        <v>1055.04</v>
      </c>
      <c r="F846">
        <f t="shared" si="13"/>
        <v>52752</v>
      </c>
    </row>
    <row r="847" spans="1:6" ht="15" x14ac:dyDescent="0.2">
      <c r="A847" t="s">
        <v>1251</v>
      </c>
      <c r="B847">
        <v>239905</v>
      </c>
      <c r="C847">
        <v>4798.1000000000004</v>
      </c>
      <c r="D847">
        <v>244703.1</v>
      </c>
      <c r="E847">
        <f>VLOOKUP(A847,'CRF-All_Assessed_bids'!G:S,12,FALSE)</f>
        <v>4798.1000000000004</v>
      </c>
      <c r="F847">
        <f t="shared" si="13"/>
        <v>239905</v>
      </c>
    </row>
    <row r="848" spans="1:6" ht="15" x14ac:dyDescent="0.2">
      <c r="A848" t="s">
        <v>1253</v>
      </c>
      <c r="B848">
        <v>609084</v>
      </c>
      <c r="C848">
        <v>9318.9599999999991</v>
      </c>
      <c r="D848">
        <v>618402.96</v>
      </c>
      <c r="E848">
        <f>VLOOKUP(A848,'CRF-All_Assessed_bids'!G:S,12,FALSE)</f>
        <v>9318.9599999999991</v>
      </c>
      <c r="F848">
        <f t="shared" si="13"/>
        <v>609084</v>
      </c>
    </row>
    <row r="849" spans="1:6" ht="15" x14ac:dyDescent="0.2">
      <c r="A849" t="s">
        <v>1255</v>
      </c>
      <c r="B849">
        <v>979489</v>
      </c>
      <c r="C849">
        <v>29385</v>
      </c>
      <c r="D849">
        <v>1008874</v>
      </c>
      <c r="E849">
        <f>VLOOKUP(A849,'CRF-All_Assessed_bids'!G:S,12,FALSE)</f>
        <v>29385</v>
      </c>
      <c r="F849">
        <f t="shared" si="13"/>
        <v>979489</v>
      </c>
    </row>
    <row r="850" spans="1:6" ht="15" x14ac:dyDescent="0.2">
      <c r="A850" t="s">
        <v>1284</v>
      </c>
      <c r="B850" s="21">
        <v>200294</v>
      </c>
      <c r="C850" s="21">
        <v>4005.88</v>
      </c>
      <c r="D850" s="21">
        <f>B850+C850</f>
        <v>204299.88</v>
      </c>
      <c r="E850">
        <f>VLOOKUP(A850,'CRF-All_Assessed_bids'!G:S,12,FALSE)</f>
        <v>4005.88</v>
      </c>
      <c r="F850">
        <f t="shared" si="13"/>
        <v>200294</v>
      </c>
    </row>
    <row r="851" spans="1:6" ht="15" x14ac:dyDescent="0.2">
      <c r="A851" t="s">
        <v>1286</v>
      </c>
      <c r="B851">
        <v>111164</v>
      </c>
      <c r="C851">
        <v>2223.2800000000002</v>
      </c>
      <c r="D851">
        <v>113387.28</v>
      </c>
      <c r="E851">
        <f>VLOOKUP(A851,'CRF-All_Assessed_bids'!G:S,12,FALSE)</f>
        <v>2223.2800000000002</v>
      </c>
      <c r="F851">
        <f t="shared" si="13"/>
        <v>111164</v>
      </c>
    </row>
    <row r="852" spans="1:6" ht="15" x14ac:dyDescent="0.2">
      <c r="A852" t="s">
        <v>1288</v>
      </c>
      <c r="B852">
        <v>92900</v>
      </c>
      <c r="C852">
        <v>1231.1099999999999</v>
      </c>
      <c r="D852">
        <v>94131.11</v>
      </c>
      <c r="E852">
        <f>VLOOKUP(A852,'CRF-All_Assessed_bids'!G:S,12,FALSE)</f>
        <v>1231.1099999999999</v>
      </c>
      <c r="F852">
        <f t="shared" si="13"/>
        <v>92900</v>
      </c>
    </row>
    <row r="853" spans="1:6" ht="15" x14ac:dyDescent="0.2">
      <c r="A853" t="s">
        <v>1360</v>
      </c>
      <c r="B853">
        <v>183483</v>
      </c>
      <c r="C853">
        <v>3669.66</v>
      </c>
      <c r="D853">
        <v>187152.66</v>
      </c>
      <c r="E853">
        <f>VLOOKUP(A853,'CRF-All_Assessed_bids'!G:S,12,FALSE)</f>
        <v>3669.66</v>
      </c>
      <c r="F853">
        <f t="shared" si="13"/>
        <v>183483</v>
      </c>
    </row>
    <row r="854" spans="1:6" ht="15" x14ac:dyDescent="0.2">
      <c r="A854" t="s">
        <v>1365</v>
      </c>
      <c r="B854">
        <v>507760</v>
      </c>
      <c r="C854">
        <v>10155</v>
      </c>
      <c r="D854">
        <v>517915</v>
      </c>
      <c r="E854">
        <f>VLOOKUP(A854,'CRF-All_Assessed_bids'!G:S,12,FALSE)</f>
        <v>10155</v>
      </c>
      <c r="F854">
        <f t="shared" si="13"/>
        <v>507760</v>
      </c>
    </row>
    <row r="855" spans="1:6" ht="15" x14ac:dyDescent="0.2">
      <c r="A855" t="s">
        <v>1367</v>
      </c>
      <c r="B855">
        <v>148500</v>
      </c>
      <c r="C855">
        <v>2970</v>
      </c>
      <c r="D855">
        <v>151470</v>
      </c>
      <c r="E855">
        <f>VLOOKUP(A855,'CRF-All_Assessed_bids'!G:S,12,FALSE)</f>
        <v>2970</v>
      </c>
      <c r="F855">
        <f t="shared" si="13"/>
        <v>148500</v>
      </c>
    </row>
    <row r="856" spans="1:6" ht="15" x14ac:dyDescent="0.2">
      <c r="A856" t="s">
        <v>1377</v>
      </c>
      <c r="B856">
        <v>166923</v>
      </c>
      <c r="C856">
        <v>3338.46</v>
      </c>
      <c r="D856">
        <v>170261.46</v>
      </c>
      <c r="E856">
        <f>VLOOKUP(A856,'CRF-All_Assessed_bids'!G:S,12,FALSE)</f>
        <v>3338.46</v>
      </c>
      <c r="F856">
        <f t="shared" si="13"/>
        <v>166923</v>
      </c>
    </row>
    <row r="857" spans="1:6" ht="15" x14ac:dyDescent="0.2">
      <c r="A857" t="s">
        <v>1379</v>
      </c>
      <c r="B857">
        <v>197122</v>
      </c>
      <c r="C857">
        <v>2612.2600000000002</v>
      </c>
      <c r="D857">
        <v>199734.26</v>
      </c>
      <c r="E857">
        <f>VLOOKUP(A857,'CRF-All_Assessed_bids'!G:S,12,FALSE)</f>
        <v>2612.2600000000002</v>
      </c>
      <c r="F857">
        <f t="shared" si="13"/>
        <v>197122</v>
      </c>
    </row>
    <row r="858" spans="1:6" ht="15" x14ac:dyDescent="0.2">
      <c r="A858" t="s">
        <v>1387</v>
      </c>
      <c r="B858">
        <v>200000</v>
      </c>
      <c r="C858">
        <v>2650.4</v>
      </c>
      <c r="D858">
        <v>202650.4</v>
      </c>
      <c r="E858">
        <f>VLOOKUP(A858,'CRF-All_Assessed_bids'!G:S,12,FALSE)</f>
        <v>2650.4</v>
      </c>
      <c r="F858">
        <f t="shared" si="13"/>
        <v>200000</v>
      </c>
    </row>
    <row r="859" spans="1:6" ht="15" x14ac:dyDescent="0.2">
      <c r="A859" t="s">
        <v>1391</v>
      </c>
      <c r="B859">
        <v>106993</v>
      </c>
      <c r="C859">
        <v>2139.86</v>
      </c>
      <c r="D859">
        <v>109132.86</v>
      </c>
      <c r="E859">
        <f>VLOOKUP(A859,'CRF-All_Assessed_bids'!G:S,12,FALSE)</f>
        <v>2139.86</v>
      </c>
      <c r="F859">
        <f t="shared" si="13"/>
        <v>106993</v>
      </c>
    </row>
    <row r="860" spans="1:6" ht="15" x14ac:dyDescent="0.2">
      <c r="A860" t="s">
        <v>1478</v>
      </c>
      <c r="B860" s="21">
        <v>166518</v>
      </c>
      <c r="C860" s="21">
        <v>3330</v>
      </c>
      <c r="D860" s="21">
        <f>B860+C860</f>
        <v>169848</v>
      </c>
      <c r="E860">
        <f>VLOOKUP(A860,'CRF-All_Assessed_bids'!G:S,12,FALSE)</f>
        <v>3330</v>
      </c>
      <c r="F860">
        <f t="shared" si="13"/>
        <v>166518</v>
      </c>
    </row>
    <row r="861" spans="1:6" ht="15" x14ac:dyDescent="0.2">
      <c r="A861" t="s">
        <v>1480</v>
      </c>
      <c r="B861" s="21">
        <v>15000</v>
      </c>
      <c r="C861" s="21">
        <v>300</v>
      </c>
      <c r="D861" s="21">
        <f>B861+C861</f>
        <v>15300</v>
      </c>
      <c r="E861">
        <f>VLOOKUP(A861,'CRF-All_Assessed_bids'!G:S,12,FALSE)</f>
        <v>300</v>
      </c>
      <c r="F861">
        <f t="shared" si="13"/>
        <v>15000</v>
      </c>
    </row>
    <row r="862" spans="1:6" ht="15" x14ac:dyDescent="0.2">
      <c r="A862" t="s">
        <v>1482</v>
      </c>
      <c r="B862">
        <v>80000</v>
      </c>
      <c r="C862">
        <v>1600</v>
      </c>
      <c r="D862">
        <v>81600</v>
      </c>
      <c r="E862">
        <f>VLOOKUP(A862,'CRF-All_Assessed_bids'!G:S,12,FALSE)</f>
        <v>1600</v>
      </c>
      <c r="F862">
        <f t="shared" si="13"/>
        <v>80000</v>
      </c>
    </row>
    <row r="863" spans="1:6" ht="15" x14ac:dyDescent="0.2">
      <c r="A863" t="s">
        <v>1484</v>
      </c>
      <c r="B863">
        <v>99559</v>
      </c>
      <c r="C863">
        <v>1991.18</v>
      </c>
      <c r="D863">
        <v>101550.18</v>
      </c>
      <c r="E863">
        <f>VLOOKUP(A863,'CRF-All_Assessed_bids'!G:S,12,FALSE)</f>
        <v>1991.18</v>
      </c>
      <c r="F863">
        <f t="shared" si="13"/>
        <v>99559</v>
      </c>
    </row>
    <row r="864" spans="1:6" ht="15" x14ac:dyDescent="0.2">
      <c r="A864" t="s">
        <v>1486</v>
      </c>
      <c r="B864">
        <v>333409</v>
      </c>
      <c r="C864">
        <v>6668</v>
      </c>
      <c r="D864">
        <v>340077</v>
      </c>
      <c r="E864">
        <f>VLOOKUP(A864,'CRF-All_Assessed_bids'!G:S,12,FALSE)</f>
        <v>6668</v>
      </c>
      <c r="F864">
        <f t="shared" si="13"/>
        <v>333409</v>
      </c>
    </row>
    <row r="865" spans="1:6" ht="15" x14ac:dyDescent="0.2">
      <c r="A865" t="s">
        <v>1488</v>
      </c>
      <c r="B865">
        <v>380000</v>
      </c>
      <c r="C865">
        <v>7600</v>
      </c>
      <c r="D865">
        <v>387600</v>
      </c>
      <c r="E865">
        <f>VLOOKUP(A865,'CRF-All_Assessed_bids'!G:S,12,FALSE)</f>
        <v>7600</v>
      </c>
      <c r="F865">
        <f t="shared" si="13"/>
        <v>380000</v>
      </c>
    </row>
    <row r="866" spans="1:6" ht="15" x14ac:dyDescent="0.2">
      <c r="A866" t="s">
        <v>1490</v>
      </c>
      <c r="B866">
        <v>454121</v>
      </c>
      <c r="C866">
        <v>9082</v>
      </c>
      <c r="D866">
        <v>463203</v>
      </c>
      <c r="E866">
        <f>VLOOKUP(A866,'CRF-All_Assessed_bids'!G:S,12,FALSE)</f>
        <v>9082</v>
      </c>
      <c r="F866">
        <f t="shared" si="13"/>
        <v>454121</v>
      </c>
    </row>
    <row r="867" spans="1:6" ht="15" x14ac:dyDescent="0.2">
      <c r="A867" t="s">
        <v>1492</v>
      </c>
      <c r="B867">
        <v>419835</v>
      </c>
      <c r="C867">
        <v>8396.7000000000007</v>
      </c>
      <c r="D867">
        <v>428231.7</v>
      </c>
      <c r="E867">
        <f>VLOOKUP(A867,'CRF-All_Assessed_bids'!G:S,12,FALSE)</f>
        <v>8396.7000000000007</v>
      </c>
      <c r="F867">
        <f t="shared" si="13"/>
        <v>419835</v>
      </c>
    </row>
    <row r="868" spans="1:6" ht="15" x14ac:dyDescent="0.2">
      <c r="A868" t="s">
        <v>1504</v>
      </c>
      <c r="B868" s="21">
        <v>60000</v>
      </c>
      <c r="C868" s="21">
        <v>1200</v>
      </c>
      <c r="D868" s="21">
        <f>B868+C868</f>
        <v>61200</v>
      </c>
      <c r="E868">
        <f>VLOOKUP(A868,'CRF-All_Assessed_bids'!G:S,12,FALSE)</f>
        <v>1200</v>
      </c>
      <c r="F868">
        <f t="shared" si="13"/>
        <v>60000</v>
      </c>
    </row>
    <row r="869" spans="1:6" ht="15" x14ac:dyDescent="0.2">
      <c r="A869" t="s">
        <v>1506</v>
      </c>
      <c r="B869" s="21">
        <v>86876</v>
      </c>
      <c r="C869" s="21">
        <v>1737.52</v>
      </c>
      <c r="D869" s="21">
        <f>B869+C869</f>
        <v>88613.52</v>
      </c>
      <c r="E869">
        <f>VLOOKUP(A869,'CRF-All_Assessed_bids'!G:S,12,FALSE)</f>
        <v>1737.52</v>
      </c>
      <c r="F869">
        <f t="shared" si="13"/>
        <v>86876</v>
      </c>
    </row>
    <row r="870" spans="1:6" ht="15" x14ac:dyDescent="0.2">
      <c r="A870" t="s">
        <v>1508</v>
      </c>
      <c r="B870">
        <v>86876</v>
      </c>
      <c r="C870">
        <v>1738</v>
      </c>
      <c r="D870">
        <v>88614</v>
      </c>
      <c r="E870">
        <f>VLOOKUP(A870,'CRF-All_Assessed_bids'!G:S,12,FALSE)</f>
        <v>1738</v>
      </c>
      <c r="F870">
        <f t="shared" si="13"/>
        <v>86876</v>
      </c>
    </row>
    <row r="871" spans="1:6" ht="15" x14ac:dyDescent="0.2">
      <c r="A871" t="s">
        <v>1509</v>
      </c>
      <c r="B871">
        <v>86876</v>
      </c>
      <c r="C871">
        <v>1737.52</v>
      </c>
      <c r="D871">
        <v>88613.52</v>
      </c>
      <c r="E871">
        <f>VLOOKUP(A871,'CRF-All_Assessed_bids'!G:S,12,FALSE)</f>
        <v>1737.52</v>
      </c>
      <c r="F871">
        <f t="shared" si="13"/>
        <v>86876</v>
      </c>
    </row>
    <row r="872" spans="1:6" ht="15" x14ac:dyDescent="0.2">
      <c r="A872" t="s">
        <v>1518</v>
      </c>
      <c r="B872">
        <v>213126</v>
      </c>
      <c r="C872">
        <v>6394</v>
      </c>
      <c r="D872">
        <v>219520</v>
      </c>
      <c r="E872">
        <f>VLOOKUP(A872,'CRF-All_Assessed_bids'!G:S,12,FALSE)</f>
        <v>6394</v>
      </c>
      <c r="F872">
        <f t="shared" si="13"/>
        <v>213126</v>
      </c>
    </row>
    <row r="873" spans="1:6" ht="15" x14ac:dyDescent="0.2">
      <c r="A873" t="s">
        <v>1537</v>
      </c>
      <c r="B873">
        <v>330065</v>
      </c>
      <c r="C873">
        <v>6601.3</v>
      </c>
      <c r="D873">
        <v>336666.3</v>
      </c>
      <c r="E873">
        <f>VLOOKUP(A873,'CRF-All_Assessed_bids'!G:S,12,FALSE)</f>
        <v>6601.3</v>
      </c>
      <c r="F873">
        <f t="shared" si="13"/>
        <v>330065</v>
      </c>
    </row>
    <row r="874" spans="1:6" ht="15" x14ac:dyDescent="0.2">
      <c r="A874" t="s">
        <v>1539</v>
      </c>
      <c r="B874">
        <v>151464.73000000001</v>
      </c>
      <c r="C874">
        <v>3029.29</v>
      </c>
      <c r="D874">
        <v>154494.02000000002</v>
      </c>
      <c r="E874">
        <f>VLOOKUP(A874,'CRF-All_Assessed_bids'!G:S,12,FALSE)</f>
        <v>3029.29</v>
      </c>
      <c r="F874">
        <f t="shared" si="13"/>
        <v>151464.73000000001</v>
      </c>
    </row>
    <row r="875" spans="1:6" ht="15" x14ac:dyDescent="0.2">
      <c r="A875" t="s">
        <v>1596</v>
      </c>
      <c r="B875" s="21">
        <v>458451</v>
      </c>
      <c r="C875" s="21">
        <v>9169</v>
      </c>
      <c r="D875" s="21">
        <f>B875+C875</f>
        <v>467620</v>
      </c>
      <c r="E875">
        <f>VLOOKUP(A875,'CRF-All_Assessed_bids'!G:S,12,FALSE)</f>
        <v>9169</v>
      </c>
      <c r="F875">
        <f t="shared" si="13"/>
        <v>458451</v>
      </c>
    </row>
    <row r="876" spans="1:6" ht="15" x14ac:dyDescent="0.2">
      <c r="A876" t="s">
        <v>1598</v>
      </c>
      <c r="B876">
        <v>430000</v>
      </c>
      <c r="C876">
        <v>12900</v>
      </c>
      <c r="D876">
        <v>442900</v>
      </c>
      <c r="E876">
        <f>VLOOKUP(A876,'CRF-All_Assessed_bids'!G:S,12,FALSE)</f>
        <v>12900</v>
      </c>
      <c r="F876">
        <f t="shared" si="13"/>
        <v>430000</v>
      </c>
    </row>
    <row r="877" spans="1:6" ht="15" x14ac:dyDescent="0.2">
      <c r="A877" t="s">
        <v>1600</v>
      </c>
      <c r="B877">
        <v>398854.5</v>
      </c>
      <c r="C877">
        <v>7977.07</v>
      </c>
      <c r="D877">
        <v>406831.57</v>
      </c>
      <c r="E877">
        <f>VLOOKUP(A877,'CRF-All_Assessed_bids'!G:S,12,FALSE)</f>
        <v>7977.07</v>
      </c>
      <c r="F877">
        <f t="shared" si="13"/>
        <v>398854.5</v>
      </c>
    </row>
    <row r="878" spans="1:6" ht="15" x14ac:dyDescent="0.2">
      <c r="A878" t="s">
        <v>1602</v>
      </c>
      <c r="B878">
        <v>154895</v>
      </c>
      <c r="C878">
        <v>3098</v>
      </c>
      <c r="D878">
        <v>157993</v>
      </c>
      <c r="E878">
        <f>VLOOKUP(A878,'CRF-All_Assessed_bids'!G:S,12,FALSE)</f>
        <v>3098</v>
      </c>
      <c r="F878">
        <f t="shared" si="13"/>
        <v>154895</v>
      </c>
    </row>
    <row r="879" spans="1:6" ht="15" x14ac:dyDescent="0.2">
      <c r="A879" t="s">
        <v>1604</v>
      </c>
      <c r="B879">
        <v>500000</v>
      </c>
      <c r="C879">
        <v>10000</v>
      </c>
      <c r="D879">
        <v>510000</v>
      </c>
      <c r="E879">
        <f>VLOOKUP(A879,'CRF-All_Assessed_bids'!G:S,12,FALSE)</f>
        <v>10000</v>
      </c>
      <c r="F879">
        <f t="shared" si="13"/>
        <v>500000</v>
      </c>
    </row>
    <row r="880" spans="1:6" ht="15" x14ac:dyDescent="0.2">
      <c r="A880" t="s">
        <v>1606</v>
      </c>
      <c r="B880">
        <v>230060.88</v>
      </c>
      <c r="C880">
        <v>4601.22</v>
      </c>
      <c r="D880">
        <v>234662.1</v>
      </c>
      <c r="E880">
        <f>VLOOKUP(A880,'CRF-All_Assessed_bids'!G:S,12,FALSE)</f>
        <v>4601.22</v>
      </c>
      <c r="F880">
        <f t="shared" si="13"/>
        <v>230060.88</v>
      </c>
    </row>
    <row r="881" spans="1:6" ht="15" x14ac:dyDescent="0.2">
      <c r="A881" t="s">
        <v>1608</v>
      </c>
      <c r="B881">
        <v>580000</v>
      </c>
      <c r="C881">
        <v>11600</v>
      </c>
      <c r="D881">
        <v>591600</v>
      </c>
      <c r="E881">
        <f>VLOOKUP(A881,'CRF-All_Assessed_bids'!G:S,12,FALSE)</f>
        <v>11600</v>
      </c>
      <c r="F881">
        <f t="shared" si="13"/>
        <v>580000</v>
      </c>
    </row>
    <row r="882" spans="1:6" ht="15" x14ac:dyDescent="0.2">
      <c r="A882" t="s">
        <v>1610</v>
      </c>
      <c r="B882" s="21">
        <v>588674</v>
      </c>
      <c r="C882" s="21">
        <v>17660</v>
      </c>
      <c r="D882" s="21">
        <f>B882+C882</f>
        <v>606334</v>
      </c>
      <c r="E882">
        <f>VLOOKUP(A882,'CRF-All_Assessed_bids'!G:S,12,FALSE)</f>
        <v>17660</v>
      </c>
      <c r="F882">
        <f t="shared" si="13"/>
        <v>588674</v>
      </c>
    </row>
    <row r="883" spans="1:6" ht="15" x14ac:dyDescent="0.2">
      <c r="A883" t="s">
        <v>1612</v>
      </c>
      <c r="B883" s="21">
        <v>59550</v>
      </c>
      <c r="C883" s="21">
        <v>1191</v>
      </c>
      <c r="D883" s="21">
        <f>B883+C883</f>
        <v>60741</v>
      </c>
      <c r="E883">
        <f>VLOOKUP(A883,'CRF-All_Assessed_bids'!G:S,12,FALSE)</f>
        <v>1191</v>
      </c>
      <c r="F883">
        <f t="shared" si="13"/>
        <v>59550</v>
      </c>
    </row>
    <row r="884" spans="1:6" ht="15" x14ac:dyDescent="0.2">
      <c r="A884" t="s">
        <v>1614</v>
      </c>
      <c r="B884" s="21">
        <v>120000</v>
      </c>
      <c r="C884" s="21">
        <v>2400</v>
      </c>
      <c r="D884" s="21">
        <f>B884+C884</f>
        <v>122400</v>
      </c>
      <c r="E884">
        <f>VLOOKUP(A884,'CRF-All_Assessed_bids'!G:S,12,FALSE)</f>
        <v>2400</v>
      </c>
      <c r="F884">
        <f t="shared" si="13"/>
        <v>120000</v>
      </c>
    </row>
    <row r="885" spans="1:6" ht="15" x14ac:dyDescent="0.2">
      <c r="A885" t="s">
        <v>1616</v>
      </c>
      <c r="B885">
        <v>50000</v>
      </c>
      <c r="C885">
        <v>1000</v>
      </c>
      <c r="D885">
        <v>51000</v>
      </c>
      <c r="E885">
        <f>VLOOKUP(A885,'CRF-All_Assessed_bids'!G:S,12,FALSE)</f>
        <v>1000</v>
      </c>
      <c r="F885">
        <f t="shared" si="13"/>
        <v>50000</v>
      </c>
    </row>
    <row r="886" spans="1:6" ht="15" x14ac:dyDescent="0.2">
      <c r="A886" t="s">
        <v>1618</v>
      </c>
      <c r="B886">
        <v>50000</v>
      </c>
      <c r="C886">
        <v>1000</v>
      </c>
      <c r="D886">
        <v>51000</v>
      </c>
      <c r="E886">
        <f>VLOOKUP(A886,'CRF-All_Assessed_bids'!G:S,12,FALSE)</f>
        <v>1000</v>
      </c>
      <c r="F886">
        <f t="shared" si="13"/>
        <v>50000</v>
      </c>
    </row>
    <row r="887" spans="1:6" ht="15" x14ac:dyDescent="0.2">
      <c r="A887" t="s">
        <v>1620</v>
      </c>
      <c r="B887">
        <v>86876</v>
      </c>
      <c r="C887">
        <v>1738</v>
      </c>
      <c r="D887">
        <v>88614</v>
      </c>
      <c r="E887">
        <f>VLOOKUP(A887,'CRF-All_Assessed_bids'!G:S,12,FALSE)</f>
        <v>1738</v>
      </c>
      <c r="F887">
        <f t="shared" si="13"/>
        <v>86876</v>
      </c>
    </row>
    <row r="888" spans="1:6" ht="15" x14ac:dyDescent="0.2">
      <c r="A888" t="s">
        <v>1621</v>
      </c>
      <c r="B888" s="21">
        <v>66760</v>
      </c>
      <c r="C888" s="21">
        <v>2002.8</v>
      </c>
      <c r="D888" s="21">
        <f>B888+C888</f>
        <v>68762.8</v>
      </c>
      <c r="E888">
        <f>VLOOKUP(A888,'CRF-All_Assessed_bids'!G:S,12,FALSE)</f>
        <v>2002.8</v>
      </c>
      <c r="F888">
        <f t="shared" si="13"/>
        <v>66760</v>
      </c>
    </row>
    <row r="889" spans="1:6" ht="15" x14ac:dyDescent="0.2">
      <c r="A889" t="s">
        <v>1623</v>
      </c>
      <c r="B889">
        <v>10122</v>
      </c>
      <c r="C889">
        <v>202.44</v>
      </c>
      <c r="D889">
        <v>10324.44</v>
      </c>
      <c r="E889">
        <f>VLOOKUP(A889,'CRF-All_Assessed_bids'!G:S,12,FALSE)</f>
        <v>202.44</v>
      </c>
      <c r="F889">
        <f t="shared" si="13"/>
        <v>10122</v>
      </c>
    </row>
    <row r="890" spans="1:6" ht="15" x14ac:dyDescent="0.2">
      <c r="A890" t="s">
        <v>1631</v>
      </c>
      <c r="B890">
        <v>365359</v>
      </c>
      <c r="C890">
        <v>7307</v>
      </c>
      <c r="D890">
        <v>372666</v>
      </c>
      <c r="E890">
        <f>VLOOKUP(A890,'CRF-All_Assessed_bids'!G:S,12,FALSE)</f>
        <v>7307</v>
      </c>
      <c r="F890">
        <f t="shared" si="13"/>
        <v>365359</v>
      </c>
    </row>
    <row r="891" spans="1:6" ht="15" x14ac:dyDescent="0.2">
      <c r="A891" t="s">
        <v>1636</v>
      </c>
      <c r="B891" s="21">
        <v>120000</v>
      </c>
      <c r="C891" s="21">
        <v>2400</v>
      </c>
      <c r="D891" s="21">
        <f>B891+C891</f>
        <v>122400</v>
      </c>
      <c r="E891">
        <f>VLOOKUP(A891,'CRF-All_Assessed_bids'!G:S,12,FALSE)</f>
        <v>2400</v>
      </c>
      <c r="F891">
        <f t="shared" si="13"/>
        <v>120000</v>
      </c>
    </row>
    <row r="892" spans="1:6" ht="15" x14ac:dyDescent="0.2">
      <c r="A892" t="s">
        <v>1717</v>
      </c>
      <c r="B892">
        <v>49333</v>
      </c>
      <c r="C892">
        <v>987</v>
      </c>
      <c r="D892">
        <v>50320</v>
      </c>
      <c r="E892">
        <f>VLOOKUP(A892,'CRF-All_Assessed_bids'!G:S,12,FALSE)</f>
        <v>987</v>
      </c>
      <c r="F892">
        <f t="shared" si="13"/>
        <v>49333</v>
      </c>
    </row>
    <row r="893" spans="1:6" ht="15" x14ac:dyDescent="0.2">
      <c r="A893" t="s">
        <v>1719</v>
      </c>
      <c r="B893">
        <v>507377</v>
      </c>
      <c r="C893">
        <v>15221.31</v>
      </c>
      <c r="D893">
        <v>522598.31</v>
      </c>
      <c r="E893">
        <f>VLOOKUP(A893,'CRF-All_Assessed_bids'!G:S,12,FALSE)</f>
        <v>15221.31</v>
      </c>
      <c r="F893">
        <f t="shared" si="13"/>
        <v>507377</v>
      </c>
    </row>
    <row r="894" spans="1:6" ht="15" x14ac:dyDescent="0.2">
      <c r="A894" t="s">
        <v>1721</v>
      </c>
      <c r="B894">
        <v>117038</v>
      </c>
      <c r="C894">
        <v>2446</v>
      </c>
      <c r="D894">
        <v>119484</v>
      </c>
      <c r="E894">
        <f>VLOOKUP(A894,'CRF-All_Assessed_bids'!G:S,12,FALSE)</f>
        <v>2446</v>
      </c>
      <c r="F894">
        <f t="shared" si="13"/>
        <v>117038</v>
      </c>
    </row>
    <row r="895" spans="1:6" ht="15" x14ac:dyDescent="0.2">
      <c r="A895" t="s">
        <v>1723</v>
      </c>
      <c r="B895">
        <v>175927</v>
      </c>
      <c r="C895">
        <v>3519</v>
      </c>
      <c r="D895">
        <v>179446</v>
      </c>
      <c r="E895">
        <f>VLOOKUP(A895,'CRF-All_Assessed_bids'!G:S,12,FALSE)</f>
        <v>3519</v>
      </c>
      <c r="F895">
        <f t="shared" si="13"/>
        <v>175927</v>
      </c>
    </row>
    <row r="896" spans="1:6" ht="15" x14ac:dyDescent="0.2">
      <c r="A896" t="s">
        <v>1725</v>
      </c>
      <c r="B896">
        <v>212806</v>
      </c>
      <c r="C896">
        <v>4256</v>
      </c>
      <c r="D896">
        <v>217062</v>
      </c>
      <c r="E896">
        <f>VLOOKUP(A896,'CRF-All_Assessed_bids'!G:S,12,FALSE)</f>
        <v>4256</v>
      </c>
      <c r="F896">
        <f t="shared" si="13"/>
        <v>212806</v>
      </c>
    </row>
    <row r="897" spans="1:6" ht="15" x14ac:dyDescent="0.2">
      <c r="A897" t="s">
        <v>1727</v>
      </c>
      <c r="B897">
        <v>236613.7</v>
      </c>
      <c r="C897">
        <v>6221.75</v>
      </c>
      <c r="D897">
        <v>242835.45</v>
      </c>
      <c r="E897">
        <f>VLOOKUP(A897,'CRF-All_Assessed_bids'!G:S,12,FALSE)</f>
        <v>6221.75</v>
      </c>
      <c r="F897">
        <f t="shared" si="13"/>
        <v>236613.7</v>
      </c>
    </row>
    <row r="898" spans="1:6" ht="15" x14ac:dyDescent="0.2">
      <c r="A898" t="s">
        <v>1729</v>
      </c>
      <c r="B898">
        <v>548555</v>
      </c>
      <c r="C898">
        <v>10971.1</v>
      </c>
      <c r="D898">
        <v>559526.1</v>
      </c>
      <c r="E898">
        <f>VLOOKUP(A898,'CRF-All_Assessed_bids'!G:S,12,FALSE)</f>
        <v>10971.1</v>
      </c>
      <c r="F898">
        <f t="shared" ref="F898:F961" si="14">D898-E898</f>
        <v>548555</v>
      </c>
    </row>
    <row r="899" spans="1:6" ht="15" x14ac:dyDescent="0.2">
      <c r="A899" t="s">
        <v>1731</v>
      </c>
      <c r="B899">
        <v>142950</v>
      </c>
      <c r="C899">
        <v>2859</v>
      </c>
      <c r="D899">
        <v>145809</v>
      </c>
      <c r="E899">
        <f>VLOOKUP(A899,'CRF-All_Assessed_bids'!G:S,12,FALSE)</f>
        <v>2859</v>
      </c>
      <c r="F899">
        <f t="shared" si="14"/>
        <v>142950</v>
      </c>
    </row>
    <row r="900" spans="1:6" ht="15" x14ac:dyDescent="0.2">
      <c r="A900" t="s">
        <v>1733</v>
      </c>
      <c r="B900">
        <v>905899</v>
      </c>
      <c r="C900">
        <v>18118</v>
      </c>
      <c r="D900">
        <v>924017</v>
      </c>
      <c r="E900">
        <f>VLOOKUP(A900,'CRF-All_Assessed_bids'!G:S,12,FALSE)</f>
        <v>18118</v>
      </c>
      <c r="F900">
        <f t="shared" si="14"/>
        <v>905899</v>
      </c>
    </row>
    <row r="901" spans="1:6" ht="15" x14ac:dyDescent="0.2">
      <c r="A901" t="s">
        <v>1735</v>
      </c>
      <c r="B901">
        <v>144000</v>
      </c>
      <c r="C901">
        <v>2880</v>
      </c>
      <c r="D901">
        <v>146880</v>
      </c>
      <c r="E901">
        <f>VLOOKUP(A901,'CRF-All_Assessed_bids'!G:S,12,FALSE)</f>
        <v>2880</v>
      </c>
      <c r="F901">
        <f t="shared" si="14"/>
        <v>144000</v>
      </c>
    </row>
    <row r="902" spans="1:6" ht="15" x14ac:dyDescent="0.2">
      <c r="A902" t="s">
        <v>1835</v>
      </c>
      <c r="B902">
        <v>100704.68</v>
      </c>
      <c r="C902">
        <v>2014.09</v>
      </c>
      <c r="D902">
        <v>102718.76999999999</v>
      </c>
      <c r="E902">
        <f>VLOOKUP(A902,'CRF-All_Assessed_bids'!G:S,12,FALSE)</f>
        <v>2014.09</v>
      </c>
      <c r="F902">
        <f t="shared" si="14"/>
        <v>100704.68</v>
      </c>
    </row>
    <row r="903" spans="1:6" ht="15" x14ac:dyDescent="0.2">
      <c r="A903" t="s">
        <v>1837</v>
      </c>
      <c r="B903">
        <v>39671</v>
      </c>
      <c r="C903">
        <v>793.42</v>
      </c>
      <c r="D903">
        <v>40464.42</v>
      </c>
      <c r="E903">
        <f>VLOOKUP(A903,'CRF-All_Assessed_bids'!G:S,12,FALSE)</f>
        <v>793.42</v>
      </c>
      <c r="F903">
        <f t="shared" si="14"/>
        <v>39671</v>
      </c>
    </row>
    <row r="904" spans="1:6" ht="15" x14ac:dyDescent="0.2">
      <c r="A904" t="s">
        <v>1839</v>
      </c>
      <c r="B904">
        <v>51702</v>
      </c>
      <c r="C904">
        <v>1304.04</v>
      </c>
      <c r="D904">
        <v>53006.04</v>
      </c>
      <c r="E904">
        <f>VLOOKUP(A904,'CRF-All_Assessed_bids'!G:S,12,FALSE)</f>
        <v>1304.04</v>
      </c>
      <c r="F904">
        <f t="shared" si="14"/>
        <v>51702</v>
      </c>
    </row>
    <row r="905" spans="1:6" ht="15" x14ac:dyDescent="0.2">
      <c r="A905" t="s">
        <v>1841</v>
      </c>
      <c r="B905">
        <v>502373</v>
      </c>
      <c r="C905">
        <v>10047</v>
      </c>
      <c r="D905">
        <v>512420</v>
      </c>
      <c r="E905">
        <f>VLOOKUP(A905,'CRF-All_Assessed_bids'!G:S,12,FALSE)</f>
        <v>10047</v>
      </c>
      <c r="F905">
        <f t="shared" si="14"/>
        <v>502373</v>
      </c>
    </row>
    <row r="906" spans="1:6" ht="15" x14ac:dyDescent="0.2">
      <c r="A906" t="s">
        <v>1843</v>
      </c>
      <c r="B906" s="21">
        <v>165187</v>
      </c>
      <c r="C906" s="21">
        <v>3304</v>
      </c>
      <c r="D906" s="21">
        <f>B906+C906</f>
        <v>168491</v>
      </c>
      <c r="E906">
        <f>VLOOKUP(A906,'CRF-All_Assessed_bids'!G:S,12,FALSE)</f>
        <v>3304</v>
      </c>
      <c r="F906">
        <f t="shared" si="14"/>
        <v>165187</v>
      </c>
    </row>
    <row r="907" spans="1:6" ht="15" x14ac:dyDescent="0.2">
      <c r="A907" t="s">
        <v>1845</v>
      </c>
      <c r="B907" s="21">
        <v>841806</v>
      </c>
      <c r="C907" s="21">
        <v>16836.12</v>
      </c>
      <c r="D907" s="21">
        <f>B907+C907</f>
        <v>858642.12</v>
      </c>
      <c r="E907">
        <f>VLOOKUP(A907,'CRF-All_Assessed_bids'!G:S,12,FALSE)</f>
        <v>16836.12</v>
      </c>
      <c r="F907">
        <f t="shared" si="14"/>
        <v>841806</v>
      </c>
    </row>
    <row r="908" spans="1:6" ht="15" x14ac:dyDescent="0.2">
      <c r="A908" t="s">
        <v>1847</v>
      </c>
      <c r="B908">
        <v>213126</v>
      </c>
      <c r="C908">
        <v>4262.5200000000004</v>
      </c>
      <c r="D908">
        <v>217388.52</v>
      </c>
      <c r="E908">
        <f>VLOOKUP(A908,'CRF-All_Assessed_bids'!G:S,12,FALSE)</f>
        <v>4262.5200000000004</v>
      </c>
      <c r="F908">
        <f t="shared" si="14"/>
        <v>213126</v>
      </c>
    </row>
    <row r="909" spans="1:6" ht="15" x14ac:dyDescent="0.2">
      <c r="A909" t="s">
        <v>1849</v>
      </c>
      <c r="B909">
        <v>575871</v>
      </c>
      <c r="C909">
        <v>7894.88</v>
      </c>
      <c r="D909">
        <v>583765.88</v>
      </c>
      <c r="E909">
        <f>VLOOKUP(A909,'CRF-All_Assessed_bids'!G:S,12,FALSE)</f>
        <v>7894.88</v>
      </c>
      <c r="F909">
        <f t="shared" si="14"/>
        <v>575871</v>
      </c>
    </row>
    <row r="910" spans="1:6" ht="15" x14ac:dyDescent="0.2">
      <c r="A910" t="s">
        <v>1851</v>
      </c>
      <c r="B910">
        <v>222300</v>
      </c>
      <c r="C910">
        <v>4446</v>
      </c>
      <c r="D910">
        <v>226746</v>
      </c>
      <c r="E910">
        <f>VLOOKUP(A910,'CRF-All_Assessed_bids'!G:S,12,FALSE)</f>
        <v>4446</v>
      </c>
      <c r="F910">
        <f t="shared" si="14"/>
        <v>222300</v>
      </c>
    </row>
    <row r="911" spans="1:6" ht="15" x14ac:dyDescent="0.2">
      <c r="A911" t="s">
        <v>1853</v>
      </c>
      <c r="B911">
        <v>749866</v>
      </c>
      <c r="C911">
        <v>14997.32</v>
      </c>
      <c r="D911">
        <v>764863.32</v>
      </c>
      <c r="E911">
        <f>VLOOKUP(A911,'CRF-All_Assessed_bids'!G:S,12,FALSE)</f>
        <v>14997.32</v>
      </c>
      <c r="F911">
        <f t="shared" si="14"/>
        <v>749866</v>
      </c>
    </row>
    <row r="912" spans="1:6" ht="15" x14ac:dyDescent="0.2">
      <c r="A912" t="s">
        <v>1867</v>
      </c>
      <c r="B912">
        <v>45000</v>
      </c>
      <c r="C912">
        <v>900</v>
      </c>
      <c r="D912">
        <v>45900</v>
      </c>
      <c r="E912">
        <f>VLOOKUP(A912,'CRF-All_Assessed_bids'!G:S,12,FALSE)</f>
        <v>900</v>
      </c>
      <c r="F912">
        <f t="shared" si="14"/>
        <v>45000</v>
      </c>
    </row>
    <row r="913" spans="1:6" ht="15" x14ac:dyDescent="0.2">
      <c r="A913" t="s">
        <v>1869</v>
      </c>
      <c r="B913">
        <v>200294</v>
      </c>
      <c r="C913">
        <v>4005.88</v>
      </c>
      <c r="D913">
        <v>204299.88</v>
      </c>
      <c r="E913">
        <f>VLOOKUP(A913,'CRF-All_Assessed_bids'!G:S,12,FALSE)</f>
        <v>4005.88</v>
      </c>
      <c r="F913">
        <f t="shared" si="14"/>
        <v>200294</v>
      </c>
    </row>
    <row r="914" spans="1:6" ht="15" x14ac:dyDescent="0.2">
      <c r="A914" t="s">
        <v>1953</v>
      </c>
      <c r="B914">
        <v>62262</v>
      </c>
      <c r="C914">
        <v>1245</v>
      </c>
      <c r="D914">
        <v>63507</v>
      </c>
      <c r="E914">
        <f>VLOOKUP(A914,'CRF-All_Assessed_bids'!G:S,12,FALSE)</f>
        <v>1245</v>
      </c>
      <c r="F914">
        <f t="shared" si="14"/>
        <v>62262</v>
      </c>
    </row>
    <row r="915" spans="1:6" ht="15" x14ac:dyDescent="0.2">
      <c r="A915" t="s">
        <v>1955</v>
      </c>
      <c r="B915">
        <v>76850</v>
      </c>
      <c r="C915">
        <v>1615.08</v>
      </c>
      <c r="D915">
        <v>78465.08</v>
      </c>
      <c r="E915">
        <f>VLOOKUP(A915,'CRF-All_Assessed_bids'!G:S,12,FALSE)</f>
        <v>1615.08</v>
      </c>
      <c r="F915">
        <f t="shared" si="14"/>
        <v>76850</v>
      </c>
    </row>
    <row r="916" spans="1:6" ht="15" x14ac:dyDescent="0.2">
      <c r="A916" t="s">
        <v>1957</v>
      </c>
      <c r="B916">
        <v>175903</v>
      </c>
      <c r="C916">
        <v>3518</v>
      </c>
      <c r="D916">
        <v>179421</v>
      </c>
      <c r="E916">
        <f>VLOOKUP(A916,'CRF-All_Assessed_bids'!G:S,12,FALSE)</f>
        <v>3518</v>
      </c>
      <c r="F916">
        <f t="shared" si="14"/>
        <v>175903</v>
      </c>
    </row>
    <row r="917" spans="1:6" ht="15" x14ac:dyDescent="0.2">
      <c r="A917" t="s">
        <v>1959</v>
      </c>
      <c r="B917">
        <v>108000</v>
      </c>
      <c r="C917">
        <v>2160</v>
      </c>
      <c r="D917">
        <v>110160</v>
      </c>
      <c r="E917">
        <f>VLOOKUP(A917,'CRF-All_Assessed_bids'!G:S,12,FALSE)</f>
        <v>2160</v>
      </c>
      <c r="F917">
        <f t="shared" si="14"/>
        <v>108000</v>
      </c>
    </row>
    <row r="918" spans="1:6" ht="15" x14ac:dyDescent="0.2">
      <c r="A918" t="s">
        <v>1961</v>
      </c>
      <c r="B918">
        <v>212000</v>
      </c>
      <c r="C918">
        <v>6360</v>
      </c>
      <c r="D918">
        <v>218360</v>
      </c>
      <c r="E918">
        <f>VLOOKUP(A918,'CRF-All_Assessed_bids'!G:S,12,FALSE)</f>
        <v>6360</v>
      </c>
      <c r="F918">
        <f t="shared" si="14"/>
        <v>212000</v>
      </c>
    </row>
    <row r="919" spans="1:6" ht="15" x14ac:dyDescent="0.2">
      <c r="A919" t="s">
        <v>1963</v>
      </c>
      <c r="B919">
        <v>220112</v>
      </c>
      <c r="C919">
        <v>2916.93</v>
      </c>
      <c r="D919">
        <v>223028.93</v>
      </c>
      <c r="E919">
        <f>VLOOKUP(A919,'CRF-All_Assessed_bids'!G:S,12,FALSE)</f>
        <v>2916.93</v>
      </c>
      <c r="F919">
        <f t="shared" si="14"/>
        <v>220112</v>
      </c>
    </row>
    <row r="920" spans="1:6" ht="15" x14ac:dyDescent="0.2">
      <c r="A920" t="s">
        <v>1966</v>
      </c>
      <c r="B920" s="21">
        <v>134256</v>
      </c>
      <c r="C920" s="21">
        <v>4027.68</v>
      </c>
      <c r="D920" s="21">
        <f>B920+C920</f>
        <v>138283.68</v>
      </c>
      <c r="E920">
        <f>VLOOKUP(A920,'CRF-All_Assessed_bids'!G:S,12,FALSE)</f>
        <v>4027.68</v>
      </c>
      <c r="F920">
        <f t="shared" si="14"/>
        <v>134256</v>
      </c>
    </row>
    <row r="921" spans="1:6" ht="15" x14ac:dyDescent="0.2">
      <c r="A921" t="s">
        <v>1982</v>
      </c>
      <c r="B921">
        <v>306075</v>
      </c>
      <c r="C921">
        <v>6121.5</v>
      </c>
      <c r="D921">
        <v>312196.5</v>
      </c>
      <c r="E921">
        <f>VLOOKUP(A921,'CRF-All_Assessed_bids'!G:S,12,FALSE)</f>
        <v>6121.5</v>
      </c>
      <c r="F921">
        <f t="shared" si="14"/>
        <v>306075</v>
      </c>
    </row>
    <row r="922" spans="1:6" ht="15" x14ac:dyDescent="0.2">
      <c r="A922" t="s">
        <v>2065</v>
      </c>
      <c r="B922">
        <v>138517</v>
      </c>
      <c r="C922">
        <v>2770</v>
      </c>
      <c r="D922">
        <v>141287</v>
      </c>
      <c r="E922">
        <f>VLOOKUP(A922,'CRF-All_Assessed_bids'!G:S,12,FALSE)</f>
        <v>2770</v>
      </c>
      <c r="F922">
        <f t="shared" si="14"/>
        <v>138517</v>
      </c>
    </row>
    <row r="923" spans="1:6" ht="15" x14ac:dyDescent="0.2">
      <c r="A923" t="s">
        <v>2067</v>
      </c>
      <c r="B923">
        <v>118348</v>
      </c>
      <c r="C923">
        <v>2366.96</v>
      </c>
      <c r="D923">
        <v>120714.96</v>
      </c>
      <c r="E923">
        <f>VLOOKUP(A923,'CRF-All_Assessed_bids'!G:S,12,FALSE)</f>
        <v>2366.96</v>
      </c>
      <c r="F923">
        <f t="shared" si="14"/>
        <v>118348</v>
      </c>
    </row>
    <row r="924" spans="1:6" ht="15" x14ac:dyDescent="0.2">
      <c r="A924" t="s">
        <v>2069</v>
      </c>
      <c r="B924" s="21">
        <v>80695</v>
      </c>
      <c r="C924" s="21">
        <v>1614</v>
      </c>
      <c r="D924" s="21">
        <f>B924+C924</f>
        <v>82309</v>
      </c>
      <c r="E924">
        <f>VLOOKUP(A924,'CRF-All_Assessed_bids'!G:S,12,FALSE)</f>
        <v>1614</v>
      </c>
      <c r="F924">
        <f t="shared" si="14"/>
        <v>80695</v>
      </c>
    </row>
    <row r="925" spans="1:6" ht="15" x14ac:dyDescent="0.2">
      <c r="A925" t="s">
        <v>2073</v>
      </c>
      <c r="B925">
        <v>210294</v>
      </c>
      <c r="C925">
        <v>6309</v>
      </c>
      <c r="D925">
        <v>216603</v>
      </c>
      <c r="E925">
        <f>VLOOKUP(A925,'CRF-All_Assessed_bids'!G:S,12,FALSE)</f>
        <v>6309</v>
      </c>
      <c r="F925">
        <f t="shared" si="14"/>
        <v>210294</v>
      </c>
    </row>
    <row r="926" spans="1:6" ht="15" x14ac:dyDescent="0.2">
      <c r="A926" t="s">
        <v>2074</v>
      </c>
      <c r="B926">
        <v>90000</v>
      </c>
      <c r="C926">
        <v>1800</v>
      </c>
      <c r="D926">
        <v>91800</v>
      </c>
      <c r="E926">
        <f>VLOOKUP(A926,'CRF-All_Assessed_bids'!G:S,12,FALSE)</f>
        <v>1800</v>
      </c>
      <c r="F926">
        <f t="shared" si="14"/>
        <v>90000</v>
      </c>
    </row>
    <row r="927" spans="1:6" ht="15" x14ac:dyDescent="0.2">
      <c r="A927" t="s">
        <v>2076</v>
      </c>
      <c r="B927">
        <v>213126</v>
      </c>
      <c r="C927">
        <v>4262.5200000000004</v>
      </c>
      <c r="D927">
        <v>217388.52</v>
      </c>
      <c r="E927">
        <f>VLOOKUP(A927,'CRF-All_Assessed_bids'!G:S,12,FALSE)</f>
        <v>4262.5200000000004</v>
      </c>
      <c r="F927">
        <f t="shared" si="14"/>
        <v>213126</v>
      </c>
    </row>
    <row r="928" spans="1:6" ht="15" x14ac:dyDescent="0.2">
      <c r="A928" t="s">
        <v>2142</v>
      </c>
      <c r="B928" s="21">
        <v>92750</v>
      </c>
      <c r="C928" s="21">
        <v>1855</v>
      </c>
      <c r="D928" s="21">
        <f>B928+C928</f>
        <v>94605</v>
      </c>
      <c r="E928">
        <f>VLOOKUP(A928,'CRF-All_Assessed_bids'!G:S,12,FALSE)</f>
        <v>1855</v>
      </c>
      <c r="F928">
        <f t="shared" si="14"/>
        <v>92750</v>
      </c>
    </row>
    <row r="929" spans="1:6" ht="15" x14ac:dyDescent="0.2">
      <c r="A929" t="s">
        <v>2144</v>
      </c>
      <c r="B929" s="21">
        <v>92750</v>
      </c>
      <c r="C929" s="21">
        <v>1855</v>
      </c>
      <c r="D929" s="21">
        <f>B929+C929</f>
        <v>94605</v>
      </c>
      <c r="E929">
        <f>VLOOKUP(A929,'CRF-All_Assessed_bids'!G:S,12,FALSE)</f>
        <v>1855</v>
      </c>
      <c r="F929">
        <f t="shared" si="14"/>
        <v>92750</v>
      </c>
    </row>
    <row r="930" spans="1:6" ht="15" x14ac:dyDescent="0.2">
      <c r="A930" t="s">
        <v>2146</v>
      </c>
      <c r="B930">
        <v>10000</v>
      </c>
      <c r="C930">
        <v>200</v>
      </c>
      <c r="D930">
        <v>10200</v>
      </c>
      <c r="E930">
        <f>VLOOKUP(A930,'CRF-All_Assessed_bids'!G:S,12,FALSE)</f>
        <v>200</v>
      </c>
      <c r="F930">
        <f t="shared" si="14"/>
        <v>10000</v>
      </c>
    </row>
    <row r="931" spans="1:6" ht="15" x14ac:dyDescent="0.2">
      <c r="A931" t="s">
        <v>2148</v>
      </c>
      <c r="B931">
        <v>68324.09</v>
      </c>
      <c r="C931">
        <v>1366.48</v>
      </c>
      <c r="D931">
        <v>69690.569999999992</v>
      </c>
      <c r="E931">
        <f>VLOOKUP(A931,'CRF-All_Assessed_bids'!G:S,12,FALSE)</f>
        <v>1366.48</v>
      </c>
      <c r="F931">
        <f t="shared" si="14"/>
        <v>68324.09</v>
      </c>
    </row>
    <row r="932" spans="1:6" ht="15" x14ac:dyDescent="0.2">
      <c r="A932" t="s">
        <v>2150</v>
      </c>
      <c r="B932">
        <v>586212.46</v>
      </c>
      <c r="C932">
        <v>11724.25</v>
      </c>
      <c r="D932">
        <v>597936.71</v>
      </c>
      <c r="E932">
        <f>VLOOKUP(A932,'CRF-All_Assessed_bids'!G:S,12,FALSE)</f>
        <v>11724.25</v>
      </c>
      <c r="F932">
        <f t="shared" si="14"/>
        <v>586212.46</v>
      </c>
    </row>
    <row r="933" spans="1:6" ht="15" x14ac:dyDescent="0.2">
      <c r="A933" t="s">
        <v>2152</v>
      </c>
      <c r="B933">
        <v>310000</v>
      </c>
      <c r="C933">
        <v>6950</v>
      </c>
      <c r="D933">
        <v>316950</v>
      </c>
      <c r="E933">
        <f>VLOOKUP(A933,'CRF-All_Assessed_bids'!G:S,12,FALSE)</f>
        <v>6950</v>
      </c>
      <c r="F933">
        <f t="shared" si="14"/>
        <v>310000</v>
      </c>
    </row>
    <row r="934" spans="1:6" ht="15" x14ac:dyDescent="0.2">
      <c r="A934" t="s">
        <v>2160</v>
      </c>
      <c r="B934" s="21">
        <v>121997</v>
      </c>
      <c r="C934" s="21">
        <v>2439.94</v>
      </c>
      <c r="D934" s="21">
        <f>B934+C934</f>
        <v>124436.94</v>
      </c>
      <c r="E934">
        <f>VLOOKUP(A934,'CRF-All_Assessed_bids'!G:S,12,FALSE)</f>
        <v>2439.94</v>
      </c>
      <c r="F934">
        <f t="shared" si="14"/>
        <v>121997</v>
      </c>
    </row>
    <row r="935" spans="1:6" ht="15" x14ac:dyDescent="0.2">
      <c r="A935" t="s">
        <v>2162</v>
      </c>
      <c r="B935">
        <v>95000</v>
      </c>
      <c r="C935">
        <v>1900</v>
      </c>
      <c r="D935">
        <v>96900</v>
      </c>
      <c r="E935">
        <f>VLOOKUP(A935,'CRF-All_Assessed_bids'!G:S,12,FALSE)</f>
        <v>1900</v>
      </c>
      <c r="F935">
        <f t="shared" si="14"/>
        <v>95000</v>
      </c>
    </row>
    <row r="936" spans="1:6" ht="15" x14ac:dyDescent="0.2">
      <c r="A936" t="s">
        <v>2164</v>
      </c>
      <c r="B936">
        <v>105000</v>
      </c>
      <c r="C936">
        <v>2100</v>
      </c>
      <c r="D936">
        <v>107100</v>
      </c>
      <c r="E936">
        <f>VLOOKUP(A936,'CRF-All_Assessed_bids'!G:S,12,FALSE)</f>
        <v>2100</v>
      </c>
      <c r="F936">
        <f t="shared" si="14"/>
        <v>105000</v>
      </c>
    </row>
    <row r="937" spans="1:6" ht="15" x14ac:dyDescent="0.2">
      <c r="A937" t="s">
        <v>2166</v>
      </c>
      <c r="B937">
        <v>95000</v>
      </c>
      <c r="C937">
        <v>1900</v>
      </c>
      <c r="D937">
        <v>96900</v>
      </c>
      <c r="E937">
        <f>VLOOKUP(A937,'CRF-All_Assessed_bids'!G:S,12,FALSE)</f>
        <v>1900</v>
      </c>
      <c r="F937">
        <f t="shared" si="14"/>
        <v>95000</v>
      </c>
    </row>
    <row r="938" spans="1:6" ht="15" x14ac:dyDescent="0.2">
      <c r="A938" t="s">
        <v>2171</v>
      </c>
      <c r="B938" s="21">
        <v>95000</v>
      </c>
      <c r="C938" s="21">
        <v>1900</v>
      </c>
      <c r="D938" s="21">
        <f>B938+C938</f>
        <v>96900</v>
      </c>
      <c r="E938">
        <f>VLOOKUP(A938,'CRF-All_Assessed_bids'!G:S,12,FALSE)</f>
        <v>1900</v>
      </c>
      <c r="F938">
        <f t="shared" si="14"/>
        <v>95000</v>
      </c>
    </row>
    <row r="939" spans="1:6" ht="15" x14ac:dyDescent="0.2">
      <c r="A939" t="s">
        <v>2217</v>
      </c>
      <c r="B939">
        <v>7050</v>
      </c>
      <c r="C939">
        <v>141</v>
      </c>
      <c r="D939">
        <v>7191</v>
      </c>
      <c r="E939">
        <f>VLOOKUP(A939,'CRF-All_Assessed_bids'!G:S,12,FALSE)</f>
        <v>141</v>
      </c>
      <c r="F939">
        <f t="shared" si="14"/>
        <v>7050</v>
      </c>
    </row>
    <row r="940" spans="1:6" ht="15" x14ac:dyDescent="0.2">
      <c r="A940" t="s">
        <v>2219</v>
      </c>
      <c r="B940">
        <v>825333</v>
      </c>
      <c r="C940">
        <v>24760</v>
      </c>
      <c r="D940">
        <v>850093</v>
      </c>
      <c r="E940">
        <f>VLOOKUP(A940,'CRF-All_Assessed_bids'!G:S,12,FALSE)</f>
        <v>24760</v>
      </c>
      <c r="F940">
        <f t="shared" si="14"/>
        <v>825333</v>
      </c>
    </row>
    <row r="941" spans="1:6" ht="15" x14ac:dyDescent="0.2">
      <c r="A941" t="s">
        <v>2221</v>
      </c>
      <c r="B941" s="21">
        <v>144256</v>
      </c>
      <c r="C941" s="21">
        <v>2885.12</v>
      </c>
      <c r="D941" s="21">
        <f>B941+C941</f>
        <v>147141.12</v>
      </c>
      <c r="E941">
        <f>VLOOKUP(A941,'CRF-All_Assessed_bids'!G:S,12,FALSE)</f>
        <v>2885.12</v>
      </c>
      <c r="F941">
        <f t="shared" si="14"/>
        <v>144256</v>
      </c>
    </row>
    <row r="942" spans="1:6" ht="15" x14ac:dyDescent="0.2">
      <c r="A942" t="s">
        <v>2222</v>
      </c>
      <c r="B942">
        <v>228126</v>
      </c>
      <c r="C942">
        <v>4562.5200000000004</v>
      </c>
      <c r="D942">
        <v>232688.52</v>
      </c>
      <c r="E942">
        <f>VLOOKUP(A942,'CRF-All_Assessed_bids'!G:S,12,FALSE)</f>
        <v>4562.5200000000004</v>
      </c>
      <c r="F942">
        <f t="shared" si="14"/>
        <v>228126</v>
      </c>
    </row>
    <row r="943" spans="1:6" ht="15" x14ac:dyDescent="0.2">
      <c r="A943" t="s">
        <v>2240</v>
      </c>
      <c r="B943" s="21">
        <v>730997</v>
      </c>
      <c r="C943" s="21">
        <v>14619.94</v>
      </c>
      <c r="D943" s="21">
        <f t="shared" ref="D943:D949" si="15">B943+C943</f>
        <v>745616.94</v>
      </c>
      <c r="E943">
        <f>VLOOKUP(A943,'CRF-All_Assessed_bids'!G:S,12,FALSE)</f>
        <v>14619.94</v>
      </c>
      <c r="F943">
        <f t="shared" si="14"/>
        <v>730997</v>
      </c>
    </row>
    <row r="944" spans="1:6" ht="15" x14ac:dyDescent="0.2">
      <c r="A944" t="s">
        <v>2287</v>
      </c>
      <c r="B944" s="21">
        <v>74000</v>
      </c>
      <c r="C944" s="21">
        <v>1480</v>
      </c>
      <c r="D944" s="21">
        <f t="shared" si="15"/>
        <v>75480</v>
      </c>
      <c r="E944">
        <f>VLOOKUP(A944,'CRF-All_Assessed_bids'!G:S,12,FALSE)</f>
        <v>1480</v>
      </c>
      <c r="F944">
        <f t="shared" si="14"/>
        <v>74000</v>
      </c>
    </row>
    <row r="945" spans="1:6" ht="15" x14ac:dyDescent="0.2">
      <c r="A945" t="s">
        <v>2289</v>
      </c>
      <c r="B945" s="21">
        <v>400540.42</v>
      </c>
      <c r="C945" s="21">
        <v>8101.81</v>
      </c>
      <c r="D945" s="21">
        <f t="shared" si="15"/>
        <v>408642.23</v>
      </c>
      <c r="E945">
        <f>VLOOKUP(A945,'CRF-All_Assessed_bids'!G:S,12,FALSE)</f>
        <v>8101.81</v>
      </c>
      <c r="F945">
        <f t="shared" si="14"/>
        <v>400540.42</v>
      </c>
    </row>
    <row r="946" spans="1:6" ht="15" x14ac:dyDescent="0.2">
      <c r="A946" t="s">
        <v>2291</v>
      </c>
      <c r="B946" s="21">
        <v>120000</v>
      </c>
      <c r="C946" s="21">
        <v>2400</v>
      </c>
      <c r="D946" s="21">
        <f t="shared" si="15"/>
        <v>122400</v>
      </c>
      <c r="E946">
        <f>VLOOKUP(A946,'CRF-All_Assessed_bids'!G:S,12,FALSE)</f>
        <v>2400</v>
      </c>
      <c r="F946">
        <f t="shared" si="14"/>
        <v>120000</v>
      </c>
    </row>
    <row r="947" spans="1:6" ht="15" x14ac:dyDescent="0.2">
      <c r="A947" t="s">
        <v>2293</v>
      </c>
      <c r="B947" s="21">
        <v>127432</v>
      </c>
      <c r="C947" s="21">
        <v>1388.73</v>
      </c>
      <c r="D947" s="21">
        <f t="shared" si="15"/>
        <v>128820.73</v>
      </c>
      <c r="E947">
        <f>VLOOKUP(A947,'CRF-All_Assessed_bids'!G:S,12,FALSE)</f>
        <v>1388.73</v>
      </c>
      <c r="F947">
        <f t="shared" si="14"/>
        <v>127432</v>
      </c>
    </row>
    <row r="948" spans="1:6" ht="15" x14ac:dyDescent="0.2">
      <c r="A948" t="s">
        <v>2342</v>
      </c>
      <c r="B948" s="21">
        <v>309070</v>
      </c>
      <c r="C948" s="21">
        <v>6181.4</v>
      </c>
      <c r="D948" s="21">
        <f t="shared" si="15"/>
        <v>315251.40000000002</v>
      </c>
      <c r="E948">
        <f>VLOOKUP(A948,'CRF-All_Assessed_bids'!G:S,12,FALSE)</f>
        <v>6181.4</v>
      </c>
      <c r="F948">
        <f t="shared" si="14"/>
        <v>309070</v>
      </c>
    </row>
    <row r="949" spans="1:6" ht="15" x14ac:dyDescent="0.2">
      <c r="A949" t="s">
        <v>2344</v>
      </c>
      <c r="B949" s="21">
        <v>56708</v>
      </c>
      <c r="C949" s="21">
        <v>1134.1600000000001</v>
      </c>
      <c r="D949" s="21">
        <f t="shared" si="15"/>
        <v>57842.16</v>
      </c>
      <c r="E949">
        <f>VLOOKUP(A949,'CRF-All_Assessed_bids'!G:S,12,FALSE)</f>
        <v>1134.1600000000001</v>
      </c>
      <c r="F949">
        <f t="shared" si="14"/>
        <v>56708</v>
      </c>
    </row>
    <row r="950" spans="1:6" ht="15" x14ac:dyDescent="0.2">
      <c r="A950" t="s">
        <v>2346</v>
      </c>
      <c r="B950">
        <v>177550</v>
      </c>
      <c r="C950">
        <v>3551</v>
      </c>
      <c r="D950">
        <v>181101</v>
      </c>
      <c r="E950">
        <f>VLOOKUP(A950,'CRF-All_Assessed_bids'!G:S,12,FALSE)</f>
        <v>3551</v>
      </c>
      <c r="F950">
        <f t="shared" si="14"/>
        <v>177550</v>
      </c>
    </row>
    <row r="951" spans="1:6" ht="15" x14ac:dyDescent="0.2">
      <c r="A951" t="s">
        <v>2348</v>
      </c>
      <c r="B951">
        <v>88136</v>
      </c>
      <c r="C951">
        <v>1762.72</v>
      </c>
      <c r="D951">
        <v>89898.72</v>
      </c>
      <c r="E951">
        <f>VLOOKUP(A951,'CRF-All_Assessed_bids'!G:S,12,FALSE)</f>
        <v>1762.72</v>
      </c>
      <c r="F951">
        <f t="shared" si="14"/>
        <v>88136</v>
      </c>
    </row>
    <row r="952" spans="1:6" ht="15" x14ac:dyDescent="0.2">
      <c r="A952" t="s">
        <v>2349</v>
      </c>
      <c r="B952">
        <v>378000</v>
      </c>
      <c r="C952">
        <v>7560</v>
      </c>
      <c r="D952">
        <v>385560</v>
      </c>
      <c r="E952">
        <f>VLOOKUP(A952,'CRF-All_Assessed_bids'!G:S,12,FALSE)</f>
        <v>7560</v>
      </c>
      <c r="F952">
        <f t="shared" si="14"/>
        <v>378000</v>
      </c>
    </row>
    <row r="953" spans="1:6" ht="15" x14ac:dyDescent="0.2">
      <c r="A953" t="s">
        <v>2351</v>
      </c>
      <c r="B953" s="21">
        <v>260870</v>
      </c>
      <c r="C953" s="21">
        <v>5217</v>
      </c>
      <c r="D953" s="21">
        <f t="shared" ref="D953:D959" si="16">B953+C953</f>
        <v>266087</v>
      </c>
      <c r="E953">
        <f>VLOOKUP(A953,'CRF-All_Assessed_bids'!G:S,12,FALSE)</f>
        <v>5217</v>
      </c>
      <c r="F953">
        <f t="shared" si="14"/>
        <v>260870</v>
      </c>
    </row>
    <row r="954" spans="1:6" ht="15" x14ac:dyDescent="0.2">
      <c r="A954" t="s">
        <v>2353</v>
      </c>
      <c r="B954" s="21">
        <v>328879</v>
      </c>
      <c r="C954" s="21">
        <v>6577.58</v>
      </c>
      <c r="D954" s="21">
        <f t="shared" si="16"/>
        <v>335456.58</v>
      </c>
      <c r="E954">
        <f>VLOOKUP(A954,'CRF-All_Assessed_bids'!G:S,12,FALSE)</f>
        <v>6577.58</v>
      </c>
      <c r="F954">
        <f t="shared" si="14"/>
        <v>328879</v>
      </c>
    </row>
    <row r="955" spans="1:6" ht="15" x14ac:dyDescent="0.2">
      <c r="A955" t="s">
        <v>2381</v>
      </c>
      <c r="B955" s="21">
        <v>334440</v>
      </c>
      <c r="C955" s="21">
        <v>6688.8</v>
      </c>
      <c r="D955" s="21">
        <f t="shared" si="16"/>
        <v>341128.8</v>
      </c>
      <c r="E955">
        <f>VLOOKUP(A955,'CRF-All_Assessed_bids'!G:S,12,FALSE)</f>
        <v>6688.8</v>
      </c>
      <c r="F955">
        <f t="shared" si="14"/>
        <v>334440</v>
      </c>
    </row>
    <row r="956" spans="1:6" ht="15" x14ac:dyDescent="0.2">
      <c r="A956" t="s">
        <v>2383</v>
      </c>
      <c r="B956" s="21">
        <v>182050</v>
      </c>
      <c r="C956" s="21">
        <v>3641</v>
      </c>
      <c r="D956" s="21">
        <f t="shared" si="16"/>
        <v>185691</v>
      </c>
      <c r="E956">
        <f>VLOOKUP(A956,'CRF-All_Assessed_bids'!G:S,12,FALSE)</f>
        <v>3641</v>
      </c>
      <c r="F956">
        <f t="shared" si="14"/>
        <v>182050</v>
      </c>
    </row>
    <row r="957" spans="1:6" ht="15" x14ac:dyDescent="0.2">
      <c r="A957" t="s">
        <v>2416</v>
      </c>
      <c r="B957" s="21">
        <v>148302</v>
      </c>
      <c r="C957" s="21">
        <v>2966</v>
      </c>
      <c r="D957" s="21">
        <f t="shared" si="16"/>
        <v>151268</v>
      </c>
      <c r="E957">
        <f>VLOOKUP(A957,'CRF-All_Assessed_bids'!G:S,12,FALSE)</f>
        <v>2966</v>
      </c>
      <c r="F957">
        <f t="shared" si="14"/>
        <v>148302</v>
      </c>
    </row>
    <row r="958" spans="1:6" ht="15" x14ac:dyDescent="0.2">
      <c r="A958" t="s">
        <v>2418</v>
      </c>
      <c r="B958" s="21">
        <v>327044.94</v>
      </c>
      <c r="C958" s="21">
        <v>4334.01</v>
      </c>
      <c r="D958" s="21">
        <f t="shared" si="16"/>
        <v>331378.95</v>
      </c>
      <c r="E958">
        <f>VLOOKUP(A958,'CRF-All_Assessed_bids'!G:S,12,FALSE)</f>
        <v>4334.01</v>
      </c>
      <c r="F958">
        <f t="shared" si="14"/>
        <v>327044.94</v>
      </c>
    </row>
    <row r="959" spans="1:6" ht="15" x14ac:dyDescent="0.2">
      <c r="A959" t="s">
        <v>2420</v>
      </c>
      <c r="B959" s="21">
        <v>75842</v>
      </c>
      <c r="C959" s="21">
        <v>1517</v>
      </c>
      <c r="D959" s="22">
        <f t="shared" si="16"/>
        <v>77359</v>
      </c>
      <c r="E959">
        <f>VLOOKUP(A959,'CRF-All_Assessed_bids'!G:S,12,FALSE)</f>
        <v>1517</v>
      </c>
      <c r="F959">
        <f t="shared" si="14"/>
        <v>75842</v>
      </c>
    </row>
    <row r="960" spans="1:6" ht="15" x14ac:dyDescent="0.2">
      <c r="A960" t="s">
        <v>2422</v>
      </c>
      <c r="B960" s="23">
        <v>613265.30000000005</v>
      </c>
      <c r="C960" s="23">
        <v>12265.31</v>
      </c>
      <c r="D960" s="23">
        <v>625530.69999999995</v>
      </c>
      <c r="E960">
        <f>VLOOKUP(A960,'CRF-All_Assessed_bids'!G:S,12,FALSE)</f>
        <v>12265.31</v>
      </c>
      <c r="F960">
        <f t="shared" si="14"/>
        <v>613265.3899999999</v>
      </c>
    </row>
    <row r="961" spans="1:6" ht="15" x14ac:dyDescent="0.2">
      <c r="A961" t="s">
        <v>2424</v>
      </c>
      <c r="B961" s="23">
        <v>292035</v>
      </c>
      <c r="C961" s="23">
        <v>5841</v>
      </c>
      <c r="D961" s="23">
        <v>297876</v>
      </c>
      <c r="E961">
        <f>VLOOKUP(A961,'CRF-All_Assessed_bids'!G:S,12,FALSE)</f>
        <v>5841</v>
      </c>
      <c r="F961">
        <f t="shared" si="14"/>
        <v>292035</v>
      </c>
    </row>
    <row r="962" spans="1:6" ht="15" x14ac:dyDescent="0.2">
      <c r="A962" t="s">
        <v>2426</v>
      </c>
      <c r="B962" s="23">
        <v>49620</v>
      </c>
      <c r="C962" s="23">
        <v>992</v>
      </c>
      <c r="D962" s="23">
        <v>50612</v>
      </c>
      <c r="E962">
        <f>VLOOKUP(A962,'CRF-All_Assessed_bids'!G:S,12,FALSE)</f>
        <v>992</v>
      </c>
      <c r="F962">
        <f t="shared" ref="F962:F1025" si="17">D962-E962</f>
        <v>49620</v>
      </c>
    </row>
    <row r="963" spans="1:6" ht="15" x14ac:dyDescent="0.2">
      <c r="A963" t="s">
        <v>2459</v>
      </c>
      <c r="B963" s="23">
        <v>328879</v>
      </c>
      <c r="C963" s="23">
        <v>6577.58</v>
      </c>
      <c r="D963" s="23">
        <v>335456.59999999998</v>
      </c>
      <c r="E963">
        <f>VLOOKUP(A963,'CRF-All_Assessed_bids'!G:S,12,FALSE)</f>
        <v>6577.58</v>
      </c>
      <c r="F963">
        <f t="shared" si="17"/>
        <v>328879.01999999996</v>
      </c>
    </row>
    <row r="964" spans="1:6" ht="15" x14ac:dyDescent="0.2">
      <c r="A964" t="s">
        <v>2460</v>
      </c>
      <c r="B964" s="23">
        <v>100000</v>
      </c>
      <c r="C964" s="23">
        <v>2000</v>
      </c>
      <c r="D964" s="23">
        <v>102000</v>
      </c>
      <c r="E964">
        <f>VLOOKUP(A964,'CRF-All_Assessed_bids'!G:S,12,FALSE)</f>
        <v>2000</v>
      </c>
      <c r="F964">
        <f t="shared" si="17"/>
        <v>100000</v>
      </c>
    </row>
    <row r="965" spans="1:6" ht="15" x14ac:dyDescent="0.2">
      <c r="A965" t="s">
        <v>2462</v>
      </c>
      <c r="B965" s="23">
        <v>6025</v>
      </c>
      <c r="C965" s="23">
        <v>120.5</v>
      </c>
      <c r="D965" s="23">
        <v>6145.5</v>
      </c>
      <c r="E965">
        <f>VLOOKUP(A965,'CRF-All_Assessed_bids'!G:S,12,FALSE)</f>
        <v>120.5</v>
      </c>
      <c r="F965">
        <f t="shared" si="17"/>
        <v>6025</v>
      </c>
    </row>
    <row r="966" spans="1:6" ht="15" x14ac:dyDescent="0.2">
      <c r="A966" t="s">
        <v>2468</v>
      </c>
      <c r="B966" s="23">
        <v>492430.4</v>
      </c>
      <c r="C966" s="23">
        <v>14772.91</v>
      </c>
      <c r="D966" s="23">
        <v>507203.3</v>
      </c>
      <c r="E966">
        <f>VLOOKUP(A966,'CRF-All_Assessed_bids'!G:S,12,FALSE)</f>
        <v>14772.91</v>
      </c>
      <c r="F966">
        <f t="shared" si="17"/>
        <v>492430.39</v>
      </c>
    </row>
    <row r="967" spans="1:6" ht="15" x14ac:dyDescent="0.2">
      <c r="A967" t="s">
        <v>2482</v>
      </c>
      <c r="B967" s="23">
        <v>78000</v>
      </c>
      <c r="C967" s="23">
        <v>1560</v>
      </c>
      <c r="D967" s="23">
        <v>79560</v>
      </c>
      <c r="E967">
        <f>VLOOKUP(A967,'CRF-All_Assessed_bids'!G:S,12,FALSE)</f>
        <v>1560</v>
      </c>
      <c r="F967">
        <f t="shared" si="17"/>
        <v>78000</v>
      </c>
    </row>
    <row r="968" spans="1:6" ht="15" x14ac:dyDescent="0.2">
      <c r="A968" t="s">
        <v>2484</v>
      </c>
      <c r="B968" s="23">
        <v>259854.1</v>
      </c>
      <c r="C968" s="23">
        <v>5197.08</v>
      </c>
      <c r="D968" s="23">
        <v>265051.2</v>
      </c>
      <c r="E968">
        <f>VLOOKUP(A968,'CRF-All_Assessed_bids'!G:S,12,FALSE)</f>
        <v>5197.08</v>
      </c>
      <c r="F968">
        <f t="shared" si="17"/>
        <v>259854.12000000002</v>
      </c>
    </row>
    <row r="969" spans="1:6" ht="15" x14ac:dyDescent="0.2">
      <c r="A969" t="s">
        <v>2503</v>
      </c>
      <c r="B969" s="23">
        <v>25000</v>
      </c>
      <c r="C969" s="23">
        <v>500</v>
      </c>
      <c r="D969" s="23">
        <v>25500</v>
      </c>
      <c r="E969">
        <f>VLOOKUP(A969,'CRF-All_Assessed_bids'!G:S,12,FALSE)</f>
        <v>500</v>
      </c>
      <c r="F969">
        <f t="shared" si="17"/>
        <v>25000</v>
      </c>
    </row>
    <row r="970" spans="1:6" ht="15" x14ac:dyDescent="0.2">
      <c r="A970" t="s">
        <v>2509</v>
      </c>
      <c r="B970" s="23">
        <v>350000</v>
      </c>
      <c r="C970" s="23">
        <v>7000</v>
      </c>
      <c r="D970" s="23">
        <v>357000</v>
      </c>
      <c r="E970">
        <f>VLOOKUP(A970,'CRF-All_Assessed_bids'!G:S,12,FALSE)</f>
        <v>7000</v>
      </c>
      <c r="F970">
        <f t="shared" si="17"/>
        <v>350000</v>
      </c>
    </row>
    <row r="971" spans="1:6" ht="15" x14ac:dyDescent="0.2">
      <c r="A971" t="s">
        <v>2519</v>
      </c>
      <c r="B971" s="23">
        <v>75000</v>
      </c>
      <c r="C971" s="23">
        <v>1500</v>
      </c>
      <c r="D971" s="23">
        <v>76500</v>
      </c>
      <c r="E971">
        <f>VLOOKUP(A971,'CRF-All_Assessed_bids'!G:S,12,FALSE)</f>
        <v>1500</v>
      </c>
      <c r="F971">
        <f t="shared" si="17"/>
        <v>75000</v>
      </c>
    </row>
    <row r="972" spans="1:6" ht="15" x14ac:dyDescent="0.2">
      <c r="A972" t="s">
        <v>2528</v>
      </c>
      <c r="B972" s="23">
        <v>25300</v>
      </c>
      <c r="C972" s="23">
        <v>506</v>
      </c>
      <c r="D972" s="23">
        <v>25806</v>
      </c>
      <c r="E972">
        <f>VLOOKUP(A972,'CRF-All_Assessed_bids'!G:S,12,FALSE)</f>
        <v>506</v>
      </c>
      <c r="F972">
        <f t="shared" si="17"/>
        <v>25300</v>
      </c>
    </row>
    <row r="973" spans="1:6" ht="15" x14ac:dyDescent="0.2">
      <c r="A973" t="s">
        <v>2532</v>
      </c>
      <c r="B973" s="23">
        <v>40998</v>
      </c>
      <c r="C973" s="23">
        <v>820</v>
      </c>
      <c r="D973" s="23">
        <v>41818</v>
      </c>
      <c r="E973">
        <f>VLOOKUP(A973,'CRF-All_Assessed_bids'!G:S,12,FALSE)</f>
        <v>820</v>
      </c>
      <c r="F973">
        <f t="shared" si="17"/>
        <v>40998</v>
      </c>
    </row>
    <row r="974" spans="1:6" ht="15" x14ac:dyDescent="0.2">
      <c r="A974" t="s">
        <v>2534</v>
      </c>
      <c r="B974" s="23">
        <v>160000</v>
      </c>
      <c r="C974" s="23">
        <v>3200</v>
      </c>
      <c r="D974" s="23">
        <v>163200</v>
      </c>
      <c r="E974">
        <f>VLOOKUP(A974,'CRF-All_Assessed_bids'!G:S,12,FALSE)</f>
        <v>3200</v>
      </c>
      <c r="F974">
        <f t="shared" si="17"/>
        <v>160000</v>
      </c>
    </row>
  </sheetData>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
  <sheetViews>
    <sheetView tabSelected="1" workbookViewId="0"/>
  </sheetViews>
  <sheetFormatPr baseColWidth="10" defaultColWidth="10.6640625" defaultRowHeight="14.5" x14ac:dyDescent="0.2"/>
  <cols>
    <col min="1" max="1" width="0.1640625" customWidth="1"/>
    <col min="2" max="2" width="40.1640625" bestFit="1" customWidth="1"/>
    <col min="3" max="3" width="126.6640625" bestFit="1" customWidth="1"/>
    <col min="4" max="4" width="21.33203125" style="29" customWidth="1"/>
    <col min="5" max="5" width="10.6640625" customWidth="1"/>
  </cols>
  <sheetData>
    <row r="1" spans="1:4" s="3" customFormat="1" ht="15" x14ac:dyDescent="0.2">
      <c r="A1" s="24" t="s">
        <v>18</v>
      </c>
      <c r="B1" s="24" t="s">
        <v>7745</v>
      </c>
      <c r="C1" s="24" t="s">
        <v>7746</v>
      </c>
      <c r="D1" s="25" t="s">
        <v>33</v>
      </c>
    </row>
    <row r="2" spans="1:4" ht="15" x14ac:dyDescent="0.2">
      <c r="A2" t="s">
        <v>564</v>
      </c>
      <c r="B2" t="s">
        <v>3134</v>
      </c>
      <c r="C2" t="s">
        <v>920</v>
      </c>
      <c r="D2" s="26">
        <v>479400</v>
      </c>
    </row>
    <row r="3" spans="1:4" ht="15" x14ac:dyDescent="0.2">
      <c r="A3" t="s">
        <v>564</v>
      </c>
      <c r="B3" t="s">
        <v>3134</v>
      </c>
      <c r="C3" t="s">
        <v>567</v>
      </c>
      <c r="D3" s="26">
        <v>208229</v>
      </c>
    </row>
    <row r="4" spans="1:4" ht="15" x14ac:dyDescent="0.2">
      <c r="A4" t="s">
        <v>232</v>
      </c>
      <c r="B4" t="s">
        <v>5739</v>
      </c>
      <c r="C4" t="s">
        <v>569</v>
      </c>
      <c r="D4" s="26">
        <v>452700</v>
      </c>
    </row>
    <row r="5" spans="1:4" ht="15" x14ac:dyDescent="0.2">
      <c r="A5" t="s">
        <v>232</v>
      </c>
      <c r="B5" t="s">
        <v>5739</v>
      </c>
      <c r="C5" t="s">
        <v>923</v>
      </c>
      <c r="D5" s="26">
        <v>184190</v>
      </c>
    </row>
    <row r="6" spans="1:4" ht="15" x14ac:dyDescent="0.2">
      <c r="A6" t="s">
        <v>232</v>
      </c>
      <c r="B6" t="s">
        <v>5739</v>
      </c>
      <c r="C6" t="s">
        <v>235</v>
      </c>
      <c r="D6" s="26">
        <v>128141</v>
      </c>
    </row>
    <row r="7" spans="1:4" ht="15" x14ac:dyDescent="0.2">
      <c r="A7" t="s">
        <v>232</v>
      </c>
      <c r="B7" t="s">
        <v>5739</v>
      </c>
      <c r="C7" t="s">
        <v>6769</v>
      </c>
      <c r="D7" s="27">
        <v>13607</v>
      </c>
    </row>
    <row r="8" spans="1:4" ht="15" x14ac:dyDescent="0.2">
      <c r="A8" t="s">
        <v>350</v>
      </c>
      <c r="B8" t="s">
        <v>7308</v>
      </c>
      <c r="C8" t="s">
        <v>423</v>
      </c>
      <c r="D8" s="26">
        <v>728250</v>
      </c>
    </row>
    <row r="9" spans="1:4" ht="15" x14ac:dyDescent="0.2">
      <c r="A9" t="s">
        <v>350</v>
      </c>
      <c r="B9" t="s">
        <v>7308</v>
      </c>
      <c r="C9" t="s">
        <v>354</v>
      </c>
      <c r="D9" s="26">
        <v>39994</v>
      </c>
    </row>
    <row r="10" spans="1:4" ht="32" x14ac:dyDescent="0.2">
      <c r="A10" t="s">
        <v>188</v>
      </c>
      <c r="B10" s="5" t="s">
        <v>3207</v>
      </c>
      <c r="C10" t="s">
        <v>191</v>
      </c>
      <c r="D10" s="26">
        <v>2529600</v>
      </c>
    </row>
    <row r="11" spans="1:4" ht="32" x14ac:dyDescent="0.2">
      <c r="A11" t="s">
        <v>188</v>
      </c>
      <c r="B11" s="5" t="s">
        <v>3207</v>
      </c>
      <c r="C11" t="s">
        <v>707</v>
      </c>
      <c r="D11" s="26">
        <v>864251.1</v>
      </c>
    </row>
    <row r="12" spans="1:4" ht="15" x14ac:dyDescent="0.2">
      <c r="A12" t="s">
        <v>355</v>
      </c>
      <c r="B12" t="s">
        <v>6277</v>
      </c>
      <c r="C12" t="s">
        <v>359</v>
      </c>
      <c r="D12" s="26">
        <v>122123</v>
      </c>
    </row>
    <row r="13" spans="1:4" ht="15" x14ac:dyDescent="0.2">
      <c r="A13" t="s">
        <v>355</v>
      </c>
      <c r="B13" t="s">
        <v>6277</v>
      </c>
      <c r="C13" t="s">
        <v>571</v>
      </c>
      <c r="D13" s="26">
        <v>469765</v>
      </c>
    </row>
    <row r="14" spans="1:4" ht="15" x14ac:dyDescent="0.2">
      <c r="A14" t="s">
        <v>924</v>
      </c>
      <c r="B14" t="s">
        <v>3303</v>
      </c>
      <c r="C14" t="s">
        <v>928</v>
      </c>
      <c r="D14" s="26">
        <v>465680</v>
      </c>
    </row>
    <row r="15" spans="1:4" ht="15" x14ac:dyDescent="0.2">
      <c r="A15" t="s">
        <v>924</v>
      </c>
      <c r="B15" t="s">
        <v>3303</v>
      </c>
      <c r="C15" t="s">
        <v>930</v>
      </c>
      <c r="D15" s="26">
        <v>591470</v>
      </c>
    </row>
    <row r="16" spans="1:4" ht="15" x14ac:dyDescent="0.2">
      <c r="A16" t="s">
        <v>424</v>
      </c>
      <c r="B16" t="s">
        <v>3361</v>
      </c>
      <c r="C16" t="s">
        <v>546</v>
      </c>
      <c r="D16" s="26">
        <v>509664.44</v>
      </c>
    </row>
    <row r="17" spans="1:4" ht="15" x14ac:dyDescent="0.2">
      <c r="A17" t="s">
        <v>424</v>
      </c>
      <c r="B17" t="s">
        <v>3361</v>
      </c>
      <c r="C17" t="s">
        <v>428</v>
      </c>
      <c r="D17" s="26">
        <v>1489493</v>
      </c>
    </row>
    <row r="18" spans="1:4" ht="15" x14ac:dyDescent="0.2">
      <c r="A18" t="s">
        <v>103</v>
      </c>
      <c r="B18" t="s">
        <v>6516</v>
      </c>
      <c r="C18" t="s">
        <v>7747</v>
      </c>
      <c r="D18" s="26">
        <v>613156.68000000005</v>
      </c>
    </row>
    <row r="19" spans="1:4" ht="15" x14ac:dyDescent="0.2">
      <c r="A19" t="s">
        <v>103</v>
      </c>
      <c r="B19" t="s">
        <v>6516</v>
      </c>
      <c r="C19" t="s">
        <v>106</v>
      </c>
      <c r="D19" s="26">
        <v>1377140</v>
      </c>
    </row>
    <row r="20" spans="1:4" ht="15" x14ac:dyDescent="0.2">
      <c r="A20" t="s">
        <v>103</v>
      </c>
      <c r="B20" t="s">
        <v>6516</v>
      </c>
      <c r="C20" t="s">
        <v>435</v>
      </c>
      <c r="D20" s="26">
        <v>513384.95</v>
      </c>
    </row>
    <row r="21" spans="1:4" ht="15" x14ac:dyDescent="0.2">
      <c r="A21" t="s">
        <v>103</v>
      </c>
      <c r="B21" t="s">
        <v>6516</v>
      </c>
      <c r="C21" t="s">
        <v>573</v>
      </c>
      <c r="D21" s="26">
        <v>1198426.56</v>
      </c>
    </row>
    <row r="22" spans="1:4" ht="15" x14ac:dyDescent="0.2">
      <c r="A22" t="s">
        <v>103</v>
      </c>
      <c r="B22" t="s">
        <v>6516</v>
      </c>
      <c r="C22" t="s">
        <v>431</v>
      </c>
      <c r="D22" s="26">
        <v>662357.16</v>
      </c>
    </row>
    <row r="23" spans="1:4" ht="15" x14ac:dyDescent="0.2">
      <c r="A23" t="s">
        <v>103</v>
      </c>
      <c r="B23" t="s">
        <v>6516</v>
      </c>
      <c r="C23" t="s">
        <v>437</v>
      </c>
      <c r="D23" s="26">
        <v>1071000</v>
      </c>
    </row>
    <row r="24" spans="1:4" ht="15" x14ac:dyDescent="0.2">
      <c r="A24" t="s">
        <v>103</v>
      </c>
      <c r="B24" t="s">
        <v>6516</v>
      </c>
      <c r="C24" t="s">
        <v>302</v>
      </c>
      <c r="D24" s="26">
        <v>596179.42000000004</v>
      </c>
    </row>
    <row r="25" spans="1:4" ht="15" x14ac:dyDescent="0.2">
      <c r="A25" t="s">
        <v>103</v>
      </c>
      <c r="B25" t="s">
        <v>6516</v>
      </c>
      <c r="C25" t="s">
        <v>711</v>
      </c>
      <c r="D25" s="26">
        <v>513135.48</v>
      </c>
    </row>
    <row r="26" spans="1:4" ht="15" x14ac:dyDescent="0.2">
      <c r="A26" t="s">
        <v>103</v>
      </c>
      <c r="B26" t="s">
        <v>6516</v>
      </c>
      <c r="C26" t="s">
        <v>433</v>
      </c>
      <c r="D26" s="26">
        <v>510957.78</v>
      </c>
    </row>
    <row r="27" spans="1:4" ht="15" x14ac:dyDescent="0.2">
      <c r="A27" t="s">
        <v>103</v>
      </c>
      <c r="B27" t="s">
        <v>6516</v>
      </c>
      <c r="C27" t="s">
        <v>713</v>
      </c>
      <c r="D27" s="26">
        <v>1015184.28</v>
      </c>
    </row>
    <row r="28" spans="1:4" ht="15" x14ac:dyDescent="0.2">
      <c r="A28" t="s">
        <v>103</v>
      </c>
      <c r="B28" t="s">
        <v>6516</v>
      </c>
      <c r="C28" t="s">
        <v>709</v>
      </c>
      <c r="D28" s="26">
        <v>510458.67</v>
      </c>
    </row>
    <row r="29" spans="1:4" ht="15" x14ac:dyDescent="0.2">
      <c r="A29" t="s">
        <v>103</v>
      </c>
      <c r="B29" t="s">
        <v>6516</v>
      </c>
      <c r="C29" t="s">
        <v>439</v>
      </c>
      <c r="D29" s="26">
        <v>255000</v>
      </c>
    </row>
    <row r="30" spans="1:4" ht="15" x14ac:dyDescent="0.2">
      <c r="A30" t="s">
        <v>103</v>
      </c>
      <c r="B30" t="s">
        <v>6516</v>
      </c>
      <c r="C30" t="s">
        <v>932</v>
      </c>
      <c r="D30" s="26">
        <v>510034.92</v>
      </c>
    </row>
    <row r="31" spans="1:4" ht="15" x14ac:dyDescent="0.2">
      <c r="A31" t="s">
        <v>714</v>
      </c>
      <c r="B31" t="s">
        <v>3411</v>
      </c>
      <c r="C31" t="s">
        <v>718</v>
      </c>
      <c r="D31" s="26">
        <v>84831</v>
      </c>
    </row>
    <row r="32" spans="1:4" ht="15" x14ac:dyDescent="0.2">
      <c r="A32" t="s">
        <v>933</v>
      </c>
      <c r="B32" t="s">
        <v>4718</v>
      </c>
      <c r="C32" t="s">
        <v>937</v>
      </c>
      <c r="D32" s="26">
        <v>836724.48</v>
      </c>
    </row>
    <row r="33" spans="1:4" ht="15" x14ac:dyDescent="0.2">
      <c r="A33" t="s">
        <v>388</v>
      </c>
      <c r="B33" t="s">
        <v>3469</v>
      </c>
      <c r="C33" t="s">
        <v>441</v>
      </c>
      <c r="D33" s="26">
        <v>648896</v>
      </c>
    </row>
    <row r="34" spans="1:4" ht="15" x14ac:dyDescent="0.2">
      <c r="A34" t="s">
        <v>388</v>
      </c>
      <c r="B34" t="s">
        <v>3469</v>
      </c>
      <c r="C34" t="s">
        <v>720</v>
      </c>
      <c r="D34" s="26">
        <v>719100</v>
      </c>
    </row>
    <row r="35" spans="1:4" ht="15" x14ac:dyDescent="0.2">
      <c r="A35" t="s">
        <v>388</v>
      </c>
      <c r="B35" t="s">
        <v>3469</v>
      </c>
      <c r="C35" t="s">
        <v>392</v>
      </c>
      <c r="D35" s="26">
        <v>558579</v>
      </c>
    </row>
    <row r="36" spans="1:4" ht="15" x14ac:dyDescent="0.2">
      <c r="A36" t="s">
        <v>388</v>
      </c>
      <c r="B36" t="s">
        <v>3469</v>
      </c>
      <c r="C36" t="s">
        <v>939</v>
      </c>
      <c r="D36" s="26">
        <v>102102</v>
      </c>
    </row>
    <row r="37" spans="1:4" ht="15" x14ac:dyDescent="0.2">
      <c r="A37" t="s">
        <v>388</v>
      </c>
      <c r="B37" t="s">
        <v>3469</v>
      </c>
      <c r="C37" t="s">
        <v>7748</v>
      </c>
      <c r="D37" s="26">
        <v>539872</v>
      </c>
    </row>
    <row r="38" spans="1:4" ht="15" x14ac:dyDescent="0.2">
      <c r="A38" t="s">
        <v>153</v>
      </c>
      <c r="B38" t="s">
        <v>3497</v>
      </c>
      <c r="C38" t="s">
        <v>446</v>
      </c>
      <c r="D38" s="26">
        <v>756560</v>
      </c>
    </row>
    <row r="39" spans="1:4" ht="15" x14ac:dyDescent="0.2">
      <c r="A39" t="s">
        <v>153</v>
      </c>
      <c r="B39" t="s">
        <v>3497</v>
      </c>
      <c r="C39" t="s">
        <v>156</v>
      </c>
      <c r="D39" s="26">
        <v>720541</v>
      </c>
    </row>
    <row r="40" spans="1:4" ht="15" x14ac:dyDescent="0.2">
      <c r="A40" t="s">
        <v>153</v>
      </c>
      <c r="B40" t="s">
        <v>3497</v>
      </c>
      <c r="C40" t="s">
        <v>7749</v>
      </c>
      <c r="D40" s="26">
        <v>717060</v>
      </c>
    </row>
    <row r="41" spans="1:4" ht="15" x14ac:dyDescent="0.2">
      <c r="A41" t="s">
        <v>153</v>
      </c>
      <c r="B41" t="s">
        <v>3497</v>
      </c>
      <c r="C41" t="s">
        <v>5336</v>
      </c>
      <c r="D41" s="26">
        <v>779537</v>
      </c>
    </row>
    <row r="42" spans="1:4" ht="15" x14ac:dyDescent="0.2">
      <c r="A42" t="s">
        <v>153</v>
      </c>
      <c r="B42" t="s">
        <v>3497</v>
      </c>
      <c r="C42" t="s">
        <v>722</v>
      </c>
      <c r="D42" s="26">
        <v>476001</v>
      </c>
    </row>
    <row r="43" spans="1:4" ht="15" x14ac:dyDescent="0.2">
      <c r="A43" t="s">
        <v>153</v>
      </c>
      <c r="B43" t="s">
        <v>3497</v>
      </c>
      <c r="C43" t="s">
        <v>291</v>
      </c>
      <c r="D43" s="26">
        <v>480807</v>
      </c>
    </row>
    <row r="44" spans="1:4" ht="15" x14ac:dyDescent="0.2">
      <c r="A44" t="s">
        <v>153</v>
      </c>
      <c r="B44" t="s">
        <v>3497</v>
      </c>
      <c r="C44" t="s">
        <v>724</v>
      </c>
      <c r="D44" s="26">
        <v>510313</v>
      </c>
    </row>
    <row r="45" spans="1:4" ht="15" x14ac:dyDescent="0.2">
      <c r="A45" t="s">
        <v>158</v>
      </c>
      <c r="B45" t="s">
        <v>2843</v>
      </c>
      <c r="C45" t="s">
        <v>728</v>
      </c>
      <c r="D45" s="26">
        <v>130811.94</v>
      </c>
    </row>
    <row r="46" spans="1:4" ht="15" x14ac:dyDescent="0.2">
      <c r="A46" t="s">
        <v>158</v>
      </c>
      <c r="B46" t="s">
        <v>2843</v>
      </c>
      <c r="C46" t="s">
        <v>161</v>
      </c>
      <c r="D46" s="26">
        <v>748615.74</v>
      </c>
    </row>
    <row r="47" spans="1:4" ht="15" x14ac:dyDescent="0.2">
      <c r="A47" t="s">
        <v>158</v>
      </c>
      <c r="B47" t="s">
        <v>2843</v>
      </c>
      <c r="C47" t="s">
        <v>451</v>
      </c>
      <c r="D47" s="26">
        <v>558250</v>
      </c>
    </row>
    <row r="48" spans="1:4" ht="15" x14ac:dyDescent="0.2">
      <c r="A48" t="s">
        <v>158</v>
      </c>
      <c r="B48" t="s">
        <v>2843</v>
      </c>
      <c r="C48" t="s">
        <v>449</v>
      </c>
      <c r="D48" s="26">
        <v>747122.46</v>
      </c>
    </row>
    <row r="49" spans="1:4" ht="15" x14ac:dyDescent="0.2">
      <c r="A49" t="s">
        <v>361</v>
      </c>
      <c r="B49" t="s">
        <v>362</v>
      </c>
      <c r="C49" t="s">
        <v>732</v>
      </c>
      <c r="D49" s="26">
        <v>533292.72</v>
      </c>
    </row>
    <row r="50" spans="1:4" ht="15" x14ac:dyDescent="0.2">
      <c r="A50" t="s">
        <v>361</v>
      </c>
      <c r="B50" t="s">
        <v>362</v>
      </c>
      <c r="C50" t="s">
        <v>577</v>
      </c>
      <c r="D50" s="26">
        <v>510000</v>
      </c>
    </row>
    <row r="51" spans="1:4" ht="15" x14ac:dyDescent="0.2">
      <c r="A51" t="s">
        <v>361</v>
      </c>
      <c r="B51" t="s">
        <v>362</v>
      </c>
      <c r="C51" t="s">
        <v>365</v>
      </c>
      <c r="D51" s="26">
        <v>797668.69000000006</v>
      </c>
    </row>
    <row r="52" spans="1:4" ht="15" x14ac:dyDescent="0.2">
      <c r="A52" t="s">
        <v>361</v>
      </c>
      <c r="B52" t="s">
        <v>362</v>
      </c>
      <c r="C52" t="s">
        <v>730</v>
      </c>
      <c r="D52" s="26">
        <v>917050.38</v>
      </c>
    </row>
    <row r="53" spans="1:4" ht="15" x14ac:dyDescent="0.2">
      <c r="A53" t="s">
        <v>361</v>
      </c>
      <c r="B53" t="s">
        <v>362</v>
      </c>
      <c r="C53" t="s">
        <v>453</v>
      </c>
      <c r="D53" s="26">
        <v>510000</v>
      </c>
    </row>
    <row r="54" spans="1:4" ht="15" x14ac:dyDescent="0.2">
      <c r="A54" t="s">
        <v>361</v>
      </c>
      <c r="B54" t="s">
        <v>362</v>
      </c>
      <c r="C54" t="s">
        <v>734</v>
      </c>
      <c r="D54" s="26">
        <v>520200</v>
      </c>
    </row>
    <row r="55" spans="1:4" ht="15" x14ac:dyDescent="0.2">
      <c r="A55" t="s">
        <v>140</v>
      </c>
      <c r="B55" t="s">
        <v>2849</v>
      </c>
      <c r="C55" t="s">
        <v>456</v>
      </c>
      <c r="D55" s="26">
        <v>905723.8</v>
      </c>
    </row>
    <row r="56" spans="1:4" ht="15" x14ac:dyDescent="0.2">
      <c r="A56" t="s">
        <v>140</v>
      </c>
      <c r="B56" t="s">
        <v>2849</v>
      </c>
      <c r="C56" t="s">
        <v>579</v>
      </c>
      <c r="D56" s="26">
        <v>661774.6</v>
      </c>
    </row>
    <row r="57" spans="1:4" ht="15" x14ac:dyDescent="0.2">
      <c r="A57" t="s">
        <v>140</v>
      </c>
      <c r="B57" t="s">
        <v>2849</v>
      </c>
      <c r="C57" t="s">
        <v>143</v>
      </c>
      <c r="D57" s="26">
        <v>414450.48</v>
      </c>
    </row>
    <row r="58" spans="1:4" ht="15" x14ac:dyDescent="0.2">
      <c r="A58" t="s">
        <v>140</v>
      </c>
      <c r="B58" t="s">
        <v>2849</v>
      </c>
      <c r="C58" t="s">
        <v>738</v>
      </c>
      <c r="D58" s="26">
        <v>279991.02</v>
      </c>
    </row>
    <row r="59" spans="1:4" ht="15" x14ac:dyDescent="0.2">
      <c r="A59" t="s">
        <v>140</v>
      </c>
      <c r="B59" t="s">
        <v>2849</v>
      </c>
      <c r="C59" t="s">
        <v>581</v>
      </c>
      <c r="D59" s="26">
        <v>595771.80000000005</v>
      </c>
    </row>
    <row r="60" spans="1:4" ht="15" x14ac:dyDescent="0.2">
      <c r="A60" t="s">
        <v>140</v>
      </c>
      <c r="B60" t="s">
        <v>2849</v>
      </c>
      <c r="C60" t="s">
        <v>736</v>
      </c>
      <c r="D60" s="26">
        <v>611389.02</v>
      </c>
    </row>
    <row r="61" spans="1:4" ht="15" x14ac:dyDescent="0.2">
      <c r="A61" t="s">
        <v>140</v>
      </c>
      <c r="B61" t="s">
        <v>2849</v>
      </c>
      <c r="C61" t="s">
        <v>1053</v>
      </c>
      <c r="D61" s="26">
        <v>582049.74</v>
      </c>
    </row>
    <row r="62" spans="1:4" ht="15" x14ac:dyDescent="0.2">
      <c r="A62" t="s">
        <v>140</v>
      </c>
      <c r="B62" t="s">
        <v>2849</v>
      </c>
      <c r="C62" t="s">
        <v>243</v>
      </c>
      <c r="D62" s="26">
        <v>308949.84000000003</v>
      </c>
    </row>
    <row r="63" spans="1:4" ht="15" x14ac:dyDescent="0.2">
      <c r="A63" t="s">
        <v>76</v>
      </c>
      <c r="B63" t="s">
        <v>5642</v>
      </c>
      <c r="C63" t="s">
        <v>79</v>
      </c>
      <c r="D63" s="26">
        <v>211861.4</v>
      </c>
    </row>
    <row r="64" spans="1:4" ht="15" x14ac:dyDescent="0.2">
      <c r="A64" t="s">
        <v>263</v>
      </c>
      <c r="B64" t="s">
        <v>7750</v>
      </c>
      <c r="C64" t="s">
        <v>740</v>
      </c>
      <c r="D64" s="26">
        <v>640788.47999999998</v>
      </c>
    </row>
    <row r="65" spans="1:4" ht="15" x14ac:dyDescent="0.2">
      <c r="A65" t="s">
        <v>263</v>
      </c>
      <c r="B65" t="s">
        <v>7750</v>
      </c>
      <c r="C65" t="s">
        <v>459</v>
      </c>
      <c r="D65" s="26">
        <v>756559.5</v>
      </c>
    </row>
    <row r="66" spans="1:4" ht="15" x14ac:dyDescent="0.2">
      <c r="A66" t="s">
        <v>263</v>
      </c>
      <c r="B66" t="s">
        <v>7750</v>
      </c>
      <c r="C66" t="s">
        <v>266</v>
      </c>
      <c r="D66" s="26">
        <v>140786.51999999999</v>
      </c>
    </row>
    <row r="67" spans="1:4" ht="15" x14ac:dyDescent="0.2">
      <c r="A67" t="s">
        <v>109</v>
      </c>
      <c r="B67" t="s">
        <v>4794</v>
      </c>
      <c r="C67" t="s">
        <v>746</v>
      </c>
      <c r="D67" s="26">
        <v>612993.43999999994</v>
      </c>
    </row>
    <row r="68" spans="1:4" ht="15" x14ac:dyDescent="0.2">
      <c r="A68" t="s">
        <v>109</v>
      </c>
      <c r="B68" t="s">
        <v>4794</v>
      </c>
      <c r="C68" t="s">
        <v>742</v>
      </c>
      <c r="D68" s="26">
        <v>715672.8</v>
      </c>
    </row>
    <row r="69" spans="1:4" ht="15" x14ac:dyDescent="0.2">
      <c r="A69" t="s">
        <v>109</v>
      </c>
      <c r="B69" t="s">
        <v>4794</v>
      </c>
      <c r="C69" t="s">
        <v>113</v>
      </c>
      <c r="D69" s="26">
        <v>844794.58</v>
      </c>
    </row>
    <row r="70" spans="1:4" ht="15" x14ac:dyDescent="0.2">
      <c r="A70" t="s">
        <v>109</v>
      </c>
      <c r="B70" t="s">
        <v>4794</v>
      </c>
      <c r="C70" t="s">
        <v>551</v>
      </c>
      <c r="D70" s="26">
        <v>524233.3</v>
      </c>
    </row>
    <row r="71" spans="1:4" ht="15" x14ac:dyDescent="0.2">
      <c r="A71" t="s">
        <v>109</v>
      </c>
      <c r="B71" t="s">
        <v>4794</v>
      </c>
      <c r="C71" t="s">
        <v>744</v>
      </c>
      <c r="D71" s="26">
        <v>565174.87</v>
      </c>
    </row>
    <row r="72" spans="1:4" ht="15" x14ac:dyDescent="0.2">
      <c r="A72" t="s">
        <v>460</v>
      </c>
      <c r="B72" t="s">
        <v>6302</v>
      </c>
      <c r="C72" t="s">
        <v>464</v>
      </c>
      <c r="D72" s="26">
        <v>199150</v>
      </c>
    </row>
    <row r="73" spans="1:4" ht="15" x14ac:dyDescent="0.2">
      <c r="A73" t="s">
        <v>366</v>
      </c>
      <c r="B73" t="s">
        <v>7592</v>
      </c>
      <c r="C73" t="s">
        <v>370</v>
      </c>
      <c r="D73" s="26">
        <v>440579</v>
      </c>
    </row>
    <row r="74" spans="1:4" ht="15" x14ac:dyDescent="0.2">
      <c r="A74" t="s">
        <v>80</v>
      </c>
      <c r="B74" t="s">
        <v>3709</v>
      </c>
      <c r="C74" t="s">
        <v>7751</v>
      </c>
      <c r="D74" s="26">
        <v>446697</v>
      </c>
    </row>
    <row r="75" spans="1:4" ht="15" x14ac:dyDescent="0.2">
      <c r="A75" t="s">
        <v>80</v>
      </c>
      <c r="B75" t="s">
        <v>3709</v>
      </c>
      <c r="C75" t="s">
        <v>179</v>
      </c>
      <c r="D75" s="26">
        <v>572850</v>
      </c>
    </row>
    <row r="76" spans="1:4" ht="15" x14ac:dyDescent="0.2">
      <c r="A76" t="s">
        <v>80</v>
      </c>
      <c r="B76" t="s">
        <v>3709</v>
      </c>
      <c r="C76" t="s">
        <v>7752</v>
      </c>
      <c r="D76" s="26">
        <v>1018641</v>
      </c>
    </row>
    <row r="77" spans="1:4" ht="15" x14ac:dyDescent="0.2">
      <c r="A77" t="s">
        <v>80</v>
      </c>
      <c r="B77" t="s">
        <v>3709</v>
      </c>
      <c r="C77" t="s">
        <v>748</v>
      </c>
      <c r="D77" s="26">
        <v>432104</v>
      </c>
    </row>
    <row r="78" spans="1:4" ht="15" x14ac:dyDescent="0.2">
      <c r="A78" t="s">
        <v>80</v>
      </c>
      <c r="B78" t="s">
        <v>3709</v>
      </c>
      <c r="C78" t="s">
        <v>394</v>
      </c>
      <c r="D78" s="26">
        <v>653367</v>
      </c>
    </row>
    <row r="79" spans="1:4" ht="15" x14ac:dyDescent="0.2">
      <c r="A79" t="s">
        <v>80</v>
      </c>
      <c r="B79" t="s">
        <v>3709</v>
      </c>
      <c r="C79" t="s">
        <v>304</v>
      </c>
      <c r="D79" s="26">
        <v>523384</v>
      </c>
    </row>
    <row r="80" spans="1:4" ht="15" x14ac:dyDescent="0.2">
      <c r="A80" t="s">
        <v>80</v>
      </c>
      <c r="B80" t="s">
        <v>3709</v>
      </c>
      <c r="C80" t="s">
        <v>373</v>
      </c>
      <c r="D80" s="26">
        <v>539288</v>
      </c>
    </row>
    <row r="81" spans="1:4" ht="15" x14ac:dyDescent="0.2">
      <c r="A81" t="s">
        <v>80</v>
      </c>
      <c r="B81" t="s">
        <v>3709</v>
      </c>
      <c r="C81" t="s">
        <v>583</v>
      </c>
      <c r="D81" s="26">
        <v>638115</v>
      </c>
    </row>
    <row r="82" spans="1:4" ht="15" x14ac:dyDescent="0.2">
      <c r="A82" t="s">
        <v>80</v>
      </c>
      <c r="B82" t="s">
        <v>3709</v>
      </c>
      <c r="C82" t="s">
        <v>294</v>
      </c>
      <c r="D82" s="26">
        <v>1018641</v>
      </c>
    </row>
    <row r="83" spans="1:4" ht="15" x14ac:dyDescent="0.2">
      <c r="A83" t="s">
        <v>80</v>
      </c>
      <c r="B83" t="s">
        <v>3709</v>
      </c>
      <c r="C83" t="s">
        <v>1055</v>
      </c>
      <c r="D83" s="26">
        <v>1018641</v>
      </c>
    </row>
    <row r="84" spans="1:4" ht="15" x14ac:dyDescent="0.2">
      <c r="A84" t="s">
        <v>465</v>
      </c>
      <c r="B84" t="s">
        <v>6581</v>
      </c>
      <c r="C84" t="s">
        <v>469</v>
      </c>
      <c r="D84" s="26">
        <v>107508</v>
      </c>
    </row>
    <row r="85" spans="1:4" ht="15" x14ac:dyDescent="0.2">
      <c r="A85" t="s">
        <v>465</v>
      </c>
      <c r="B85" t="s">
        <v>6581</v>
      </c>
      <c r="C85" t="s">
        <v>949</v>
      </c>
      <c r="D85" s="26">
        <v>267086</v>
      </c>
    </row>
    <row r="86" spans="1:4" ht="15" x14ac:dyDescent="0.2">
      <c r="A86" t="s">
        <v>465</v>
      </c>
      <c r="B86" t="s">
        <v>6581</v>
      </c>
      <c r="C86" t="s">
        <v>947</v>
      </c>
      <c r="D86" s="26">
        <v>102000</v>
      </c>
    </row>
    <row r="87" spans="1:4" ht="15" x14ac:dyDescent="0.2">
      <c r="A87" t="s">
        <v>465</v>
      </c>
      <c r="B87" t="s">
        <v>6581</v>
      </c>
      <c r="C87" t="s">
        <v>912</v>
      </c>
      <c r="D87" s="26">
        <v>347578</v>
      </c>
    </row>
    <row r="88" spans="1:4" ht="15" x14ac:dyDescent="0.2">
      <c r="A88" t="s">
        <v>465</v>
      </c>
      <c r="B88" t="s">
        <v>6581</v>
      </c>
      <c r="C88" t="s">
        <v>943</v>
      </c>
      <c r="D88" s="26">
        <v>1013964</v>
      </c>
    </row>
    <row r="89" spans="1:4" ht="15" x14ac:dyDescent="0.2">
      <c r="A89" t="s">
        <v>465</v>
      </c>
      <c r="B89" t="s">
        <v>6581</v>
      </c>
      <c r="C89" t="s">
        <v>945</v>
      </c>
      <c r="D89" s="26">
        <v>714001</v>
      </c>
    </row>
    <row r="90" spans="1:4" ht="15" x14ac:dyDescent="0.2">
      <c r="A90" t="s">
        <v>465</v>
      </c>
      <c r="B90" t="s">
        <v>6581</v>
      </c>
      <c r="C90" t="s">
        <v>951</v>
      </c>
      <c r="D90" s="26">
        <v>667365</v>
      </c>
    </row>
    <row r="91" spans="1:4" ht="15" x14ac:dyDescent="0.2">
      <c r="A91" t="s">
        <v>465</v>
      </c>
      <c r="B91" t="s">
        <v>6581</v>
      </c>
      <c r="C91" t="s">
        <v>953</v>
      </c>
      <c r="D91" s="26">
        <v>217435</v>
      </c>
    </row>
    <row r="92" spans="1:4" ht="15" x14ac:dyDescent="0.2">
      <c r="A92" t="s">
        <v>465</v>
      </c>
      <c r="B92" t="s">
        <v>6581</v>
      </c>
      <c r="C92" t="s">
        <v>6769</v>
      </c>
      <c r="D92" s="27">
        <v>41959</v>
      </c>
    </row>
    <row r="93" spans="1:4" ht="15" x14ac:dyDescent="0.2">
      <c r="A93" t="s">
        <v>94</v>
      </c>
      <c r="B93" t="s">
        <v>2866</v>
      </c>
      <c r="C93" t="s">
        <v>472</v>
      </c>
      <c r="D93" s="26">
        <v>1020000</v>
      </c>
    </row>
    <row r="94" spans="1:4" ht="15" x14ac:dyDescent="0.2">
      <c r="A94" t="s">
        <v>94</v>
      </c>
      <c r="B94" t="s">
        <v>2866</v>
      </c>
      <c r="C94" t="s">
        <v>97</v>
      </c>
      <c r="D94" s="26">
        <v>510000</v>
      </c>
    </row>
    <row r="95" spans="1:4" ht="15" x14ac:dyDescent="0.2">
      <c r="A95" t="s">
        <v>94</v>
      </c>
      <c r="B95" t="s">
        <v>2866</v>
      </c>
      <c r="C95" t="s">
        <v>585</v>
      </c>
      <c r="D95" s="26">
        <v>510000</v>
      </c>
    </row>
    <row r="96" spans="1:4" ht="15" x14ac:dyDescent="0.2">
      <c r="A96" t="s">
        <v>94</v>
      </c>
      <c r="B96" t="s">
        <v>2866</v>
      </c>
      <c r="C96" t="s">
        <v>955</v>
      </c>
      <c r="D96" s="26">
        <v>595914.6</v>
      </c>
    </row>
    <row r="97" spans="1:4" ht="15" x14ac:dyDescent="0.2">
      <c r="A97" t="s">
        <v>94</v>
      </c>
      <c r="B97" t="s">
        <v>2866</v>
      </c>
      <c r="C97" t="s">
        <v>237</v>
      </c>
      <c r="D97" s="26">
        <v>356579.76</v>
      </c>
    </row>
    <row r="98" spans="1:4" ht="15" x14ac:dyDescent="0.2">
      <c r="A98" t="s">
        <v>395</v>
      </c>
      <c r="B98" t="s">
        <v>5683</v>
      </c>
      <c r="C98" t="s">
        <v>399</v>
      </c>
      <c r="D98" s="26">
        <v>101497.14</v>
      </c>
    </row>
    <row r="99" spans="1:4" ht="15" x14ac:dyDescent="0.2">
      <c r="A99" t="s">
        <v>395</v>
      </c>
      <c r="B99" t="s">
        <v>5683</v>
      </c>
      <c r="C99" t="s">
        <v>914</v>
      </c>
      <c r="D99" s="26">
        <v>715500.54</v>
      </c>
    </row>
    <row r="100" spans="1:4" ht="15" x14ac:dyDescent="0.2">
      <c r="A100" t="s">
        <v>295</v>
      </c>
      <c r="B100" t="s">
        <v>6340</v>
      </c>
      <c r="C100" t="s">
        <v>475</v>
      </c>
      <c r="D100" s="26">
        <v>306000</v>
      </c>
    </row>
    <row r="101" spans="1:4" ht="15" x14ac:dyDescent="0.2">
      <c r="A101" t="s">
        <v>295</v>
      </c>
      <c r="B101" t="s">
        <v>6340</v>
      </c>
      <c r="C101" t="s">
        <v>587</v>
      </c>
      <c r="D101" s="26">
        <v>629747</v>
      </c>
    </row>
    <row r="102" spans="1:4" ht="15" x14ac:dyDescent="0.2">
      <c r="A102" t="s">
        <v>295</v>
      </c>
      <c r="B102" t="s">
        <v>6340</v>
      </c>
      <c r="C102" t="s">
        <v>752</v>
      </c>
      <c r="D102" s="26">
        <v>622482</v>
      </c>
    </row>
    <row r="103" spans="1:4" ht="15" x14ac:dyDescent="0.2">
      <c r="A103" t="s">
        <v>295</v>
      </c>
      <c r="B103" t="s">
        <v>6340</v>
      </c>
      <c r="C103" t="s">
        <v>298</v>
      </c>
      <c r="D103" s="26">
        <v>744695</v>
      </c>
    </row>
    <row r="104" spans="1:4" ht="15" x14ac:dyDescent="0.2">
      <c r="A104" t="s">
        <v>295</v>
      </c>
      <c r="B104" t="s">
        <v>6340</v>
      </c>
      <c r="C104" t="s">
        <v>750</v>
      </c>
      <c r="D104" s="26">
        <v>506960</v>
      </c>
    </row>
    <row r="105" spans="1:4" ht="15" x14ac:dyDescent="0.2">
      <c r="A105" t="s">
        <v>753</v>
      </c>
      <c r="B105" t="s">
        <v>2918</v>
      </c>
      <c r="C105" t="s">
        <v>757</v>
      </c>
      <c r="D105" s="26">
        <v>604109</v>
      </c>
    </row>
    <row r="106" spans="1:4" ht="15" x14ac:dyDescent="0.2">
      <c r="A106" t="s">
        <v>244</v>
      </c>
      <c r="B106" t="s">
        <v>2925</v>
      </c>
      <c r="C106" t="s">
        <v>247</v>
      </c>
      <c r="D106" s="26">
        <v>631702.31999999995</v>
      </c>
    </row>
    <row r="107" spans="1:4" ht="15" x14ac:dyDescent="0.2">
      <c r="A107" t="s">
        <v>244</v>
      </c>
      <c r="B107" t="s">
        <v>2925</v>
      </c>
      <c r="C107" t="s">
        <v>313</v>
      </c>
      <c r="D107" s="26">
        <v>643314</v>
      </c>
    </row>
    <row r="108" spans="1:4" ht="15" x14ac:dyDescent="0.2">
      <c r="A108" t="s">
        <v>244</v>
      </c>
      <c r="B108" t="s">
        <v>2925</v>
      </c>
      <c r="C108" t="s">
        <v>963</v>
      </c>
      <c r="D108" s="26">
        <v>609715.19999999995</v>
      </c>
    </row>
    <row r="109" spans="1:4" ht="15" x14ac:dyDescent="0.2">
      <c r="A109" t="s">
        <v>244</v>
      </c>
      <c r="B109" t="s">
        <v>2925</v>
      </c>
      <c r="C109" t="s">
        <v>7753</v>
      </c>
      <c r="D109" s="26">
        <v>579360</v>
      </c>
    </row>
    <row r="110" spans="1:4" ht="15" x14ac:dyDescent="0.2">
      <c r="A110" t="s">
        <v>244</v>
      </c>
      <c r="B110" t="s">
        <v>2925</v>
      </c>
      <c r="C110" t="s">
        <v>907</v>
      </c>
      <c r="D110" s="26">
        <v>332010</v>
      </c>
    </row>
    <row r="111" spans="1:4" ht="15" x14ac:dyDescent="0.2">
      <c r="A111" t="s">
        <v>244</v>
      </c>
      <c r="B111" t="s">
        <v>2925</v>
      </c>
      <c r="C111" t="s">
        <v>307</v>
      </c>
      <c r="D111" s="26">
        <v>428400</v>
      </c>
    </row>
    <row r="112" spans="1:4" ht="15" x14ac:dyDescent="0.2">
      <c r="A112" t="s">
        <v>244</v>
      </c>
      <c r="B112" t="s">
        <v>2925</v>
      </c>
      <c r="C112" t="s">
        <v>275</v>
      </c>
      <c r="D112" s="26">
        <v>193637.82</v>
      </c>
    </row>
    <row r="113" spans="1:4" ht="15" x14ac:dyDescent="0.2">
      <c r="A113" t="s">
        <v>244</v>
      </c>
      <c r="B113" t="s">
        <v>2925</v>
      </c>
      <c r="C113" t="s">
        <v>961</v>
      </c>
      <c r="D113" s="26">
        <v>510000</v>
      </c>
    </row>
    <row r="114" spans="1:4" ht="15" x14ac:dyDescent="0.2">
      <c r="A114" t="s">
        <v>244</v>
      </c>
      <c r="B114" t="s">
        <v>2925</v>
      </c>
      <c r="C114" t="s">
        <v>309</v>
      </c>
      <c r="D114" s="26">
        <v>255000</v>
      </c>
    </row>
    <row r="115" spans="1:4" ht="15" x14ac:dyDescent="0.2">
      <c r="A115" t="s">
        <v>244</v>
      </c>
      <c r="B115" t="s">
        <v>2925</v>
      </c>
      <c r="C115" t="s">
        <v>759</v>
      </c>
      <c r="D115" s="26">
        <v>672404.4</v>
      </c>
    </row>
    <row r="116" spans="1:4" ht="15" x14ac:dyDescent="0.2">
      <c r="A116" t="s">
        <v>244</v>
      </c>
      <c r="B116" t="s">
        <v>2925</v>
      </c>
      <c r="C116" t="s">
        <v>959</v>
      </c>
      <c r="D116" s="26">
        <v>502002.38</v>
      </c>
    </row>
    <row r="117" spans="1:4" ht="15" x14ac:dyDescent="0.2">
      <c r="A117" t="s">
        <v>244</v>
      </c>
      <c r="B117" t="s">
        <v>2925</v>
      </c>
      <c r="C117" t="s">
        <v>311</v>
      </c>
      <c r="D117" s="26">
        <v>205938</v>
      </c>
    </row>
    <row r="118" spans="1:4" ht="15" x14ac:dyDescent="0.2">
      <c r="A118" t="s">
        <v>244</v>
      </c>
      <c r="B118" t="s">
        <v>2925</v>
      </c>
      <c r="C118" t="s">
        <v>591</v>
      </c>
      <c r="D118" s="26">
        <v>535500</v>
      </c>
    </row>
    <row r="119" spans="1:4" ht="15" x14ac:dyDescent="0.2">
      <c r="A119" t="s">
        <v>244</v>
      </c>
      <c r="B119" t="s">
        <v>2925</v>
      </c>
      <c r="C119" t="s">
        <v>300</v>
      </c>
      <c r="D119" s="26">
        <v>458982.66</v>
      </c>
    </row>
    <row r="120" spans="1:4" ht="15" x14ac:dyDescent="0.2">
      <c r="A120" t="s">
        <v>476</v>
      </c>
      <c r="B120" t="s">
        <v>4505</v>
      </c>
      <c r="C120" t="s">
        <v>553</v>
      </c>
      <c r="D120" s="26">
        <v>147125</v>
      </c>
    </row>
    <row r="121" spans="1:4" ht="15" x14ac:dyDescent="0.2">
      <c r="A121" t="s">
        <v>476</v>
      </c>
      <c r="B121" t="s">
        <v>4505</v>
      </c>
      <c r="C121" t="s">
        <v>763</v>
      </c>
      <c r="D121" s="26">
        <v>214922</v>
      </c>
    </row>
    <row r="122" spans="1:4" ht="15" x14ac:dyDescent="0.2">
      <c r="A122" t="s">
        <v>476</v>
      </c>
      <c r="B122" t="s">
        <v>4505</v>
      </c>
      <c r="C122" t="s">
        <v>761</v>
      </c>
      <c r="D122" s="26">
        <v>199849</v>
      </c>
    </row>
    <row r="123" spans="1:4" ht="15" x14ac:dyDescent="0.2">
      <c r="A123" t="s">
        <v>476</v>
      </c>
      <c r="B123" t="s">
        <v>4505</v>
      </c>
      <c r="C123" t="s">
        <v>765</v>
      </c>
      <c r="D123" s="26">
        <v>300000</v>
      </c>
    </row>
    <row r="124" spans="1:4" ht="15" x14ac:dyDescent="0.2">
      <c r="A124" t="s">
        <v>476</v>
      </c>
      <c r="B124" t="s">
        <v>4505</v>
      </c>
      <c r="C124" t="s">
        <v>480</v>
      </c>
      <c r="D124" s="26">
        <v>433510</v>
      </c>
    </row>
    <row r="125" spans="1:4" ht="15" x14ac:dyDescent="0.2">
      <c r="A125" t="s">
        <v>314</v>
      </c>
      <c r="B125" t="s">
        <v>3918</v>
      </c>
      <c r="C125" t="s">
        <v>482</v>
      </c>
      <c r="D125" s="26">
        <v>357000</v>
      </c>
    </row>
    <row r="126" spans="1:4" ht="15" x14ac:dyDescent="0.2">
      <c r="A126" t="s">
        <v>314</v>
      </c>
      <c r="B126" t="s">
        <v>3918</v>
      </c>
      <c r="C126" t="s">
        <v>7754</v>
      </c>
      <c r="D126" s="26">
        <v>532321</v>
      </c>
    </row>
    <row r="127" spans="1:4" ht="15" x14ac:dyDescent="0.2">
      <c r="A127" t="s">
        <v>314</v>
      </c>
      <c r="B127" t="s">
        <v>3918</v>
      </c>
      <c r="C127" t="s">
        <v>965</v>
      </c>
      <c r="D127" s="26">
        <v>287500</v>
      </c>
    </row>
    <row r="128" spans="1:4" ht="15" x14ac:dyDescent="0.2">
      <c r="A128" t="s">
        <v>314</v>
      </c>
      <c r="B128" t="s">
        <v>3918</v>
      </c>
      <c r="C128" t="s">
        <v>318</v>
      </c>
      <c r="D128" s="26">
        <v>141384</v>
      </c>
    </row>
    <row r="129" spans="1:4" ht="15" x14ac:dyDescent="0.2">
      <c r="A129" t="s">
        <v>248</v>
      </c>
      <c r="B129" t="s">
        <v>7755</v>
      </c>
      <c r="C129" t="s">
        <v>593</v>
      </c>
      <c r="D129" s="26">
        <v>90033</v>
      </c>
    </row>
    <row r="130" spans="1:4" ht="15" x14ac:dyDescent="0.2">
      <c r="A130" t="s">
        <v>248</v>
      </c>
      <c r="B130" t="s">
        <v>7755</v>
      </c>
      <c r="C130" t="s">
        <v>251</v>
      </c>
      <c r="D130" s="26">
        <v>507767</v>
      </c>
    </row>
    <row r="131" spans="1:4" ht="15" x14ac:dyDescent="0.2">
      <c r="A131" t="s">
        <v>248</v>
      </c>
      <c r="B131" t="s">
        <v>7755</v>
      </c>
      <c r="C131" t="s">
        <v>7756</v>
      </c>
      <c r="D131" s="26">
        <v>122400</v>
      </c>
    </row>
    <row r="132" spans="1:4" ht="15" x14ac:dyDescent="0.2">
      <c r="A132" t="s">
        <v>248</v>
      </c>
      <c r="B132" t="s">
        <v>7755</v>
      </c>
      <c r="C132" t="s">
        <v>407</v>
      </c>
      <c r="D132" s="26">
        <v>758080</v>
      </c>
    </row>
    <row r="133" spans="1:4" ht="15" x14ac:dyDescent="0.2">
      <c r="A133" t="s">
        <v>248</v>
      </c>
      <c r="B133" t="s">
        <v>7755</v>
      </c>
      <c r="C133" t="s">
        <v>776</v>
      </c>
      <c r="D133" s="26">
        <v>342489</v>
      </c>
    </row>
    <row r="134" spans="1:4" ht="15" x14ac:dyDescent="0.2">
      <c r="A134" t="s">
        <v>248</v>
      </c>
      <c r="B134" t="s">
        <v>7755</v>
      </c>
      <c r="C134" t="s">
        <v>967</v>
      </c>
      <c r="D134" s="26">
        <v>550157</v>
      </c>
    </row>
    <row r="135" spans="1:4" ht="15" x14ac:dyDescent="0.2">
      <c r="A135" t="s">
        <v>248</v>
      </c>
      <c r="B135" t="s">
        <v>7755</v>
      </c>
      <c r="C135" t="s">
        <v>781</v>
      </c>
      <c r="D135" s="26">
        <v>281625</v>
      </c>
    </row>
    <row r="136" spans="1:4" ht="15" x14ac:dyDescent="0.2">
      <c r="A136" t="s">
        <v>248</v>
      </c>
      <c r="B136" t="s">
        <v>7755</v>
      </c>
      <c r="C136" t="s">
        <v>774</v>
      </c>
      <c r="D136" s="26">
        <v>108375</v>
      </c>
    </row>
    <row r="137" spans="1:4" ht="15" x14ac:dyDescent="0.2">
      <c r="A137" t="s">
        <v>248</v>
      </c>
      <c r="B137" t="s">
        <v>7755</v>
      </c>
      <c r="C137" t="s">
        <v>486</v>
      </c>
      <c r="D137" s="26">
        <v>91800</v>
      </c>
    </row>
    <row r="138" spans="1:4" ht="15" x14ac:dyDescent="0.2">
      <c r="A138" t="s">
        <v>400</v>
      </c>
      <c r="B138" t="s">
        <v>6781</v>
      </c>
      <c r="C138" t="s">
        <v>484</v>
      </c>
      <c r="D138" s="26">
        <v>808008.3</v>
      </c>
    </row>
    <row r="139" spans="1:4" ht="15" x14ac:dyDescent="0.2">
      <c r="A139" t="s">
        <v>400</v>
      </c>
      <c r="B139" t="s">
        <v>6781</v>
      </c>
      <c r="C139" t="s">
        <v>404</v>
      </c>
      <c r="D139" s="26">
        <v>730944.24</v>
      </c>
    </row>
    <row r="140" spans="1:4" ht="15" x14ac:dyDescent="0.2">
      <c r="A140" t="s">
        <v>192</v>
      </c>
      <c r="B140" t="s">
        <v>6826</v>
      </c>
      <c r="C140" t="s">
        <v>195</v>
      </c>
      <c r="D140" s="26">
        <v>672562</v>
      </c>
    </row>
    <row r="141" spans="1:4" ht="15" x14ac:dyDescent="0.2">
      <c r="A141" t="s">
        <v>192</v>
      </c>
      <c r="B141" t="s">
        <v>6826</v>
      </c>
      <c r="C141" t="s">
        <v>321</v>
      </c>
      <c r="D141" s="26">
        <v>699997</v>
      </c>
    </row>
    <row r="142" spans="1:4" ht="15" x14ac:dyDescent="0.2">
      <c r="A142" t="s">
        <v>192</v>
      </c>
      <c r="B142" t="s">
        <v>6826</v>
      </c>
      <c r="C142" t="s">
        <v>555</v>
      </c>
      <c r="D142" s="26">
        <v>585851</v>
      </c>
    </row>
    <row r="143" spans="1:4" ht="15" x14ac:dyDescent="0.2">
      <c r="A143" t="s">
        <v>192</v>
      </c>
      <c r="B143" t="s">
        <v>6826</v>
      </c>
      <c r="C143" t="s">
        <v>767</v>
      </c>
      <c r="D143" s="26">
        <v>878401</v>
      </c>
    </row>
    <row r="144" spans="1:4" ht="15" x14ac:dyDescent="0.2">
      <c r="A144" t="s">
        <v>768</v>
      </c>
      <c r="B144" t="s">
        <v>769</v>
      </c>
      <c r="C144" t="s">
        <v>772</v>
      </c>
      <c r="D144" s="26">
        <v>768876</v>
      </c>
    </row>
    <row r="145" spans="1:4" ht="15" x14ac:dyDescent="0.2">
      <c r="A145" t="s">
        <v>489</v>
      </c>
      <c r="B145" t="s">
        <v>4023</v>
      </c>
      <c r="C145" t="s">
        <v>493</v>
      </c>
      <c r="D145" s="26">
        <v>1113716</v>
      </c>
    </row>
    <row r="146" spans="1:4" ht="15" x14ac:dyDescent="0.2">
      <c r="A146" t="s">
        <v>489</v>
      </c>
      <c r="B146" t="s">
        <v>4023</v>
      </c>
      <c r="C146" t="s">
        <v>783</v>
      </c>
      <c r="D146" s="26">
        <v>1207191.0900000001</v>
      </c>
    </row>
    <row r="147" spans="1:4" ht="15" x14ac:dyDescent="0.2">
      <c r="A147" t="s">
        <v>489</v>
      </c>
      <c r="B147" t="s">
        <v>4023</v>
      </c>
      <c r="C147" t="s">
        <v>670</v>
      </c>
      <c r="D147" s="26">
        <v>354589</v>
      </c>
    </row>
    <row r="148" spans="1:4" ht="15" x14ac:dyDescent="0.2">
      <c r="A148" t="s">
        <v>489</v>
      </c>
      <c r="B148" t="s">
        <v>4023</v>
      </c>
      <c r="C148" t="s">
        <v>591</v>
      </c>
      <c r="D148" s="26">
        <v>204000</v>
      </c>
    </row>
    <row r="149" spans="1:4" ht="15" x14ac:dyDescent="0.2">
      <c r="A149" t="s">
        <v>494</v>
      </c>
      <c r="B149" t="s">
        <v>4037</v>
      </c>
      <c r="C149" t="s">
        <v>498</v>
      </c>
      <c r="D149" s="26">
        <v>1736839</v>
      </c>
    </row>
    <row r="150" spans="1:4" ht="15" x14ac:dyDescent="0.2">
      <c r="A150" t="s">
        <v>494</v>
      </c>
      <c r="B150" t="s">
        <v>4037</v>
      </c>
      <c r="C150" t="s">
        <v>969</v>
      </c>
      <c r="D150" s="26">
        <v>542691</v>
      </c>
    </row>
    <row r="151" spans="1:4" ht="15" x14ac:dyDescent="0.2">
      <c r="A151" t="s">
        <v>494</v>
      </c>
      <c r="B151" t="s">
        <v>4037</v>
      </c>
      <c r="C151" t="s">
        <v>783</v>
      </c>
      <c r="D151" s="26">
        <v>1207190</v>
      </c>
    </row>
    <row r="152" spans="1:4" ht="15" x14ac:dyDescent="0.2">
      <c r="A152" t="s">
        <v>494</v>
      </c>
      <c r="B152" t="s">
        <v>4037</v>
      </c>
      <c r="C152" t="s">
        <v>591</v>
      </c>
      <c r="D152" s="26">
        <v>459000</v>
      </c>
    </row>
    <row r="153" spans="1:4" ht="15" x14ac:dyDescent="0.2">
      <c r="A153" t="s">
        <v>196</v>
      </c>
      <c r="B153" t="s">
        <v>2963</v>
      </c>
      <c r="C153" t="s">
        <v>200</v>
      </c>
      <c r="D153" s="26">
        <v>169033</v>
      </c>
    </row>
    <row r="154" spans="1:4" ht="15" x14ac:dyDescent="0.2">
      <c r="A154" t="s">
        <v>322</v>
      </c>
      <c r="B154" t="s">
        <v>2975</v>
      </c>
      <c r="C154" t="s">
        <v>326</v>
      </c>
      <c r="D154" s="26">
        <v>655873</v>
      </c>
    </row>
    <row r="155" spans="1:4" ht="15" x14ac:dyDescent="0.2">
      <c r="A155" t="s">
        <v>322</v>
      </c>
      <c r="B155" t="s">
        <v>2975</v>
      </c>
      <c r="C155" t="s">
        <v>786</v>
      </c>
      <c r="D155" s="26">
        <v>542893</v>
      </c>
    </row>
    <row r="156" spans="1:4" ht="15" x14ac:dyDescent="0.2">
      <c r="A156" t="s">
        <v>499</v>
      </c>
      <c r="B156" t="s">
        <v>4084</v>
      </c>
      <c r="C156" t="s">
        <v>788</v>
      </c>
      <c r="D156" s="26">
        <v>330990</v>
      </c>
    </row>
    <row r="157" spans="1:4" ht="15" x14ac:dyDescent="0.2">
      <c r="A157" t="s">
        <v>499</v>
      </c>
      <c r="B157" t="s">
        <v>4084</v>
      </c>
      <c r="C157" t="s">
        <v>597</v>
      </c>
      <c r="D157" s="26">
        <v>628139.11</v>
      </c>
    </row>
    <row r="158" spans="1:4" ht="15" x14ac:dyDescent="0.2">
      <c r="A158" t="s">
        <v>499</v>
      </c>
      <c r="B158" t="s">
        <v>4084</v>
      </c>
      <c r="C158" t="s">
        <v>503</v>
      </c>
      <c r="D158" s="26">
        <v>631885.92000000004</v>
      </c>
    </row>
    <row r="159" spans="1:4" ht="15" x14ac:dyDescent="0.2">
      <c r="A159" t="s">
        <v>220</v>
      </c>
      <c r="B159" t="s">
        <v>6836</v>
      </c>
      <c r="C159" t="s">
        <v>790</v>
      </c>
      <c r="D159" s="26">
        <v>607845</v>
      </c>
    </row>
    <row r="160" spans="1:4" ht="15" x14ac:dyDescent="0.2">
      <c r="A160" t="s">
        <v>220</v>
      </c>
      <c r="B160" t="s">
        <v>6836</v>
      </c>
      <c r="C160" t="s">
        <v>792</v>
      </c>
      <c r="D160" s="26">
        <v>2391049</v>
      </c>
    </row>
    <row r="161" spans="1:4" ht="15" x14ac:dyDescent="0.2">
      <c r="A161" t="s">
        <v>220</v>
      </c>
      <c r="B161" t="s">
        <v>6836</v>
      </c>
      <c r="C161" t="s">
        <v>973</v>
      </c>
      <c r="D161" s="26">
        <v>1849617</v>
      </c>
    </row>
    <row r="162" spans="1:4" ht="15" x14ac:dyDescent="0.2">
      <c r="A162" t="s">
        <v>220</v>
      </c>
      <c r="B162" t="s">
        <v>6836</v>
      </c>
      <c r="C162" t="s">
        <v>506</v>
      </c>
      <c r="D162" s="26">
        <v>993480</v>
      </c>
    </row>
    <row r="163" spans="1:4" ht="15" x14ac:dyDescent="0.2">
      <c r="A163" t="s">
        <v>220</v>
      </c>
      <c r="B163" t="s">
        <v>6836</v>
      </c>
      <c r="C163" t="s">
        <v>794</v>
      </c>
      <c r="D163" s="26">
        <v>640560</v>
      </c>
    </row>
    <row r="164" spans="1:4" ht="15" x14ac:dyDescent="0.2">
      <c r="A164" t="s">
        <v>220</v>
      </c>
      <c r="B164" t="s">
        <v>6836</v>
      </c>
      <c r="C164" t="s">
        <v>796</v>
      </c>
      <c r="D164" s="26">
        <v>581776.19999999995</v>
      </c>
    </row>
    <row r="165" spans="1:4" ht="15" x14ac:dyDescent="0.2">
      <c r="A165" t="s">
        <v>220</v>
      </c>
      <c r="B165" t="s">
        <v>6836</v>
      </c>
      <c r="C165" t="s">
        <v>971</v>
      </c>
      <c r="D165" s="26">
        <v>532683</v>
      </c>
    </row>
    <row r="166" spans="1:4" ht="15" x14ac:dyDescent="0.2">
      <c r="A166" t="s">
        <v>220</v>
      </c>
      <c r="B166" t="s">
        <v>6836</v>
      </c>
      <c r="C166" t="s">
        <v>223</v>
      </c>
      <c r="D166" s="26">
        <v>622659</v>
      </c>
    </row>
    <row r="167" spans="1:4" ht="15" x14ac:dyDescent="0.2">
      <c r="A167" t="s">
        <v>162</v>
      </c>
      <c r="B167" t="s">
        <v>6890</v>
      </c>
      <c r="C167" t="s">
        <v>6906</v>
      </c>
      <c r="D167" s="26">
        <v>270300</v>
      </c>
    </row>
    <row r="168" spans="1:4" ht="15" x14ac:dyDescent="0.2">
      <c r="A168" t="s">
        <v>162</v>
      </c>
      <c r="B168" t="s">
        <v>6890</v>
      </c>
      <c r="C168" t="s">
        <v>599</v>
      </c>
      <c r="D168" s="26">
        <v>570871.56000000006</v>
      </c>
    </row>
    <row r="169" spans="1:4" ht="15" x14ac:dyDescent="0.2">
      <c r="A169" t="s">
        <v>162</v>
      </c>
      <c r="B169" t="s">
        <v>6890</v>
      </c>
      <c r="C169" t="s">
        <v>558</v>
      </c>
      <c r="D169" s="26">
        <v>658846.01</v>
      </c>
    </row>
    <row r="170" spans="1:4" ht="15" x14ac:dyDescent="0.2">
      <c r="A170" t="s">
        <v>162</v>
      </c>
      <c r="B170" t="s">
        <v>6890</v>
      </c>
      <c r="C170" t="s">
        <v>798</v>
      </c>
      <c r="D170" s="26">
        <v>601399.14</v>
      </c>
    </row>
    <row r="171" spans="1:4" ht="15" x14ac:dyDescent="0.2">
      <c r="A171" t="s">
        <v>162</v>
      </c>
      <c r="B171" t="s">
        <v>6890</v>
      </c>
      <c r="C171" t="s">
        <v>165</v>
      </c>
      <c r="D171" s="26">
        <v>93502.38</v>
      </c>
    </row>
    <row r="172" spans="1:4" ht="15" x14ac:dyDescent="0.2">
      <c r="A172" t="s">
        <v>162</v>
      </c>
      <c r="B172" t="s">
        <v>6890</v>
      </c>
      <c r="C172" t="s">
        <v>683</v>
      </c>
      <c r="D172" s="26">
        <v>394744.12</v>
      </c>
    </row>
    <row r="173" spans="1:4" ht="15" x14ac:dyDescent="0.2">
      <c r="A173" t="s">
        <v>162</v>
      </c>
      <c r="B173" t="s">
        <v>6890</v>
      </c>
      <c r="C173" t="s">
        <v>253</v>
      </c>
      <c r="D173" s="26">
        <v>726478.68</v>
      </c>
    </row>
    <row r="174" spans="1:4" ht="15" x14ac:dyDescent="0.2">
      <c r="A174" t="s">
        <v>162</v>
      </c>
      <c r="B174" t="s">
        <v>6890</v>
      </c>
      <c r="C174" t="s">
        <v>975</v>
      </c>
      <c r="D174" s="26">
        <v>322876.23</v>
      </c>
    </row>
    <row r="175" spans="1:4" ht="15" x14ac:dyDescent="0.2">
      <c r="A175" t="s">
        <v>600</v>
      </c>
      <c r="B175" t="s">
        <v>2998</v>
      </c>
      <c r="C175" t="s">
        <v>604</v>
      </c>
      <c r="D175" s="26">
        <v>430882</v>
      </c>
    </row>
    <row r="176" spans="1:4" ht="15" x14ac:dyDescent="0.2">
      <c r="A176" t="s">
        <v>600</v>
      </c>
      <c r="B176" t="s">
        <v>2998</v>
      </c>
      <c r="C176" t="s">
        <v>800</v>
      </c>
      <c r="D176" s="26">
        <v>628283</v>
      </c>
    </row>
    <row r="177" spans="1:4" ht="15" x14ac:dyDescent="0.2">
      <c r="A177" t="s">
        <v>605</v>
      </c>
      <c r="B177" t="s">
        <v>4207</v>
      </c>
      <c r="C177" t="s">
        <v>804</v>
      </c>
      <c r="D177" s="26">
        <v>219300</v>
      </c>
    </row>
    <row r="178" spans="1:4" ht="15" x14ac:dyDescent="0.2">
      <c r="A178" t="s">
        <v>605</v>
      </c>
      <c r="B178" t="s">
        <v>4207</v>
      </c>
      <c r="C178" t="s">
        <v>609</v>
      </c>
      <c r="D178" s="26">
        <v>538385</v>
      </c>
    </row>
    <row r="179" spans="1:4" ht="15" x14ac:dyDescent="0.2">
      <c r="A179" t="s">
        <v>605</v>
      </c>
      <c r="B179" t="s">
        <v>4207</v>
      </c>
      <c r="C179" t="s">
        <v>802</v>
      </c>
      <c r="D179" s="26">
        <v>751560</v>
      </c>
    </row>
    <row r="180" spans="1:4" ht="15" x14ac:dyDescent="0.2">
      <c r="A180" t="s">
        <v>408</v>
      </c>
      <c r="B180" t="s">
        <v>7598</v>
      </c>
      <c r="C180" t="s">
        <v>808</v>
      </c>
      <c r="D180" s="26">
        <v>616520</v>
      </c>
    </row>
    <row r="181" spans="1:4" ht="15" x14ac:dyDescent="0.2">
      <c r="A181" t="s">
        <v>408</v>
      </c>
      <c r="B181" t="s">
        <v>7598</v>
      </c>
      <c r="C181" t="s">
        <v>806</v>
      </c>
      <c r="D181" s="26">
        <v>516787</v>
      </c>
    </row>
    <row r="182" spans="1:4" ht="15" x14ac:dyDescent="0.2">
      <c r="A182" t="s">
        <v>408</v>
      </c>
      <c r="B182" t="s">
        <v>7598</v>
      </c>
      <c r="C182" t="s">
        <v>977</v>
      </c>
      <c r="D182" s="26">
        <v>599015</v>
      </c>
    </row>
    <row r="183" spans="1:4" ht="15" x14ac:dyDescent="0.2">
      <c r="A183" t="s">
        <v>408</v>
      </c>
      <c r="B183" t="s">
        <v>7598</v>
      </c>
      <c r="C183" t="s">
        <v>1057</v>
      </c>
      <c r="D183" s="26">
        <v>78675</v>
      </c>
    </row>
    <row r="184" spans="1:4" ht="15" x14ac:dyDescent="0.2">
      <c r="A184" t="s">
        <v>408</v>
      </c>
      <c r="B184" t="s">
        <v>7598</v>
      </c>
      <c r="C184" t="s">
        <v>227</v>
      </c>
      <c r="D184" s="26">
        <v>442000</v>
      </c>
    </row>
    <row r="185" spans="1:4" ht="15" x14ac:dyDescent="0.2">
      <c r="A185" t="s">
        <v>408</v>
      </c>
      <c r="B185" t="s">
        <v>7598</v>
      </c>
      <c r="C185" t="s">
        <v>508</v>
      </c>
      <c r="D185" s="26">
        <v>527466</v>
      </c>
    </row>
    <row r="186" spans="1:4" ht="15" x14ac:dyDescent="0.2">
      <c r="A186" t="s">
        <v>144</v>
      </c>
      <c r="B186" t="s">
        <v>3023</v>
      </c>
      <c r="C186" t="s">
        <v>147</v>
      </c>
      <c r="D186" s="26">
        <v>412208.52</v>
      </c>
    </row>
    <row r="187" spans="1:4" ht="15" x14ac:dyDescent="0.2">
      <c r="A187" t="s">
        <v>144</v>
      </c>
      <c r="B187" t="s">
        <v>3023</v>
      </c>
      <c r="C187" t="s">
        <v>810</v>
      </c>
      <c r="D187" s="26">
        <v>533766</v>
      </c>
    </row>
    <row r="188" spans="1:4" ht="15" x14ac:dyDescent="0.2">
      <c r="A188" t="s">
        <v>209</v>
      </c>
      <c r="B188" t="s">
        <v>4262</v>
      </c>
      <c r="C188" t="s">
        <v>376</v>
      </c>
      <c r="D188" s="26">
        <v>514565.6</v>
      </c>
    </row>
    <row r="189" spans="1:4" ht="15" x14ac:dyDescent="0.2">
      <c r="A189" t="s">
        <v>209</v>
      </c>
      <c r="B189" t="s">
        <v>4262</v>
      </c>
      <c r="C189" t="s">
        <v>728</v>
      </c>
      <c r="D189" s="26">
        <v>196218.42</v>
      </c>
    </row>
    <row r="190" spans="1:4" ht="15" x14ac:dyDescent="0.2">
      <c r="A190" t="s">
        <v>209</v>
      </c>
      <c r="B190" t="s">
        <v>4262</v>
      </c>
      <c r="C190" t="s">
        <v>611</v>
      </c>
      <c r="D190" s="26">
        <v>533866.98</v>
      </c>
    </row>
    <row r="191" spans="1:4" ht="15" x14ac:dyDescent="0.2">
      <c r="A191" t="s">
        <v>209</v>
      </c>
      <c r="B191" t="s">
        <v>4262</v>
      </c>
      <c r="C191" t="s">
        <v>813</v>
      </c>
      <c r="D191" s="26">
        <v>146315.94</v>
      </c>
    </row>
    <row r="192" spans="1:4" ht="15" x14ac:dyDescent="0.2">
      <c r="A192" t="s">
        <v>209</v>
      </c>
      <c r="B192" t="s">
        <v>4262</v>
      </c>
      <c r="C192" t="s">
        <v>7757</v>
      </c>
      <c r="D192" s="26">
        <v>204000</v>
      </c>
    </row>
    <row r="193" spans="1:4" ht="15" x14ac:dyDescent="0.2">
      <c r="A193" t="s">
        <v>612</v>
      </c>
      <c r="B193" t="s">
        <v>4277</v>
      </c>
      <c r="C193" t="s">
        <v>616</v>
      </c>
      <c r="D193" s="26">
        <v>826277</v>
      </c>
    </row>
    <row r="194" spans="1:4" ht="15" x14ac:dyDescent="0.2">
      <c r="A194" t="s">
        <v>612</v>
      </c>
      <c r="B194" t="s">
        <v>4277</v>
      </c>
      <c r="C194" t="s">
        <v>815</v>
      </c>
      <c r="D194" s="26">
        <v>736580</v>
      </c>
    </row>
    <row r="195" spans="1:4" ht="15" x14ac:dyDescent="0.2">
      <c r="A195" t="s">
        <v>816</v>
      </c>
      <c r="B195" t="s">
        <v>3078</v>
      </c>
      <c r="C195" t="s">
        <v>820</v>
      </c>
      <c r="D195" s="26">
        <v>100760.7</v>
      </c>
    </row>
    <row r="196" spans="1:4" ht="15" x14ac:dyDescent="0.2">
      <c r="A196" t="s">
        <v>617</v>
      </c>
      <c r="B196" t="s">
        <v>5184</v>
      </c>
      <c r="C196" t="s">
        <v>621</v>
      </c>
      <c r="D196" s="26">
        <v>521400</v>
      </c>
    </row>
    <row r="197" spans="1:4" ht="15" x14ac:dyDescent="0.2">
      <c r="A197" t="s">
        <v>617</v>
      </c>
      <c r="B197" t="s">
        <v>5184</v>
      </c>
      <c r="C197" t="s">
        <v>623</v>
      </c>
      <c r="D197" s="26">
        <v>296719.8</v>
      </c>
    </row>
    <row r="198" spans="1:4" ht="15" x14ac:dyDescent="0.2">
      <c r="A198" t="s">
        <v>224</v>
      </c>
      <c r="B198" t="s">
        <v>5774</v>
      </c>
      <c r="C198" t="s">
        <v>379</v>
      </c>
      <c r="D198" s="26">
        <v>510000</v>
      </c>
    </row>
    <row r="199" spans="1:4" ht="15" x14ac:dyDescent="0.2">
      <c r="A199" t="s">
        <v>224</v>
      </c>
      <c r="B199" t="s">
        <v>5774</v>
      </c>
      <c r="C199" t="s">
        <v>227</v>
      </c>
      <c r="D199" s="26">
        <v>1149757</v>
      </c>
    </row>
    <row r="200" spans="1:4" ht="15" x14ac:dyDescent="0.2">
      <c r="A200" t="s">
        <v>224</v>
      </c>
      <c r="B200" t="s">
        <v>5774</v>
      </c>
      <c r="C200" t="s">
        <v>560</v>
      </c>
      <c r="D200" s="26">
        <v>1114860</v>
      </c>
    </row>
    <row r="201" spans="1:4" ht="15" x14ac:dyDescent="0.2">
      <c r="A201" t="s">
        <v>86</v>
      </c>
      <c r="B201" t="s">
        <v>4713</v>
      </c>
      <c r="C201" t="s">
        <v>89</v>
      </c>
      <c r="D201" s="26">
        <v>849835.44</v>
      </c>
    </row>
    <row r="202" spans="1:4" ht="15" x14ac:dyDescent="0.2">
      <c r="A202" t="s">
        <v>86</v>
      </c>
      <c r="B202" t="s">
        <v>4713</v>
      </c>
      <c r="C202" t="s">
        <v>92</v>
      </c>
      <c r="D202" s="26">
        <v>506109.72</v>
      </c>
    </row>
    <row r="203" spans="1:4" ht="15" x14ac:dyDescent="0.2">
      <c r="A203" t="s">
        <v>86</v>
      </c>
      <c r="B203" t="s">
        <v>4713</v>
      </c>
      <c r="C203" t="s">
        <v>822</v>
      </c>
      <c r="D203" s="26">
        <v>597936.24</v>
      </c>
    </row>
    <row r="204" spans="1:4" ht="15" x14ac:dyDescent="0.2">
      <c r="A204" t="s">
        <v>86</v>
      </c>
      <c r="B204" t="s">
        <v>4713</v>
      </c>
      <c r="C204" t="s">
        <v>625</v>
      </c>
      <c r="D204" s="26">
        <v>766332.12</v>
      </c>
    </row>
    <row r="205" spans="1:4" ht="15" x14ac:dyDescent="0.2">
      <c r="A205" t="s">
        <v>86</v>
      </c>
      <c r="B205" t="s">
        <v>4713</v>
      </c>
      <c r="C205" t="s">
        <v>516</v>
      </c>
      <c r="D205" s="26">
        <v>951631.4</v>
      </c>
    </row>
    <row r="206" spans="1:4" ht="15" x14ac:dyDescent="0.2">
      <c r="A206" t="s">
        <v>86</v>
      </c>
      <c r="B206" t="s">
        <v>4713</v>
      </c>
      <c r="C206" t="s">
        <v>202</v>
      </c>
      <c r="D206" s="26">
        <v>456526.5</v>
      </c>
    </row>
    <row r="207" spans="1:4" ht="15" x14ac:dyDescent="0.2">
      <c r="A207" t="s">
        <v>86</v>
      </c>
      <c r="B207" t="s">
        <v>4713</v>
      </c>
      <c r="C207" t="s">
        <v>514</v>
      </c>
      <c r="D207" s="26">
        <v>719702.82</v>
      </c>
    </row>
    <row r="208" spans="1:4" ht="15" x14ac:dyDescent="0.2">
      <c r="A208" t="s">
        <v>86</v>
      </c>
      <c r="B208" t="s">
        <v>4713</v>
      </c>
      <c r="C208" t="s">
        <v>413</v>
      </c>
      <c r="D208" s="26">
        <v>519421.74</v>
      </c>
    </row>
    <row r="209" spans="1:4" ht="15" x14ac:dyDescent="0.2">
      <c r="A209" t="s">
        <v>777</v>
      </c>
      <c r="B209" t="s">
        <v>7758</v>
      </c>
      <c r="C209" t="s">
        <v>779</v>
      </c>
      <c r="D209" s="26">
        <v>340363.8</v>
      </c>
    </row>
    <row r="210" spans="1:4" ht="15" x14ac:dyDescent="0.2">
      <c r="A210" t="s">
        <v>115</v>
      </c>
      <c r="B210" t="s">
        <v>7258</v>
      </c>
      <c r="C210" t="s">
        <v>825</v>
      </c>
      <c r="D210" s="26">
        <v>606381</v>
      </c>
    </row>
    <row r="211" spans="1:4" ht="15" x14ac:dyDescent="0.2">
      <c r="A211" t="s">
        <v>115</v>
      </c>
      <c r="B211" t="s">
        <v>7258</v>
      </c>
      <c r="C211" t="s">
        <v>119</v>
      </c>
      <c r="D211" s="26">
        <v>115360</v>
      </c>
    </row>
    <row r="212" spans="1:4" ht="15" x14ac:dyDescent="0.2">
      <c r="A212" t="s">
        <v>115</v>
      </c>
      <c r="B212" t="s">
        <v>7258</v>
      </c>
      <c r="C212" t="s">
        <v>167</v>
      </c>
      <c r="D212" s="26">
        <v>775685</v>
      </c>
    </row>
    <row r="213" spans="1:4" ht="15" x14ac:dyDescent="0.2">
      <c r="A213" t="s">
        <v>115</v>
      </c>
      <c r="B213" t="s">
        <v>7258</v>
      </c>
      <c r="C213" t="s">
        <v>827</v>
      </c>
      <c r="D213" s="26">
        <v>969000</v>
      </c>
    </row>
    <row r="214" spans="1:4" ht="15" x14ac:dyDescent="0.2">
      <c r="A214" t="s">
        <v>276</v>
      </c>
      <c r="B214" t="s">
        <v>4380</v>
      </c>
      <c r="C214" t="s">
        <v>831</v>
      </c>
      <c r="D214" s="26">
        <v>500099</v>
      </c>
    </row>
    <row r="215" spans="1:4" ht="15" x14ac:dyDescent="0.2">
      <c r="A215" t="s">
        <v>276</v>
      </c>
      <c r="B215" t="s">
        <v>4380</v>
      </c>
      <c r="C215" t="s">
        <v>829</v>
      </c>
      <c r="D215" s="26">
        <v>197880</v>
      </c>
    </row>
    <row r="216" spans="1:4" ht="15" x14ac:dyDescent="0.2">
      <c r="A216" t="s">
        <v>276</v>
      </c>
      <c r="B216" t="s">
        <v>4380</v>
      </c>
      <c r="C216" t="s">
        <v>685</v>
      </c>
      <c r="D216" s="26">
        <v>535500</v>
      </c>
    </row>
    <row r="217" spans="1:4" ht="15" x14ac:dyDescent="0.2">
      <c r="A217" t="s">
        <v>276</v>
      </c>
      <c r="B217" t="s">
        <v>4380</v>
      </c>
      <c r="C217" t="s">
        <v>519</v>
      </c>
      <c r="D217" s="26">
        <v>238439</v>
      </c>
    </row>
    <row r="218" spans="1:4" ht="15" x14ac:dyDescent="0.2">
      <c r="A218" t="s">
        <v>276</v>
      </c>
      <c r="B218" t="s">
        <v>4380</v>
      </c>
      <c r="C218" t="s">
        <v>279</v>
      </c>
      <c r="D218" s="26">
        <v>341611</v>
      </c>
    </row>
    <row r="219" spans="1:4" ht="15" x14ac:dyDescent="0.2">
      <c r="A219" t="s">
        <v>276</v>
      </c>
      <c r="B219" t="s">
        <v>4380</v>
      </c>
      <c r="C219" t="s">
        <v>281</v>
      </c>
      <c r="D219" s="26">
        <v>244702</v>
      </c>
    </row>
    <row r="220" spans="1:4" ht="15" x14ac:dyDescent="0.2">
      <c r="A220" t="s">
        <v>276</v>
      </c>
      <c r="B220" t="s">
        <v>4380</v>
      </c>
      <c r="C220" t="s">
        <v>983</v>
      </c>
      <c r="D220" s="26">
        <v>481198</v>
      </c>
    </row>
    <row r="221" spans="1:4" ht="15" x14ac:dyDescent="0.2">
      <c r="A221" t="s">
        <v>98</v>
      </c>
      <c r="B221" t="s">
        <v>3071</v>
      </c>
      <c r="C221" t="s">
        <v>835</v>
      </c>
      <c r="D221" s="26">
        <v>522750</v>
      </c>
    </row>
    <row r="222" spans="1:4" ht="15" x14ac:dyDescent="0.2">
      <c r="A222" t="s">
        <v>98</v>
      </c>
      <c r="B222" t="s">
        <v>3071</v>
      </c>
      <c r="C222" t="s">
        <v>837</v>
      </c>
      <c r="D222" s="26">
        <v>256081.2</v>
      </c>
    </row>
    <row r="223" spans="1:4" ht="15" x14ac:dyDescent="0.2">
      <c r="A223" t="s">
        <v>98</v>
      </c>
      <c r="B223" t="s">
        <v>3071</v>
      </c>
      <c r="C223" t="s">
        <v>101</v>
      </c>
      <c r="D223" s="26">
        <v>661113</v>
      </c>
    </row>
    <row r="224" spans="1:4" ht="15" x14ac:dyDescent="0.2">
      <c r="A224" t="s">
        <v>98</v>
      </c>
      <c r="B224" t="s">
        <v>3071</v>
      </c>
      <c r="C224" t="s">
        <v>839</v>
      </c>
      <c r="D224" s="26">
        <v>283050</v>
      </c>
    </row>
    <row r="225" spans="1:4" ht="15" x14ac:dyDescent="0.2">
      <c r="A225" t="s">
        <v>98</v>
      </c>
      <c r="B225" t="s">
        <v>3071</v>
      </c>
      <c r="C225" t="s">
        <v>688</v>
      </c>
      <c r="D225" s="26">
        <v>632420</v>
      </c>
    </row>
    <row r="226" spans="1:4" ht="15" x14ac:dyDescent="0.2">
      <c r="A226" t="s">
        <v>98</v>
      </c>
      <c r="B226" t="s">
        <v>3071</v>
      </c>
      <c r="C226" t="s">
        <v>833</v>
      </c>
      <c r="D226" s="26">
        <v>430842.9</v>
      </c>
    </row>
    <row r="227" spans="1:4" ht="15" x14ac:dyDescent="0.2">
      <c r="D227" s="28"/>
    </row>
    <row r="228" spans="1:4" ht="15" x14ac:dyDescent="0.2">
      <c r="C228" t="s">
        <v>7759</v>
      </c>
    </row>
  </sheetData>
  <autoFilter ref="A1:D227">
    <sortState xmlns:xlrd2="http://schemas.microsoft.com/office/spreadsheetml/2017/richdata2" ref="A3:D227">
      <sortCondition ref="B2:B227"/>
    </sortState>
  </autoFilter>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heetViews>
  <sheetFormatPr baseColWidth="10" defaultColWidth="10.6640625" defaultRowHeight="14.5" x14ac:dyDescent="0.2"/>
  <cols>
    <col min="1" max="2" width="10.6640625" customWidth="1"/>
    <col min="3" max="4" width="0" hidden="1" customWidth="1"/>
    <col min="5" max="7" width="10.6640625" customWidth="1"/>
    <col min="8" max="8" width="0" hidden="1" customWidth="1"/>
    <col min="9" max="9" width="10.6640625" customWidth="1"/>
    <col min="10" max="10" width="61.83203125" customWidth="1"/>
    <col min="11" max="14" width="10.6640625" style="32" customWidth="1"/>
    <col min="15" max="16" width="0" hidden="1" customWidth="1"/>
    <col min="17" max="17" width="16.1640625" bestFit="1" customWidth="1"/>
    <col min="18" max="18" width="12" bestFit="1" customWidth="1"/>
    <col min="19" max="19" width="15" style="10" bestFit="1" customWidth="1"/>
    <col min="20" max="20" width="10.6640625" customWidth="1"/>
    <col min="21" max="22" width="0" hidden="1" customWidth="1"/>
    <col min="23" max="24" width="10.6640625" customWidth="1"/>
    <col min="25" max="25" width="0" hidden="1" customWidth="1"/>
    <col min="26" max="27" width="10.6640625" customWidth="1"/>
    <col min="28" max="31" width="0" hidden="1" customWidth="1"/>
    <col min="32" max="32" width="10.6640625" customWidth="1"/>
  </cols>
  <sheetData>
    <row r="1" spans="1:31" s="3" customFormat="1" ht="15" x14ac:dyDescent="0.2">
      <c r="A1" s="3" t="s">
        <v>16</v>
      </c>
      <c r="B1" s="3" t="s">
        <v>17</v>
      </c>
      <c r="C1" s="3" t="s">
        <v>18</v>
      </c>
      <c r="D1" s="3" t="s">
        <v>7760</v>
      </c>
      <c r="E1" s="3" t="s">
        <v>22</v>
      </c>
      <c r="F1" s="3" t="s">
        <v>7761</v>
      </c>
      <c r="G1" s="3" t="s">
        <v>7762</v>
      </c>
      <c r="H1" s="3" t="s">
        <v>21</v>
      </c>
      <c r="I1" s="3" t="s">
        <v>22</v>
      </c>
      <c r="J1" s="3" t="s">
        <v>24</v>
      </c>
      <c r="K1" s="30" t="s">
        <v>7763</v>
      </c>
      <c r="L1" s="30" t="s">
        <v>7764</v>
      </c>
      <c r="M1" s="30" t="s">
        <v>120</v>
      </c>
      <c r="N1" s="30" t="s">
        <v>114</v>
      </c>
      <c r="O1" s="3" t="s">
        <v>29</v>
      </c>
      <c r="P1" s="3" t="s">
        <v>30</v>
      </c>
      <c r="Q1" s="9" t="s">
        <v>31</v>
      </c>
      <c r="R1" s="9" t="s">
        <v>32</v>
      </c>
      <c r="S1" s="31" t="s">
        <v>33</v>
      </c>
      <c r="T1" s="3" t="s">
        <v>34</v>
      </c>
      <c r="U1" s="3" t="s">
        <v>36</v>
      </c>
      <c r="V1" s="3" t="s">
        <v>37</v>
      </c>
      <c r="W1" s="3" t="s">
        <v>38</v>
      </c>
      <c r="X1" s="3" t="s">
        <v>39</v>
      </c>
      <c r="Y1" s="3" t="s">
        <v>40</v>
      </c>
      <c r="Z1" s="3" t="s">
        <v>41</v>
      </c>
      <c r="AA1" s="3" t="s">
        <v>42</v>
      </c>
      <c r="AB1" s="3" t="s">
        <v>7765</v>
      </c>
      <c r="AC1" s="3" t="s">
        <v>7766</v>
      </c>
      <c r="AD1" s="3" t="s">
        <v>7767</v>
      </c>
      <c r="AE1" s="3" t="s">
        <v>7768</v>
      </c>
    </row>
    <row r="2" spans="1:31" ht="15" x14ac:dyDescent="0.2">
      <c r="A2" t="s">
        <v>74</v>
      </c>
      <c r="B2" t="s">
        <v>139</v>
      </c>
      <c r="C2" t="s">
        <v>465</v>
      </c>
      <c r="D2" t="s">
        <v>6581</v>
      </c>
      <c r="E2" t="s">
        <v>1099</v>
      </c>
      <c r="F2" t="s">
        <v>466</v>
      </c>
      <c r="G2" t="s">
        <v>467</v>
      </c>
      <c r="H2" t="s">
        <v>64</v>
      </c>
      <c r="I2" t="s">
        <v>1099</v>
      </c>
      <c r="J2" t="s">
        <v>1100</v>
      </c>
      <c r="K2" s="32">
        <v>0</v>
      </c>
      <c r="L2" s="32">
        <v>0</v>
      </c>
      <c r="M2" s="32">
        <v>0</v>
      </c>
      <c r="N2" s="32">
        <v>1</v>
      </c>
      <c r="O2" t="s">
        <v>114</v>
      </c>
      <c r="P2">
        <v>317450</v>
      </c>
      <c r="Q2" s="15">
        <v>317450</v>
      </c>
      <c r="R2" s="15">
        <v>6350</v>
      </c>
      <c r="S2" s="11">
        <v>323800</v>
      </c>
      <c r="T2" t="s">
        <v>59</v>
      </c>
      <c r="U2">
        <v>76</v>
      </c>
      <c r="V2">
        <v>76</v>
      </c>
      <c r="W2">
        <v>76</v>
      </c>
      <c r="X2" t="s">
        <v>254</v>
      </c>
      <c r="Y2" t="s">
        <v>59</v>
      </c>
      <c r="Z2">
        <v>60</v>
      </c>
      <c r="AA2">
        <v>40</v>
      </c>
      <c r="AB2">
        <v>0</v>
      </c>
      <c r="AC2">
        <v>0</v>
      </c>
      <c r="AD2">
        <v>0</v>
      </c>
      <c r="AE2">
        <v>317450</v>
      </c>
    </row>
    <row r="3" spans="1:31" ht="15" x14ac:dyDescent="0.2">
      <c r="A3" t="s">
        <v>74</v>
      </c>
      <c r="B3" t="s">
        <v>219</v>
      </c>
      <c r="C3" t="s">
        <v>768</v>
      </c>
      <c r="D3" t="s">
        <v>769</v>
      </c>
      <c r="E3" t="s">
        <v>1105</v>
      </c>
      <c r="F3" t="s">
        <v>769</v>
      </c>
      <c r="G3" t="s">
        <v>770</v>
      </c>
      <c r="H3" t="s">
        <v>64</v>
      </c>
      <c r="I3" t="s">
        <v>1105</v>
      </c>
      <c r="J3" t="s">
        <v>1106</v>
      </c>
      <c r="K3" s="32">
        <v>0.75</v>
      </c>
      <c r="L3" s="32">
        <v>0</v>
      </c>
      <c r="M3" s="32">
        <v>0</v>
      </c>
      <c r="N3" s="32">
        <v>0.25</v>
      </c>
      <c r="O3" t="s">
        <v>67</v>
      </c>
      <c r="P3">
        <v>343495</v>
      </c>
      <c r="Q3" s="15">
        <v>343495</v>
      </c>
      <c r="R3" s="15">
        <v>0</v>
      </c>
      <c r="S3" s="11">
        <v>343495</v>
      </c>
      <c r="T3" t="s">
        <v>59</v>
      </c>
      <c r="U3">
        <v>80</v>
      </c>
      <c r="V3">
        <v>72</v>
      </c>
      <c r="W3">
        <v>76</v>
      </c>
      <c r="X3" t="s">
        <v>254</v>
      </c>
      <c r="Y3" t="s">
        <v>59</v>
      </c>
      <c r="Z3">
        <v>65</v>
      </c>
      <c r="AA3">
        <v>35</v>
      </c>
      <c r="AB3">
        <v>257621.25</v>
      </c>
      <c r="AC3">
        <v>0</v>
      </c>
      <c r="AD3">
        <v>0</v>
      </c>
      <c r="AE3">
        <v>85873.75</v>
      </c>
    </row>
    <row r="4" spans="1:31" ht="15" x14ac:dyDescent="0.2">
      <c r="A4" t="s">
        <v>74</v>
      </c>
      <c r="B4" t="s">
        <v>139</v>
      </c>
      <c r="C4" t="s">
        <v>140</v>
      </c>
      <c r="D4" t="s">
        <v>2849</v>
      </c>
      <c r="E4" t="s">
        <v>1091</v>
      </c>
      <c r="F4" t="s">
        <v>454</v>
      </c>
      <c r="G4" t="s">
        <v>141</v>
      </c>
      <c r="H4" t="s">
        <v>64</v>
      </c>
      <c r="I4" t="s">
        <v>1091</v>
      </c>
      <c r="J4" t="s">
        <v>1092</v>
      </c>
      <c r="K4" s="32">
        <v>0.03</v>
      </c>
      <c r="L4" s="32">
        <v>0</v>
      </c>
      <c r="M4" s="32">
        <v>0.12</v>
      </c>
      <c r="N4" s="32">
        <v>0.85</v>
      </c>
      <c r="O4" t="s">
        <v>114</v>
      </c>
      <c r="P4">
        <v>724734</v>
      </c>
      <c r="Q4" s="15">
        <v>724734</v>
      </c>
      <c r="R4" s="15">
        <v>14494.68</v>
      </c>
      <c r="S4" s="11">
        <v>739228.68</v>
      </c>
      <c r="T4" t="s">
        <v>59</v>
      </c>
      <c r="U4">
        <v>72</v>
      </c>
      <c r="V4">
        <v>80</v>
      </c>
      <c r="W4">
        <v>76</v>
      </c>
      <c r="X4" t="s">
        <v>254</v>
      </c>
      <c r="Y4" t="s">
        <v>59</v>
      </c>
      <c r="Z4">
        <v>80</v>
      </c>
      <c r="AA4">
        <v>20</v>
      </c>
      <c r="AB4">
        <v>21742.02</v>
      </c>
      <c r="AC4">
        <v>0</v>
      </c>
      <c r="AD4">
        <v>86968.08</v>
      </c>
      <c r="AE4">
        <v>616023.9</v>
      </c>
    </row>
    <row r="5" spans="1:31" ht="15" x14ac:dyDescent="0.2">
      <c r="A5" t="s">
        <v>74</v>
      </c>
      <c r="B5" t="s">
        <v>139</v>
      </c>
      <c r="C5" t="s">
        <v>140</v>
      </c>
      <c r="D5" t="s">
        <v>2849</v>
      </c>
      <c r="E5" t="s">
        <v>1093</v>
      </c>
      <c r="F5" t="s">
        <v>454</v>
      </c>
      <c r="G5" t="s">
        <v>141</v>
      </c>
      <c r="H5" t="s">
        <v>64</v>
      </c>
      <c r="I5" t="s">
        <v>1093</v>
      </c>
      <c r="J5" t="s">
        <v>1094</v>
      </c>
      <c r="K5" s="32">
        <v>0.68599999999999905</v>
      </c>
      <c r="L5" s="32">
        <v>4.5999999999999999E-2</v>
      </c>
      <c r="M5" s="32">
        <v>0.109</v>
      </c>
      <c r="N5" s="32">
        <v>0.159</v>
      </c>
      <c r="O5" t="s">
        <v>67</v>
      </c>
      <c r="P5">
        <v>1582455</v>
      </c>
      <c r="Q5" s="15">
        <v>1582455</v>
      </c>
      <c r="R5" s="15">
        <v>31649.1</v>
      </c>
      <c r="S5" s="11">
        <v>1614104.1</v>
      </c>
      <c r="T5" t="s">
        <v>59</v>
      </c>
      <c r="U5">
        <v>88</v>
      </c>
      <c r="V5">
        <v>64</v>
      </c>
      <c r="W5">
        <v>76</v>
      </c>
      <c r="X5" t="s">
        <v>254</v>
      </c>
      <c r="Y5" t="s">
        <v>59</v>
      </c>
      <c r="Z5">
        <v>78.5</v>
      </c>
      <c r="AA5">
        <v>21.5</v>
      </c>
      <c r="AB5">
        <v>1085564.1299999999</v>
      </c>
      <c r="AC5">
        <v>72792.929999999993</v>
      </c>
      <c r="AD5">
        <v>172487.595</v>
      </c>
      <c r="AE5">
        <v>251610.345</v>
      </c>
    </row>
    <row r="6" spans="1:31" ht="15" x14ac:dyDescent="0.2">
      <c r="A6" t="s">
        <v>74</v>
      </c>
      <c r="B6" t="s">
        <v>102</v>
      </c>
      <c r="C6" t="s">
        <v>924</v>
      </c>
      <c r="D6" t="s">
        <v>3303</v>
      </c>
      <c r="E6" t="s">
        <v>1075</v>
      </c>
      <c r="F6" t="s">
        <v>925</v>
      </c>
      <c r="G6" t="s">
        <v>926</v>
      </c>
      <c r="H6" t="s">
        <v>64</v>
      </c>
      <c r="I6" t="s">
        <v>1075</v>
      </c>
      <c r="J6" t="s">
        <v>1076</v>
      </c>
      <c r="K6" s="32">
        <v>0.2</v>
      </c>
      <c r="L6" s="32">
        <v>0</v>
      </c>
      <c r="M6" s="32">
        <v>0.1</v>
      </c>
      <c r="N6" s="32">
        <v>0.7</v>
      </c>
      <c r="O6" t="s">
        <v>114</v>
      </c>
      <c r="P6">
        <v>558303</v>
      </c>
      <c r="Q6" s="15">
        <v>558303</v>
      </c>
      <c r="R6" s="15">
        <v>11166</v>
      </c>
      <c r="S6" s="11">
        <v>569469</v>
      </c>
      <c r="T6" t="s">
        <v>59</v>
      </c>
      <c r="U6">
        <v>80</v>
      </c>
      <c r="V6">
        <v>72</v>
      </c>
      <c r="W6">
        <v>76</v>
      </c>
      <c r="X6" t="s">
        <v>254</v>
      </c>
      <c r="Y6" t="s">
        <v>59</v>
      </c>
      <c r="Z6">
        <v>100</v>
      </c>
      <c r="AA6">
        <v>0</v>
      </c>
      <c r="AB6">
        <v>111660.6</v>
      </c>
      <c r="AC6">
        <v>0</v>
      </c>
      <c r="AD6">
        <v>55830.3</v>
      </c>
      <c r="AE6">
        <v>390812.1</v>
      </c>
    </row>
    <row r="7" spans="1:31" ht="15" x14ac:dyDescent="0.2">
      <c r="A7" t="s">
        <v>74</v>
      </c>
      <c r="B7" t="s">
        <v>75</v>
      </c>
      <c r="C7" t="s">
        <v>388</v>
      </c>
      <c r="D7" t="s">
        <v>3469</v>
      </c>
      <c r="E7" t="s">
        <v>1077</v>
      </c>
      <c r="F7" t="s">
        <v>389</v>
      </c>
      <c r="G7" t="s">
        <v>390</v>
      </c>
      <c r="H7" t="s">
        <v>64</v>
      </c>
      <c r="I7" t="s">
        <v>1077</v>
      </c>
      <c r="J7" t="s">
        <v>1078</v>
      </c>
      <c r="K7" s="32">
        <v>0.1</v>
      </c>
      <c r="L7" s="32">
        <v>0.4</v>
      </c>
      <c r="M7" s="32">
        <v>0.4</v>
      </c>
      <c r="N7" s="32">
        <v>0.1</v>
      </c>
      <c r="O7" t="s">
        <v>107</v>
      </c>
      <c r="P7">
        <v>497243</v>
      </c>
      <c r="Q7" s="15">
        <v>497243</v>
      </c>
      <c r="R7" s="15">
        <v>9944</v>
      </c>
      <c r="S7" s="11">
        <v>507187</v>
      </c>
      <c r="T7" t="s">
        <v>59</v>
      </c>
      <c r="U7">
        <v>80</v>
      </c>
      <c r="V7">
        <v>72</v>
      </c>
      <c r="W7">
        <v>76</v>
      </c>
      <c r="X7" t="s">
        <v>254</v>
      </c>
      <c r="Y7" t="s">
        <v>59</v>
      </c>
      <c r="Z7">
        <v>90</v>
      </c>
      <c r="AA7">
        <v>10</v>
      </c>
      <c r="AB7">
        <v>49724.3</v>
      </c>
      <c r="AC7">
        <v>198897.2</v>
      </c>
      <c r="AD7">
        <v>198897.2</v>
      </c>
      <c r="AE7">
        <v>49724.3</v>
      </c>
    </row>
    <row r="8" spans="1:31" ht="15" x14ac:dyDescent="0.2">
      <c r="A8" t="s">
        <v>74</v>
      </c>
      <c r="B8" t="s">
        <v>157</v>
      </c>
      <c r="C8" t="s">
        <v>400</v>
      </c>
      <c r="D8" t="s">
        <v>6781</v>
      </c>
      <c r="E8" t="s">
        <v>1103</v>
      </c>
      <c r="F8" t="s">
        <v>401</v>
      </c>
      <c r="G8" t="s">
        <v>402</v>
      </c>
      <c r="H8" t="s">
        <v>64</v>
      </c>
      <c r="I8" t="s">
        <v>1103</v>
      </c>
      <c r="J8" t="s">
        <v>1104</v>
      </c>
      <c r="K8" s="32">
        <v>1</v>
      </c>
      <c r="L8" s="32">
        <v>0</v>
      </c>
      <c r="M8" s="32">
        <v>0</v>
      </c>
      <c r="N8" s="32">
        <v>0</v>
      </c>
      <c r="O8" t="s">
        <v>67</v>
      </c>
      <c r="P8">
        <v>740072</v>
      </c>
      <c r="Q8" s="15">
        <v>740072</v>
      </c>
      <c r="R8" s="15">
        <v>14801.44</v>
      </c>
      <c r="S8" s="11">
        <v>754873.44</v>
      </c>
      <c r="T8" t="s">
        <v>59</v>
      </c>
      <c r="U8">
        <v>76</v>
      </c>
      <c r="V8">
        <v>76</v>
      </c>
      <c r="W8">
        <v>76</v>
      </c>
      <c r="X8" t="s">
        <v>254</v>
      </c>
      <c r="Y8" t="s">
        <v>59</v>
      </c>
      <c r="Z8">
        <v>85</v>
      </c>
      <c r="AA8">
        <v>15</v>
      </c>
      <c r="AB8">
        <v>740072</v>
      </c>
      <c r="AC8">
        <v>0</v>
      </c>
      <c r="AD8">
        <v>0</v>
      </c>
      <c r="AE8">
        <v>0</v>
      </c>
    </row>
    <row r="9" spans="1:31" ht="15" x14ac:dyDescent="0.2">
      <c r="A9" t="s">
        <v>74</v>
      </c>
      <c r="B9" t="s">
        <v>85</v>
      </c>
      <c r="C9" t="s">
        <v>605</v>
      </c>
      <c r="D9" t="s">
        <v>4207</v>
      </c>
      <c r="E9" t="s">
        <v>1114</v>
      </c>
      <c r="F9" t="s">
        <v>606</v>
      </c>
      <c r="G9" t="s">
        <v>607</v>
      </c>
      <c r="H9" t="s">
        <v>52</v>
      </c>
      <c r="I9" t="s">
        <v>1114</v>
      </c>
      <c r="J9" t="s">
        <v>1115</v>
      </c>
      <c r="K9" s="32">
        <v>0</v>
      </c>
      <c r="L9" s="32">
        <v>1</v>
      </c>
      <c r="M9" s="32">
        <v>0</v>
      </c>
      <c r="N9" s="32">
        <v>0</v>
      </c>
      <c r="O9" t="s">
        <v>56</v>
      </c>
      <c r="P9">
        <v>333388</v>
      </c>
      <c r="Q9" s="15">
        <v>333388</v>
      </c>
      <c r="R9" s="15">
        <v>6668</v>
      </c>
      <c r="S9" s="11">
        <v>340056</v>
      </c>
      <c r="T9" t="s">
        <v>59</v>
      </c>
      <c r="U9">
        <v>80</v>
      </c>
      <c r="V9">
        <v>72</v>
      </c>
      <c r="W9">
        <v>76</v>
      </c>
      <c r="X9" t="s">
        <v>254</v>
      </c>
      <c r="Y9" t="s">
        <v>59</v>
      </c>
      <c r="Z9">
        <v>100</v>
      </c>
      <c r="AA9">
        <v>0</v>
      </c>
      <c r="AB9">
        <v>0</v>
      </c>
      <c r="AC9">
        <v>333388</v>
      </c>
      <c r="AD9">
        <v>0</v>
      </c>
      <c r="AE9">
        <v>0</v>
      </c>
    </row>
    <row r="10" spans="1:31" ht="15" x14ac:dyDescent="0.2">
      <c r="A10" t="s">
        <v>74</v>
      </c>
      <c r="B10" t="s">
        <v>75</v>
      </c>
      <c r="C10" t="s">
        <v>80</v>
      </c>
      <c r="D10" t="s">
        <v>3709</v>
      </c>
      <c r="E10" t="s">
        <v>1097</v>
      </c>
      <c r="F10" t="s">
        <v>371</v>
      </c>
      <c r="G10" t="s">
        <v>81</v>
      </c>
      <c r="H10" t="s">
        <v>64</v>
      </c>
      <c r="I10" t="s">
        <v>1097</v>
      </c>
      <c r="J10" t="s">
        <v>1098</v>
      </c>
      <c r="K10" s="32">
        <v>0.2</v>
      </c>
      <c r="L10" s="32">
        <v>0</v>
      </c>
      <c r="M10" s="32">
        <v>0.2</v>
      </c>
      <c r="N10" s="32">
        <v>0.6</v>
      </c>
      <c r="O10" t="s">
        <v>114</v>
      </c>
      <c r="P10">
        <v>982693</v>
      </c>
      <c r="Q10" s="15">
        <v>982693</v>
      </c>
      <c r="R10" s="15">
        <v>19654</v>
      </c>
      <c r="S10" s="11">
        <v>1002347</v>
      </c>
      <c r="T10" t="s">
        <v>59</v>
      </c>
      <c r="U10">
        <v>80</v>
      </c>
      <c r="V10">
        <v>72</v>
      </c>
      <c r="W10">
        <v>76</v>
      </c>
      <c r="X10" t="s">
        <v>254</v>
      </c>
      <c r="Y10" t="s">
        <v>59</v>
      </c>
      <c r="Z10">
        <v>100</v>
      </c>
      <c r="AA10">
        <v>0</v>
      </c>
      <c r="AB10">
        <v>196538.6</v>
      </c>
      <c r="AC10">
        <v>0</v>
      </c>
      <c r="AD10">
        <v>196538.6</v>
      </c>
      <c r="AE10">
        <v>589615.799999999</v>
      </c>
    </row>
    <row r="11" spans="1:31" ht="15" x14ac:dyDescent="0.2">
      <c r="A11" t="s">
        <v>74</v>
      </c>
      <c r="B11" t="s">
        <v>139</v>
      </c>
      <c r="C11" t="s">
        <v>232</v>
      </c>
      <c r="D11" t="s">
        <v>5739</v>
      </c>
      <c r="E11" t="s">
        <v>1153</v>
      </c>
      <c r="F11" t="s">
        <v>921</v>
      </c>
      <c r="G11" t="s">
        <v>233</v>
      </c>
      <c r="H11" t="s">
        <v>52</v>
      </c>
      <c r="I11" t="s">
        <v>1153</v>
      </c>
      <c r="J11" t="s">
        <v>1154</v>
      </c>
      <c r="K11" s="32">
        <v>0</v>
      </c>
      <c r="L11" s="32">
        <v>1</v>
      </c>
      <c r="M11" s="32">
        <v>0</v>
      </c>
      <c r="N11" s="32">
        <v>0</v>
      </c>
      <c r="O11" t="s">
        <v>56</v>
      </c>
      <c r="P11">
        <v>504744</v>
      </c>
      <c r="Q11" s="15">
        <v>504744</v>
      </c>
      <c r="R11" s="15">
        <v>10094</v>
      </c>
      <c r="S11" s="11">
        <v>514838</v>
      </c>
      <c r="T11" t="s">
        <v>59</v>
      </c>
      <c r="U11">
        <v>75</v>
      </c>
      <c r="V11">
        <v>76</v>
      </c>
      <c r="W11">
        <v>75.5</v>
      </c>
      <c r="X11" t="s">
        <v>254</v>
      </c>
      <c r="Y11" t="s">
        <v>59</v>
      </c>
      <c r="Z11">
        <v>100</v>
      </c>
      <c r="AA11">
        <v>0</v>
      </c>
      <c r="AB11">
        <v>0</v>
      </c>
      <c r="AC11">
        <v>504744</v>
      </c>
      <c r="AD11">
        <v>0</v>
      </c>
      <c r="AE11">
        <v>0</v>
      </c>
    </row>
    <row r="12" spans="1:31" ht="15" x14ac:dyDescent="0.2">
      <c r="A12" t="s">
        <v>74</v>
      </c>
      <c r="B12" t="s">
        <v>85</v>
      </c>
      <c r="C12" t="s">
        <v>86</v>
      </c>
      <c r="D12" t="s">
        <v>4713</v>
      </c>
      <c r="E12" t="s">
        <v>1159</v>
      </c>
      <c r="F12" t="s">
        <v>85</v>
      </c>
      <c r="G12" t="s">
        <v>87</v>
      </c>
      <c r="H12" t="s">
        <v>52</v>
      </c>
      <c r="I12" t="s">
        <v>1159</v>
      </c>
      <c r="J12" t="s">
        <v>7769</v>
      </c>
      <c r="K12" s="32">
        <v>0</v>
      </c>
      <c r="L12" s="32">
        <v>1</v>
      </c>
      <c r="M12" s="32">
        <v>0</v>
      </c>
      <c r="N12" s="32">
        <v>0</v>
      </c>
      <c r="O12" t="s">
        <v>56</v>
      </c>
      <c r="P12">
        <v>913095.93</v>
      </c>
      <c r="Q12" s="15">
        <v>913092</v>
      </c>
      <c r="R12" s="15">
        <v>18261.84</v>
      </c>
      <c r="S12" s="11">
        <v>931353.84</v>
      </c>
      <c r="T12" t="s">
        <v>59</v>
      </c>
      <c r="U12">
        <v>75</v>
      </c>
      <c r="V12">
        <v>76</v>
      </c>
      <c r="W12">
        <v>75.5</v>
      </c>
      <c r="X12" t="s">
        <v>254</v>
      </c>
      <c r="Y12" t="s">
        <v>59</v>
      </c>
      <c r="Z12">
        <v>100</v>
      </c>
      <c r="AA12">
        <v>0</v>
      </c>
      <c r="AB12">
        <v>0</v>
      </c>
      <c r="AC12">
        <v>913095.93</v>
      </c>
      <c r="AD12">
        <v>0</v>
      </c>
      <c r="AE12">
        <v>0</v>
      </c>
    </row>
    <row r="13" spans="1:31" ht="15" x14ac:dyDescent="0.2">
      <c r="A13" t="s">
        <v>74</v>
      </c>
      <c r="B13" t="s">
        <v>85</v>
      </c>
      <c r="C13" t="s">
        <v>263</v>
      </c>
      <c r="D13" t="s">
        <v>5358</v>
      </c>
      <c r="E13" t="s">
        <v>1155</v>
      </c>
      <c r="F13" t="s">
        <v>457</v>
      </c>
      <c r="G13" t="s">
        <v>264</v>
      </c>
      <c r="H13" t="s">
        <v>64</v>
      </c>
      <c r="I13" t="s">
        <v>1155</v>
      </c>
      <c r="J13" t="s">
        <v>1156</v>
      </c>
      <c r="K13" s="32">
        <v>1</v>
      </c>
      <c r="L13" s="32">
        <v>0</v>
      </c>
      <c r="M13" s="32">
        <v>0</v>
      </c>
      <c r="N13" s="32">
        <v>0</v>
      </c>
      <c r="O13" t="s">
        <v>67</v>
      </c>
      <c r="P13">
        <v>36172.800000000003</v>
      </c>
      <c r="Q13" s="15">
        <v>36173</v>
      </c>
      <c r="R13" s="15">
        <v>723.46</v>
      </c>
      <c r="S13" s="11">
        <v>36896.46</v>
      </c>
      <c r="T13" t="s">
        <v>59</v>
      </c>
      <c r="U13">
        <v>76</v>
      </c>
      <c r="V13">
        <v>75</v>
      </c>
      <c r="W13">
        <v>75.5</v>
      </c>
      <c r="X13" t="s">
        <v>254</v>
      </c>
      <c r="Y13" t="s">
        <v>59</v>
      </c>
      <c r="Z13">
        <v>100</v>
      </c>
      <c r="AA13">
        <v>0</v>
      </c>
      <c r="AB13">
        <v>36172.800000000003</v>
      </c>
      <c r="AC13">
        <v>0</v>
      </c>
      <c r="AD13">
        <v>0</v>
      </c>
      <c r="AE13">
        <v>0</v>
      </c>
    </row>
    <row r="14" spans="1:31" ht="15" x14ac:dyDescent="0.2">
      <c r="A14" t="s">
        <v>74</v>
      </c>
      <c r="B14" t="s">
        <v>85</v>
      </c>
      <c r="C14" t="s">
        <v>86</v>
      </c>
      <c r="D14" t="s">
        <v>4713</v>
      </c>
      <c r="E14" t="s">
        <v>1157</v>
      </c>
      <c r="F14" t="s">
        <v>85</v>
      </c>
      <c r="G14" t="s">
        <v>87</v>
      </c>
      <c r="H14" t="s">
        <v>52</v>
      </c>
      <c r="I14" t="s">
        <v>1157</v>
      </c>
      <c r="J14" t="s">
        <v>1158</v>
      </c>
      <c r="K14" s="32">
        <v>0</v>
      </c>
      <c r="L14" s="32">
        <v>1</v>
      </c>
      <c r="M14" s="32">
        <v>0</v>
      </c>
      <c r="N14" s="32">
        <v>0</v>
      </c>
      <c r="O14" t="s">
        <v>56</v>
      </c>
      <c r="P14">
        <v>512691</v>
      </c>
      <c r="Q14" s="15">
        <v>512691</v>
      </c>
      <c r="R14" s="15">
        <v>10253.82</v>
      </c>
      <c r="S14" s="11">
        <v>522944.82</v>
      </c>
      <c r="T14" t="s">
        <v>59</v>
      </c>
      <c r="U14">
        <v>75</v>
      </c>
      <c r="V14">
        <v>76</v>
      </c>
      <c r="W14">
        <v>75.5</v>
      </c>
      <c r="X14" t="s">
        <v>254</v>
      </c>
      <c r="Y14" t="s">
        <v>59</v>
      </c>
      <c r="Z14">
        <v>100</v>
      </c>
      <c r="AA14">
        <v>0</v>
      </c>
      <c r="AB14">
        <v>0</v>
      </c>
      <c r="AC14">
        <v>512691</v>
      </c>
      <c r="AD14">
        <v>0</v>
      </c>
      <c r="AE14">
        <v>0</v>
      </c>
    </row>
    <row r="15" spans="1:31" ht="15" x14ac:dyDescent="0.2">
      <c r="S15" s="7">
        <f>SUM(S2:S14)</f>
        <v>8200593.3400000008</v>
      </c>
    </row>
  </sheetData>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sheetViews>
  <sheetFormatPr baseColWidth="10" defaultColWidth="10.6640625" defaultRowHeight="14.5" x14ac:dyDescent="0.2"/>
  <cols>
    <col min="1" max="1" width="31.1640625" bestFit="1" customWidth="1"/>
    <col min="2" max="2" width="149" bestFit="1" customWidth="1"/>
    <col min="3" max="3" width="16.1640625" style="10" customWidth="1"/>
    <col min="4" max="5" width="11.1640625" customWidth="1"/>
    <col min="6" max="6" width="10.6640625" customWidth="1"/>
  </cols>
  <sheetData>
    <row r="1" spans="1:3" s="3" customFormat="1" ht="15" x14ac:dyDescent="0.2">
      <c r="A1" s="24" t="s">
        <v>7745</v>
      </c>
      <c r="B1" s="24" t="s">
        <v>7746</v>
      </c>
      <c r="C1" s="33" t="s">
        <v>33</v>
      </c>
    </row>
    <row r="2" spans="1:3" ht="15" x14ac:dyDescent="0.2">
      <c r="A2" t="s">
        <v>3089</v>
      </c>
      <c r="B2" t="s">
        <v>66</v>
      </c>
      <c r="C2" s="11">
        <v>306000</v>
      </c>
    </row>
    <row r="3" spans="1:3" ht="15" x14ac:dyDescent="0.2">
      <c r="A3" t="s">
        <v>3105</v>
      </c>
      <c r="B3" t="s">
        <v>125</v>
      </c>
      <c r="C3" s="11">
        <v>733041</v>
      </c>
    </row>
    <row r="4" spans="1:3" ht="15" x14ac:dyDescent="0.2">
      <c r="A4" t="s">
        <v>2712</v>
      </c>
      <c r="B4" t="s">
        <v>1002</v>
      </c>
      <c r="C4" s="11">
        <v>102000</v>
      </c>
    </row>
    <row r="5" spans="1:3" ht="15" x14ac:dyDescent="0.2">
      <c r="A5" t="s">
        <v>2712</v>
      </c>
      <c r="B5" t="s">
        <v>1000</v>
      </c>
      <c r="C5" s="11">
        <v>275253</v>
      </c>
    </row>
    <row r="6" spans="1:3" ht="15" x14ac:dyDescent="0.2">
      <c r="A6" t="s">
        <v>2712</v>
      </c>
      <c r="B6" t="s">
        <v>522</v>
      </c>
      <c r="C6" s="11">
        <v>184793.4</v>
      </c>
    </row>
    <row r="7" spans="1:3" ht="15" x14ac:dyDescent="0.2">
      <c r="A7" t="s">
        <v>2712</v>
      </c>
      <c r="B7" t="s">
        <v>668</v>
      </c>
      <c r="C7" s="11">
        <v>265200</v>
      </c>
    </row>
    <row r="8" spans="1:3" ht="15" x14ac:dyDescent="0.2">
      <c r="A8" t="s">
        <v>2712</v>
      </c>
      <c r="B8" t="s">
        <v>1162</v>
      </c>
      <c r="C8" s="11">
        <v>262395</v>
      </c>
    </row>
    <row r="9" spans="1:3" ht="15" x14ac:dyDescent="0.2">
      <c r="A9" t="s">
        <v>2712</v>
      </c>
      <c r="B9" t="s">
        <v>851</v>
      </c>
      <c r="C9" s="11">
        <v>359652</v>
      </c>
    </row>
    <row r="10" spans="1:3" ht="15" x14ac:dyDescent="0.2">
      <c r="A10" t="s">
        <v>2712</v>
      </c>
      <c r="B10" t="s">
        <v>258</v>
      </c>
      <c r="C10" s="11">
        <v>407715.42</v>
      </c>
    </row>
    <row r="11" spans="1:3" ht="15" x14ac:dyDescent="0.2">
      <c r="A11" t="s">
        <v>2712</v>
      </c>
      <c r="B11" t="s">
        <v>902</v>
      </c>
      <c r="C11" s="11">
        <v>173400</v>
      </c>
    </row>
    <row r="12" spans="1:3" ht="15" x14ac:dyDescent="0.2">
      <c r="A12" t="s">
        <v>7058</v>
      </c>
      <c r="B12" t="s">
        <v>231</v>
      </c>
      <c r="C12" s="11">
        <v>61200</v>
      </c>
    </row>
    <row r="13" spans="1:3" ht="15" x14ac:dyDescent="0.2">
      <c r="A13" t="s">
        <v>2774</v>
      </c>
      <c r="B13" t="s">
        <v>130</v>
      </c>
      <c r="C13" s="11">
        <v>586755</v>
      </c>
    </row>
    <row r="14" spans="1:3" ht="15" x14ac:dyDescent="0.2">
      <c r="A14" t="s">
        <v>2816</v>
      </c>
      <c r="B14" t="s">
        <v>1004</v>
      </c>
      <c r="C14" s="11">
        <v>280237</v>
      </c>
    </row>
    <row r="15" spans="1:3" ht="15" x14ac:dyDescent="0.2">
      <c r="A15" t="s">
        <v>2816</v>
      </c>
      <c r="B15" t="s">
        <v>1293</v>
      </c>
      <c r="C15" s="34">
        <v>979710</v>
      </c>
    </row>
    <row r="16" spans="1:3" ht="15" x14ac:dyDescent="0.2">
      <c r="A16" t="s">
        <v>2816</v>
      </c>
      <c r="B16" t="s">
        <v>636</v>
      </c>
      <c r="C16" s="11">
        <v>217491</v>
      </c>
    </row>
    <row r="17" spans="1:3" ht="15" x14ac:dyDescent="0.2">
      <c r="A17" t="s">
        <v>2830</v>
      </c>
      <c r="B17" t="s">
        <v>527</v>
      </c>
      <c r="C17" s="11">
        <v>345577</v>
      </c>
    </row>
    <row r="18" spans="1:3" ht="15" x14ac:dyDescent="0.2">
      <c r="A18" t="s">
        <v>5830</v>
      </c>
      <c r="B18" t="s">
        <v>1235</v>
      </c>
      <c r="C18" s="11">
        <v>75337</v>
      </c>
    </row>
    <row r="19" spans="1:3" ht="15" x14ac:dyDescent="0.2">
      <c r="A19" t="s">
        <v>5830</v>
      </c>
      <c r="B19" t="s">
        <v>1006</v>
      </c>
      <c r="C19" s="11">
        <v>454234</v>
      </c>
    </row>
    <row r="20" spans="1:3" ht="15" x14ac:dyDescent="0.2">
      <c r="A20" t="s">
        <v>5830</v>
      </c>
      <c r="B20" t="s">
        <v>1233</v>
      </c>
      <c r="C20" s="11">
        <v>681790</v>
      </c>
    </row>
    <row r="21" spans="1:3" ht="15" x14ac:dyDescent="0.2">
      <c r="A21" t="s">
        <v>5830</v>
      </c>
      <c r="B21" t="s">
        <v>697</v>
      </c>
      <c r="C21" s="11">
        <v>86958</v>
      </c>
    </row>
    <row r="22" spans="1:3" ht="15" x14ac:dyDescent="0.2">
      <c r="A22" t="s">
        <v>2836</v>
      </c>
      <c r="B22" t="s">
        <v>206</v>
      </c>
      <c r="C22" s="11">
        <v>437235</v>
      </c>
    </row>
    <row r="23" spans="1:3" ht="15" x14ac:dyDescent="0.2">
      <c r="A23" t="s">
        <v>4753</v>
      </c>
      <c r="B23" t="s">
        <v>262</v>
      </c>
      <c r="C23" s="11">
        <v>550075.62</v>
      </c>
    </row>
    <row r="24" spans="1:3" ht="15" x14ac:dyDescent="0.2">
      <c r="A24" t="s">
        <v>4753</v>
      </c>
      <c r="B24" t="s">
        <v>1131</v>
      </c>
      <c r="C24" s="11">
        <v>741754.5</v>
      </c>
    </row>
    <row r="25" spans="1:3" ht="15" x14ac:dyDescent="0.2">
      <c r="A25" t="s">
        <v>3525</v>
      </c>
      <c r="B25" t="s">
        <v>416</v>
      </c>
      <c r="C25" s="11">
        <v>25500</v>
      </c>
    </row>
    <row r="26" spans="1:3" ht="15" x14ac:dyDescent="0.2">
      <c r="A26" t="s">
        <v>3525</v>
      </c>
      <c r="B26" t="s">
        <v>3557</v>
      </c>
      <c r="C26" s="11">
        <v>156709.74</v>
      </c>
    </row>
    <row r="27" spans="1:3" ht="15" x14ac:dyDescent="0.2">
      <c r="A27" t="s">
        <v>3525</v>
      </c>
      <c r="B27" t="s">
        <v>853</v>
      </c>
      <c r="C27" s="11">
        <v>53389</v>
      </c>
    </row>
    <row r="28" spans="1:3" ht="15" x14ac:dyDescent="0.2">
      <c r="A28" t="s">
        <v>7506</v>
      </c>
      <c r="B28" t="s">
        <v>1237</v>
      </c>
      <c r="C28" s="11">
        <v>550000</v>
      </c>
    </row>
    <row r="29" spans="1:3" ht="15" x14ac:dyDescent="0.2">
      <c r="A29" t="s">
        <v>7506</v>
      </c>
      <c r="B29" t="s">
        <v>1021</v>
      </c>
      <c r="C29" s="11">
        <v>480000</v>
      </c>
    </row>
    <row r="30" spans="1:3" ht="15" x14ac:dyDescent="0.2">
      <c r="A30" t="s">
        <v>5659</v>
      </c>
      <c r="B30" t="s">
        <v>183</v>
      </c>
      <c r="C30" s="11">
        <v>232850.7</v>
      </c>
    </row>
    <row r="31" spans="1:3" ht="15" x14ac:dyDescent="0.2">
      <c r="A31" t="s">
        <v>6307</v>
      </c>
      <c r="B31" t="s">
        <v>1135</v>
      </c>
      <c r="C31" s="11">
        <v>306400.02</v>
      </c>
    </row>
    <row r="32" spans="1:3" ht="15" x14ac:dyDescent="0.2">
      <c r="A32" t="s">
        <v>6307</v>
      </c>
      <c r="B32" t="s">
        <v>858</v>
      </c>
      <c r="C32" s="11">
        <v>306000</v>
      </c>
    </row>
    <row r="33" spans="1:3" ht="15" x14ac:dyDescent="0.2">
      <c r="A33" t="s">
        <v>6307</v>
      </c>
      <c r="B33" t="s">
        <v>331</v>
      </c>
      <c r="C33" s="11">
        <v>217784</v>
      </c>
    </row>
    <row r="34" spans="1:3" ht="15" x14ac:dyDescent="0.2">
      <c r="A34" t="s">
        <v>7770</v>
      </c>
      <c r="B34" t="s">
        <v>1138</v>
      </c>
      <c r="C34" s="11">
        <v>71032.800000000003</v>
      </c>
    </row>
    <row r="35" spans="1:3" ht="15" x14ac:dyDescent="0.2">
      <c r="A35" t="s">
        <v>1136</v>
      </c>
      <c r="B35" t="s">
        <v>273</v>
      </c>
      <c r="C35" s="11">
        <v>95242.5</v>
      </c>
    </row>
    <row r="36" spans="1:3" ht="15" x14ac:dyDescent="0.2">
      <c r="A36" t="s">
        <v>7771</v>
      </c>
      <c r="B36" t="s">
        <v>1355</v>
      </c>
      <c r="C36" s="34">
        <v>524581.04</v>
      </c>
    </row>
    <row r="37" spans="1:3" ht="15" x14ac:dyDescent="0.2">
      <c r="A37" t="s">
        <v>7771</v>
      </c>
      <c r="B37" t="s">
        <v>641</v>
      </c>
      <c r="C37" s="11">
        <v>456617.28</v>
      </c>
    </row>
    <row r="38" spans="1:3" ht="15" x14ac:dyDescent="0.2">
      <c r="A38" t="s">
        <v>7771</v>
      </c>
      <c r="B38" t="s">
        <v>860</v>
      </c>
      <c r="C38" s="11">
        <v>199920</v>
      </c>
    </row>
    <row r="39" spans="1:3" ht="15" x14ac:dyDescent="0.2">
      <c r="A39" t="s">
        <v>2947</v>
      </c>
      <c r="B39" t="s">
        <v>382</v>
      </c>
      <c r="C39" s="11">
        <v>503880</v>
      </c>
    </row>
    <row r="40" spans="1:3" ht="15" x14ac:dyDescent="0.2">
      <c r="A40" t="s">
        <v>2947</v>
      </c>
      <c r="B40" t="s">
        <v>1266</v>
      </c>
      <c r="C40" s="11">
        <v>754532</v>
      </c>
    </row>
    <row r="41" spans="1:3" ht="15" x14ac:dyDescent="0.2">
      <c r="A41" t="s">
        <v>2947</v>
      </c>
      <c r="B41" t="s">
        <v>177</v>
      </c>
      <c r="C41" s="11">
        <v>823576</v>
      </c>
    </row>
    <row r="42" spans="1:3" ht="15" x14ac:dyDescent="0.2">
      <c r="A42" t="s">
        <v>2947</v>
      </c>
      <c r="B42" t="s">
        <v>862</v>
      </c>
      <c r="C42" s="11">
        <v>238701</v>
      </c>
    </row>
    <row r="43" spans="1:3" ht="15" x14ac:dyDescent="0.2">
      <c r="A43" t="s">
        <v>2947</v>
      </c>
      <c r="B43" t="s">
        <v>1023</v>
      </c>
      <c r="C43" s="11">
        <v>203641</v>
      </c>
    </row>
    <row r="44" spans="1:3" ht="15" x14ac:dyDescent="0.2">
      <c r="A44" t="s">
        <v>2969</v>
      </c>
      <c r="B44" t="s">
        <v>387</v>
      </c>
      <c r="C44" s="11">
        <v>106636.92</v>
      </c>
    </row>
    <row r="45" spans="1:3" ht="15" x14ac:dyDescent="0.2">
      <c r="A45" t="s">
        <v>6204</v>
      </c>
      <c r="B45" t="s">
        <v>646</v>
      </c>
      <c r="C45" s="11">
        <v>82444.56</v>
      </c>
    </row>
    <row r="46" spans="1:3" ht="15" x14ac:dyDescent="0.2">
      <c r="A46" t="s">
        <v>6204</v>
      </c>
      <c r="B46" t="s">
        <v>7150</v>
      </c>
      <c r="C46" s="11">
        <v>218739</v>
      </c>
    </row>
    <row r="47" spans="1:3" ht="15" x14ac:dyDescent="0.2">
      <c r="A47" t="s">
        <v>6204</v>
      </c>
      <c r="B47" t="s">
        <v>1025</v>
      </c>
      <c r="C47" s="11">
        <v>160854</v>
      </c>
    </row>
    <row r="48" spans="1:3" ht="15" x14ac:dyDescent="0.2">
      <c r="A48" t="s">
        <v>6204</v>
      </c>
      <c r="B48" t="s">
        <v>1270</v>
      </c>
      <c r="C48" s="11">
        <v>57120</v>
      </c>
    </row>
    <row r="49" spans="1:3" ht="15" x14ac:dyDescent="0.2">
      <c r="A49" t="s">
        <v>6204</v>
      </c>
      <c r="B49" t="s">
        <v>1165</v>
      </c>
      <c r="C49" s="11">
        <v>90739.199999999997</v>
      </c>
    </row>
    <row r="50" spans="1:3" ht="15" x14ac:dyDescent="0.2">
      <c r="A50" t="s">
        <v>6204</v>
      </c>
      <c r="B50" t="s">
        <v>7772</v>
      </c>
      <c r="C50" s="11">
        <v>158041.01999999999</v>
      </c>
    </row>
    <row r="51" spans="1:3" ht="15" x14ac:dyDescent="0.2">
      <c r="A51" t="s">
        <v>6204</v>
      </c>
      <c r="B51" t="s">
        <v>1268</v>
      </c>
      <c r="C51" s="11">
        <v>187272</v>
      </c>
    </row>
    <row r="52" spans="1:3" ht="15" x14ac:dyDescent="0.2">
      <c r="A52" t="s">
        <v>6204</v>
      </c>
      <c r="B52" t="s">
        <v>1246</v>
      </c>
      <c r="C52" s="11">
        <v>381820.68</v>
      </c>
    </row>
    <row r="53" spans="1:3" ht="15" x14ac:dyDescent="0.2">
      <c r="A53" t="s">
        <v>2994</v>
      </c>
      <c r="B53" t="s">
        <v>1027</v>
      </c>
      <c r="C53" s="11">
        <v>515500</v>
      </c>
    </row>
    <row r="54" spans="1:3" ht="15" x14ac:dyDescent="0.2">
      <c r="A54" t="s">
        <v>2994</v>
      </c>
      <c r="B54" t="s">
        <v>867</v>
      </c>
      <c r="C54" s="11">
        <v>500000</v>
      </c>
    </row>
    <row r="55" spans="1:3" ht="15" x14ac:dyDescent="0.2">
      <c r="A55" t="s">
        <v>3002</v>
      </c>
      <c r="B55" t="s">
        <v>7773</v>
      </c>
      <c r="C55" s="11">
        <v>874988</v>
      </c>
    </row>
    <row r="56" spans="1:3" ht="15" x14ac:dyDescent="0.2">
      <c r="A56" t="s">
        <v>3054</v>
      </c>
      <c r="B56" t="s">
        <v>1283</v>
      </c>
      <c r="C56" s="11">
        <v>29968</v>
      </c>
    </row>
    <row r="57" spans="1:3" ht="15" x14ac:dyDescent="0.2">
      <c r="A57" t="s">
        <v>3054</v>
      </c>
      <c r="B57" t="s">
        <v>331</v>
      </c>
      <c r="C57" s="11">
        <v>296397</v>
      </c>
    </row>
    <row r="58" spans="1:3" ht="15" x14ac:dyDescent="0.2">
      <c r="C58" s="35"/>
    </row>
    <row r="59" spans="1:3" ht="15" x14ac:dyDescent="0.2">
      <c r="B59" t="s">
        <v>7759</v>
      </c>
      <c r="C59" s="11"/>
    </row>
    <row r="60" spans="1:3" ht="15" x14ac:dyDescent="0.2">
      <c r="C60" s="11"/>
    </row>
    <row r="61" spans="1:3" ht="15" x14ac:dyDescent="0.2">
      <c r="C61" s="11"/>
    </row>
    <row r="62" spans="1:3" ht="15" x14ac:dyDescent="0.2">
      <c r="C62" s="11"/>
    </row>
  </sheetData>
  <sortState xmlns:xlrd2="http://schemas.microsoft.com/office/spreadsheetml/2017/richdata2" ref="A2:C58">
    <sortCondition ref="A2:A58"/>
  </sortState>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sheetViews>
  <sheetFormatPr baseColWidth="10" defaultColWidth="10.6640625" defaultRowHeight="14.5" x14ac:dyDescent="0.2"/>
  <cols>
    <col min="1" max="1" width="43.6640625" bestFit="1" customWidth="1"/>
    <col min="2" max="2" width="130.33203125" bestFit="1" customWidth="1"/>
    <col min="3" max="3" width="21.1640625" style="10" customWidth="1"/>
    <col min="4" max="11" width="30.33203125" customWidth="1"/>
    <col min="12" max="12" width="10.6640625" customWidth="1"/>
  </cols>
  <sheetData>
    <row r="1" spans="1:3" s="3" customFormat="1" ht="15" x14ac:dyDescent="0.2">
      <c r="A1" s="24" t="s">
        <v>7745</v>
      </c>
      <c r="B1" s="24" t="s">
        <v>7746</v>
      </c>
      <c r="C1" s="36" t="s">
        <v>33</v>
      </c>
    </row>
    <row r="2" spans="1:3" ht="15" x14ac:dyDescent="0.2">
      <c r="A2" s="6" t="s">
        <v>2749</v>
      </c>
      <c r="B2" s="6" t="s">
        <v>1718</v>
      </c>
      <c r="C2" s="11">
        <v>50320</v>
      </c>
    </row>
    <row r="3" spans="1:3" ht="15" x14ac:dyDescent="0.2">
      <c r="A3" s="6" t="s">
        <v>2749</v>
      </c>
      <c r="B3" s="6" t="s">
        <v>7774</v>
      </c>
      <c r="C3" s="11">
        <v>353518</v>
      </c>
    </row>
    <row r="4" spans="1:3" ht="15" x14ac:dyDescent="0.2">
      <c r="A4" s="6" t="s">
        <v>2749</v>
      </c>
      <c r="B4" s="6" t="s">
        <v>1958</v>
      </c>
      <c r="C4" s="11">
        <v>179421</v>
      </c>
    </row>
    <row r="5" spans="1:3" ht="15" x14ac:dyDescent="0.2">
      <c r="A5" s="6" t="s">
        <v>2749</v>
      </c>
      <c r="B5" s="6" t="s">
        <v>7775</v>
      </c>
      <c r="C5" s="11">
        <v>266087</v>
      </c>
    </row>
    <row r="6" spans="1:3" ht="15" x14ac:dyDescent="0.2">
      <c r="A6" s="6" t="s">
        <v>2749</v>
      </c>
      <c r="B6" s="6" t="s">
        <v>1724</v>
      </c>
      <c r="C6" s="11">
        <v>179446</v>
      </c>
    </row>
    <row r="7" spans="1:3" ht="15" x14ac:dyDescent="0.2">
      <c r="A7" s="6" t="s">
        <v>2749</v>
      </c>
      <c r="B7" s="6" t="s">
        <v>1732</v>
      </c>
      <c r="C7" s="11">
        <v>145809</v>
      </c>
    </row>
    <row r="8" spans="1:3" ht="15" x14ac:dyDescent="0.2">
      <c r="A8" s="6" t="s">
        <v>2749</v>
      </c>
      <c r="B8" s="6" t="s">
        <v>152</v>
      </c>
      <c r="C8" s="11">
        <v>216603</v>
      </c>
    </row>
    <row r="9" spans="1:3" ht="15" x14ac:dyDescent="0.2">
      <c r="A9" s="6" t="s">
        <v>2749</v>
      </c>
      <c r="B9" s="6" t="s">
        <v>1507</v>
      </c>
      <c r="C9" s="11">
        <v>88614</v>
      </c>
    </row>
    <row r="10" spans="1:3" ht="15" x14ac:dyDescent="0.2">
      <c r="A10" s="6" t="s">
        <v>2749</v>
      </c>
      <c r="B10" s="6" t="s">
        <v>1256</v>
      </c>
      <c r="C10" s="11">
        <v>1008874</v>
      </c>
    </row>
    <row r="11" spans="1:3" ht="15" x14ac:dyDescent="0.2">
      <c r="A11" s="6" t="s">
        <v>2749</v>
      </c>
      <c r="B11" s="6" t="s">
        <v>1519</v>
      </c>
      <c r="C11" s="11">
        <v>219520</v>
      </c>
    </row>
    <row r="12" spans="1:3" ht="15" x14ac:dyDescent="0.2">
      <c r="A12" s="6" t="s">
        <v>2757</v>
      </c>
      <c r="B12" s="6" t="s">
        <v>1615</v>
      </c>
      <c r="C12" s="11">
        <v>122400</v>
      </c>
    </row>
    <row r="13" spans="1:3" ht="15" x14ac:dyDescent="0.2">
      <c r="A13" s="6" t="s">
        <v>2757</v>
      </c>
      <c r="B13" s="6" t="s">
        <v>2345</v>
      </c>
      <c r="C13" s="11">
        <v>57842</v>
      </c>
    </row>
    <row r="14" spans="1:3" ht="15" x14ac:dyDescent="0.2">
      <c r="A14" s="6" t="s">
        <v>2757</v>
      </c>
      <c r="B14" s="6" t="s">
        <v>336</v>
      </c>
      <c r="C14" s="11">
        <v>217388.52</v>
      </c>
    </row>
    <row r="15" spans="1:3" ht="15" x14ac:dyDescent="0.2">
      <c r="A15" s="6" t="s">
        <v>2757</v>
      </c>
      <c r="B15" s="6" t="s">
        <v>152</v>
      </c>
      <c r="C15" s="11">
        <v>204300</v>
      </c>
    </row>
    <row r="16" spans="1:3" ht="15" x14ac:dyDescent="0.2">
      <c r="A16" s="6" t="s">
        <v>2757</v>
      </c>
      <c r="B16" s="6" t="s">
        <v>1507</v>
      </c>
      <c r="C16" s="11">
        <v>88614</v>
      </c>
    </row>
    <row r="17" spans="1:3" ht="15" x14ac:dyDescent="0.2">
      <c r="A17" s="6" t="s">
        <v>2757</v>
      </c>
      <c r="B17" s="6" t="s">
        <v>7776</v>
      </c>
      <c r="C17" s="11">
        <v>94605</v>
      </c>
    </row>
    <row r="18" spans="1:3" ht="15" x14ac:dyDescent="0.2">
      <c r="A18" s="6" t="s">
        <v>3200</v>
      </c>
      <c r="B18" s="6" t="s">
        <v>875</v>
      </c>
      <c r="C18" s="11">
        <v>811074.42</v>
      </c>
    </row>
    <row r="19" spans="1:3" ht="15" x14ac:dyDescent="0.2">
      <c r="A19" s="6" t="s">
        <v>3200</v>
      </c>
      <c r="B19" s="6" t="s">
        <v>873</v>
      </c>
      <c r="C19" s="11">
        <v>217388.52</v>
      </c>
    </row>
    <row r="20" spans="1:3" ht="15" x14ac:dyDescent="0.2">
      <c r="A20" s="6" t="s">
        <v>3200</v>
      </c>
      <c r="B20" s="6" t="s">
        <v>152</v>
      </c>
      <c r="C20" s="11">
        <v>204299.88</v>
      </c>
    </row>
    <row r="21" spans="1:3" ht="15" x14ac:dyDescent="0.2">
      <c r="A21" s="6" t="s">
        <v>3200</v>
      </c>
      <c r="B21" s="6" t="s">
        <v>7777</v>
      </c>
      <c r="C21" s="11">
        <v>94605</v>
      </c>
    </row>
    <row r="22" spans="1:3" ht="15" x14ac:dyDescent="0.2">
      <c r="A22" s="6" t="s">
        <v>7609</v>
      </c>
      <c r="B22" s="6" t="s">
        <v>870</v>
      </c>
      <c r="C22" s="11">
        <v>6630</v>
      </c>
    </row>
    <row r="23" spans="1:3" ht="15" x14ac:dyDescent="0.2">
      <c r="A23" s="6" t="s">
        <v>7609</v>
      </c>
      <c r="B23" s="6" t="s">
        <v>7778</v>
      </c>
      <c r="C23" s="11">
        <v>66876.3</v>
      </c>
    </row>
    <row r="24" spans="1:3" ht="15" x14ac:dyDescent="0.2">
      <c r="A24" s="6" t="s">
        <v>7609</v>
      </c>
      <c r="B24" s="6" t="s">
        <v>1481</v>
      </c>
      <c r="C24" s="11">
        <v>15300</v>
      </c>
    </row>
    <row r="25" spans="1:3" ht="15" x14ac:dyDescent="0.2">
      <c r="A25" s="6" t="s">
        <v>7609</v>
      </c>
      <c r="B25" s="6" t="s">
        <v>1622</v>
      </c>
      <c r="C25" s="11">
        <v>68763</v>
      </c>
    </row>
    <row r="26" spans="1:3" ht="15" x14ac:dyDescent="0.2">
      <c r="A26" s="6" t="s">
        <v>7609</v>
      </c>
      <c r="B26" s="6" t="s">
        <v>241</v>
      </c>
      <c r="C26" s="11">
        <v>219519.78</v>
      </c>
    </row>
    <row r="27" spans="1:3" ht="15" x14ac:dyDescent="0.2">
      <c r="A27" s="6" t="s">
        <v>7609</v>
      </c>
      <c r="B27" s="6" t="s">
        <v>881</v>
      </c>
      <c r="C27" s="11">
        <v>110632.3</v>
      </c>
    </row>
    <row r="28" spans="1:3" ht="15" x14ac:dyDescent="0.2">
      <c r="A28" s="6" t="s">
        <v>7609</v>
      </c>
      <c r="B28" s="6" t="s">
        <v>1967</v>
      </c>
      <c r="C28" s="11">
        <v>138284</v>
      </c>
    </row>
    <row r="29" spans="1:3" ht="15" x14ac:dyDescent="0.2">
      <c r="A29" s="6" t="s">
        <v>7609</v>
      </c>
      <c r="B29" s="6" t="s">
        <v>877</v>
      </c>
      <c r="C29" s="11">
        <v>156892.32</v>
      </c>
    </row>
    <row r="30" spans="1:3" ht="15" x14ac:dyDescent="0.2">
      <c r="A30" s="6" t="s">
        <v>7609</v>
      </c>
      <c r="B30" s="6" t="s">
        <v>1250</v>
      </c>
      <c r="C30" s="11">
        <v>53807</v>
      </c>
    </row>
    <row r="31" spans="1:3" ht="15" x14ac:dyDescent="0.2">
      <c r="A31" s="6" t="s">
        <v>3229</v>
      </c>
      <c r="B31" s="6" t="s">
        <v>1960</v>
      </c>
      <c r="C31" s="11">
        <v>110160</v>
      </c>
    </row>
    <row r="32" spans="1:3" ht="15" x14ac:dyDescent="0.2">
      <c r="A32" s="6" t="s">
        <v>3229</v>
      </c>
      <c r="B32" s="6" t="s">
        <v>1852</v>
      </c>
      <c r="C32" s="11">
        <v>226746</v>
      </c>
    </row>
    <row r="33" spans="1:3" ht="15" x14ac:dyDescent="0.2">
      <c r="A33" s="6" t="s">
        <v>3229</v>
      </c>
      <c r="B33" s="6" t="s">
        <v>1361</v>
      </c>
      <c r="C33" s="11">
        <v>187152</v>
      </c>
    </row>
    <row r="34" spans="1:3" ht="15" x14ac:dyDescent="0.2">
      <c r="A34" s="6" t="s">
        <v>3229</v>
      </c>
      <c r="B34" s="6" t="s">
        <v>7779</v>
      </c>
      <c r="C34" s="11">
        <v>286944.36</v>
      </c>
    </row>
    <row r="35" spans="1:3" ht="15" x14ac:dyDescent="0.2">
      <c r="A35" s="6" t="s">
        <v>3229</v>
      </c>
      <c r="B35" s="6" t="s">
        <v>1607</v>
      </c>
      <c r="C35" s="11">
        <v>234662.1</v>
      </c>
    </row>
    <row r="36" spans="1:3" ht="15" x14ac:dyDescent="0.2">
      <c r="A36" s="6" t="s">
        <v>3229</v>
      </c>
      <c r="B36" s="6" t="s">
        <v>216</v>
      </c>
      <c r="C36" s="11">
        <v>201064.44</v>
      </c>
    </row>
    <row r="37" spans="1:3" ht="15" x14ac:dyDescent="0.2">
      <c r="A37" s="6" t="s">
        <v>3229</v>
      </c>
      <c r="B37" s="6" t="s">
        <v>2347</v>
      </c>
      <c r="C37" s="11">
        <v>181101</v>
      </c>
    </row>
    <row r="38" spans="1:3" ht="15" x14ac:dyDescent="0.2">
      <c r="A38" s="6" t="s">
        <v>3229</v>
      </c>
      <c r="B38" s="6" t="s">
        <v>7780</v>
      </c>
      <c r="C38" s="11">
        <v>824947.44</v>
      </c>
    </row>
    <row r="39" spans="1:3" ht="15" x14ac:dyDescent="0.2">
      <c r="A39" s="6" t="s">
        <v>3229</v>
      </c>
      <c r="B39" s="6" t="s">
        <v>1736</v>
      </c>
      <c r="C39" s="11">
        <v>146880</v>
      </c>
    </row>
    <row r="40" spans="1:3" ht="15" x14ac:dyDescent="0.2">
      <c r="A40" s="6" t="s">
        <v>3229</v>
      </c>
      <c r="B40" s="6" t="s">
        <v>1368</v>
      </c>
      <c r="C40" s="11">
        <v>151470</v>
      </c>
    </row>
    <row r="41" spans="1:3" ht="15" x14ac:dyDescent="0.2">
      <c r="A41" s="6" t="s">
        <v>3229</v>
      </c>
      <c r="B41" s="6" t="s">
        <v>7781</v>
      </c>
      <c r="C41" s="11">
        <v>81600</v>
      </c>
    </row>
    <row r="42" spans="1:3" ht="15" x14ac:dyDescent="0.2">
      <c r="A42" s="6" t="s">
        <v>3229</v>
      </c>
      <c r="B42" s="6" t="s">
        <v>7782</v>
      </c>
      <c r="C42" s="11">
        <v>312196.5</v>
      </c>
    </row>
    <row r="43" spans="1:3" ht="15" x14ac:dyDescent="0.2">
      <c r="A43" t="s">
        <v>5564</v>
      </c>
      <c r="B43" t="s">
        <v>1148</v>
      </c>
      <c r="C43" s="11">
        <v>450330</v>
      </c>
    </row>
    <row r="44" spans="1:3" ht="15" x14ac:dyDescent="0.2">
      <c r="A44" t="s">
        <v>5564</v>
      </c>
      <c r="B44" t="s">
        <v>1378</v>
      </c>
      <c r="C44" s="11">
        <v>170261.46</v>
      </c>
    </row>
    <row r="45" spans="1:3" ht="15" x14ac:dyDescent="0.2">
      <c r="A45" t="s">
        <v>5564</v>
      </c>
      <c r="B45" s="6" t="s">
        <v>1150</v>
      </c>
      <c r="C45" s="11">
        <v>218331</v>
      </c>
    </row>
    <row r="46" spans="1:3" ht="15" x14ac:dyDescent="0.2">
      <c r="A46" t="s">
        <v>5564</v>
      </c>
      <c r="B46" s="6" t="s">
        <v>2218</v>
      </c>
      <c r="C46" s="11">
        <v>7191</v>
      </c>
    </row>
    <row r="47" spans="1:3" ht="15" x14ac:dyDescent="0.2">
      <c r="A47" t="s">
        <v>5564</v>
      </c>
      <c r="B47" s="6" t="s">
        <v>341</v>
      </c>
      <c r="C47" s="11">
        <v>497760</v>
      </c>
    </row>
    <row r="48" spans="1:3" ht="15" x14ac:dyDescent="0.2">
      <c r="A48" t="s">
        <v>5564</v>
      </c>
      <c r="B48" s="6" t="s">
        <v>1252</v>
      </c>
      <c r="C48" s="11">
        <v>244703.1</v>
      </c>
    </row>
    <row r="49" spans="1:3" ht="15" x14ac:dyDescent="0.2">
      <c r="A49" t="s">
        <v>5564</v>
      </c>
      <c r="B49" s="6" t="s">
        <v>886</v>
      </c>
      <c r="C49" s="11">
        <v>217388.52</v>
      </c>
    </row>
    <row r="50" spans="1:3" ht="15" x14ac:dyDescent="0.2">
      <c r="A50" t="s">
        <v>5564</v>
      </c>
      <c r="B50" s="6" t="s">
        <v>1485</v>
      </c>
      <c r="C50" s="11">
        <v>101550.18</v>
      </c>
    </row>
    <row r="51" spans="1:3" ht="15" x14ac:dyDescent="0.2">
      <c r="A51" t="s">
        <v>5564</v>
      </c>
      <c r="B51" s="6" t="s">
        <v>666</v>
      </c>
      <c r="C51" s="11">
        <v>565788.87</v>
      </c>
    </row>
    <row r="52" spans="1:3" ht="15" x14ac:dyDescent="0.2">
      <c r="A52" t="s">
        <v>5564</v>
      </c>
      <c r="B52" s="6" t="s">
        <v>1140</v>
      </c>
      <c r="C52" s="11">
        <v>231030</v>
      </c>
    </row>
    <row r="53" spans="1:3" ht="15" x14ac:dyDescent="0.2">
      <c r="A53" t="s">
        <v>5564</v>
      </c>
      <c r="B53" s="6" t="s">
        <v>650</v>
      </c>
      <c r="C53" s="11">
        <v>75211.740000000005</v>
      </c>
    </row>
    <row r="54" spans="1:3" ht="15" x14ac:dyDescent="0.2">
      <c r="A54" t="s">
        <v>5564</v>
      </c>
      <c r="B54" s="6" t="s">
        <v>1617</v>
      </c>
      <c r="C54" s="11">
        <v>51000</v>
      </c>
    </row>
    <row r="55" spans="1:3" ht="15" x14ac:dyDescent="0.2">
      <c r="A55" s="6" t="s">
        <v>4658</v>
      </c>
      <c r="B55" s="6" t="s">
        <v>1142</v>
      </c>
      <c r="C55" s="11">
        <v>270893</v>
      </c>
    </row>
    <row r="56" spans="1:3" ht="15" x14ac:dyDescent="0.2">
      <c r="A56" s="6" t="s">
        <v>4658</v>
      </c>
      <c r="B56" s="6" t="s">
        <v>2220</v>
      </c>
      <c r="C56" s="11">
        <v>850093</v>
      </c>
    </row>
    <row r="57" spans="1:3" ht="15" x14ac:dyDescent="0.2">
      <c r="A57" s="6" t="s">
        <v>4658</v>
      </c>
      <c r="B57" s="6" t="s">
        <v>1032</v>
      </c>
      <c r="C57" s="11">
        <v>219842</v>
      </c>
    </row>
    <row r="58" spans="1:3" ht="15" x14ac:dyDescent="0.2">
      <c r="A58" s="6" t="s">
        <v>4658</v>
      </c>
      <c r="B58" s="6" t="s">
        <v>1599</v>
      </c>
      <c r="C58" s="11">
        <v>442900</v>
      </c>
    </row>
    <row r="59" spans="1:3" ht="15" x14ac:dyDescent="0.2">
      <c r="A59" s="6" t="s">
        <v>4658</v>
      </c>
      <c r="B59" s="6" t="s">
        <v>2288</v>
      </c>
      <c r="C59" s="11">
        <v>75480</v>
      </c>
    </row>
    <row r="60" spans="1:3" ht="15" x14ac:dyDescent="0.2">
      <c r="A60" s="6" t="s">
        <v>4658</v>
      </c>
      <c r="B60" s="6" t="s">
        <v>1619</v>
      </c>
      <c r="C60" s="11">
        <v>51000</v>
      </c>
    </row>
    <row r="61" spans="1:3" ht="15" x14ac:dyDescent="0.2">
      <c r="A61" s="6" t="s">
        <v>4658</v>
      </c>
      <c r="B61" s="6" t="s">
        <v>2075</v>
      </c>
      <c r="C61" s="11">
        <v>91800</v>
      </c>
    </row>
    <row r="62" spans="1:3" ht="15" x14ac:dyDescent="0.2">
      <c r="A62" s="6" t="s">
        <v>4658</v>
      </c>
      <c r="B62" s="6" t="s">
        <v>2066</v>
      </c>
      <c r="C62" s="11">
        <v>141287</v>
      </c>
    </row>
    <row r="63" spans="1:3" ht="15" x14ac:dyDescent="0.2">
      <c r="A63" s="6" t="s">
        <v>4658</v>
      </c>
      <c r="B63" s="6" t="s">
        <v>1954</v>
      </c>
      <c r="C63" s="11">
        <v>63507</v>
      </c>
    </row>
    <row r="64" spans="1:3" ht="15" x14ac:dyDescent="0.2">
      <c r="A64" s="6" t="s">
        <v>4658</v>
      </c>
      <c r="B64" s="6" t="s">
        <v>1507</v>
      </c>
      <c r="C64" s="11">
        <v>88614</v>
      </c>
    </row>
    <row r="65" spans="1:3" ht="15" x14ac:dyDescent="0.2">
      <c r="A65" s="6" t="s">
        <v>2799</v>
      </c>
      <c r="B65" s="6" t="s">
        <v>1836</v>
      </c>
      <c r="C65" s="11">
        <v>102718.76999999999</v>
      </c>
    </row>
    <row r="66" spans="1:3" ht="15" x14ac:dyDescent="0.2">
      <c r="A66" s="6" t="s">
        <v>2799</v>
      </c>
      <c r="B66" s="6" t="s">
        <v>1838</v>
      </c>
      <c r="C66" s="11">
        <v>40464.42</v>
      </c>
    </row>
    <row r="67" spans="1:3" ht="15" x14ac:dyDescent="0.2">
      <c r="A67" s="6" t="s">
        <v>2799</v>
      </c>
      <c r="B67" s="6" t="s">
        <v>1049</v>
      </c>
      <c r="C67" s="11">
        <v>554749.24</v>
      </c>
    </row>
    <row r="68" spans="1:3" ht="15" x14ac:dyDescent="0.2">
      <c r="A68" s="6" t="s">
        <v>2799</v>
      </c>
      <c r="B68" s="6" t="s">
        <v>529</v>
      </c>
      <c r="C68" s="11">
        <v>489549</v>
      </c>
    </row>
    <row r="69" spans="1:3" ht="15" x14ac:dyDescent="0.2">
      <c r="A69" s="6" t="s">
        <v>2799</v>
      </c>
      <c r="B69" s="6" t="s">
        <v>1601</v>
      </c>
      <c r="C69" s="11">
        <v>406831.57</v>
      </c>
    </row>
    <row r="70" spans="1:3" ht="15" x14ac:dyDescent="0.2">
      <c r="A70" s="6" t="s">
        <v>2799</v>
      </c>
      <c r="B70" s="6" t="s">
        <v>349</v>
      </c>
      <c r="C70" s="11">
        <v>629341.02</v>
      </c>
    </row>
    <row r="71" spans="1:3" ht="15" x14ac:dyDescent="0.2">
      <c r="A71" s="6" t="s">
        <v>2799</v>
      </c>
      <c r="B71" s="6" t="s">
        <v>1287</v>
      </c>
      <c r="C71" s="11">
        <v>113387.28</v>
      </c>
    </row>
    <row r="72" spans="1:3" ht="15" x14ac:dyDescent="0.2">
      <c r="A72" s="6" t="s">
        <v>2799</v>
      </c>
      <c r="B72" s="6" t="s">
        <v>2147</v>
      </c>
      <c r="C72" s="11">
        <v>10200</v>
      </c>
    </row>
    <row r="73" spans="1:3" ht="15" x14ac:dyDescent="0.2">
      <c r="A73" s="6" t="s">
        <v>2799</v>
      </c>
      <c r="B73" s="6" t="s">
        <v>2163</v>
      </c>
      <c r="C73" s="11">
        <v>96900</v>
      </c>
    </row>
    <row r="74" spans="1:3" ht="15" x14ac:dyDescent="0.2">
      <c r="A74" s="6" t="s">
        <v>2799</v>
      </c>
      <c r="B74" s="6" t="s">
        <v>1624</v>
      </c>
      <c r="C74" s="11">
        <v>10324.44</v>
      </c>
    </row>
    <row r="75" spans="1:3" ht="15" x14ac:dyDescent="0.2">
      <c r="A75" s="6" t="s">
        <v>2799</v>
      </c>
      <c r="B75" s="6" t="s">
        <v>1392</v>
      </c>
      <c r="C75" s="11">
        <v>109132.86</v>
      </c>
    </row>
    <row r="76" spans="1:3" ht="15" x14ac:dyDescent="0.2">
      <c r="A76" s="6" t="s">
        <v>2799</v>
      </c>
      <c r="B76" s="6" t="s">
        <v>289</v>
      </c>
      <c r="C76" s="11">
        <v>168306.13999999998</v>
      </c>
    </row>
    <row r="77" spans="1:3" ht="15" x14ac:dyDescent="0.2">
      <c r="A77" s="6" t="s">
        <v>2799</v>
      </c>
      <c r="B77" s="6" t="s">
        <v>1507</v>
      </c>
      <c r="C77" s="11">
        <v>88613.52</v>
      </c>
    </row>
    <row r="78" spans="1:3" ht="15" x14ac:dyDescent="0.2">
      <c r="A78" s="6" t="s">
        <v>2799</v>
      </c>
      <c r="B78" s="6" t="s">
        <v>7783</v>
      </c>
      <c r="C78" s="11">
        <v>69690.569999999992</v>
      </c>
    </row>
    <row r="79" spans="1:3" ht="15" x14ac:dyDescent="0.2">
      <c r="A79" s="6" t="s">
        <v>7343</v>
      </c>
      <c r="B79" s="6" t="s">
        <v>1603</v>
      </c>
      <c r="C79" s="11">
        <v>157993</v>
      </c>
    </row>
    <row r="80" spans="1:3" ht="15" x14ac:dyDescent="0.2">
      <c r="A80" s="6" t="s">
        <v>7343</v>
      </c>
      <c r="B80" s="6" t="s">
        <v>1491</v>
      </c>
      <c r="C80" s="11">
        <v>463203</v>
      </c>
    </row>
    <row r="81" spans="1:3" ht="15" x14ac:dyDescent="0.2">
      <c r="A81" s="6" t="s">
        <v>7343</v>
      </c>
      <c r="B81" s="6" t="s">
        <v>2165</v>
      </c>
      <c r="C81" s="11">
        <v>107100</v>
      </c>
    </row>
    <row r="82" spans="1:3" ht="15" x14ac:dyDescent="0.2">
      <c r="A82" s="6" t="s">
        <v>7343</v>
      </c>
      <c r="B82" s="6" t="s">
        <v>1487</v>
      </c>
      <c r="C82" s="11">
        <v>340077</v>
      </c>
    </row>
    <row r="83" spans="1:3" ht="15" x14ac:dyDescent="0.2">
      <c r="A83" s="6" t="s">
        <v>7343</v>
      </c>
      <c r="B83" s="6" t="s">
        <v>655</v>
      </c>
      <c r="C83" s="11">
        <v>45900</v>
      </c>
    </row>
    <row r="84" spans="1:3" ht="15" x14ac:dyDescent="0.2">
      <c r="A84" s="6" t="s">
        <v>7343</v>
      </c>
      <c r="B84" s="6" t="s">
        <v>900</v>
      </c>
      <c r="C84" s="11">
        <v>600987</v>
      </c>
    </row>
    <row r="85" spans="1:3" ht="15" x14ac:dyDescent="0.2">
      <c r="A85" s="6" t="s">
        <v>7343</v>
      </c>
      <c r="B85" s="6" t="s">
        <v>1868</v>
      </c>
      <c r="C85" s="11">
        <v>45900</v>
      </c>
    </row>
    <row r="86" spans="1:3" ht="15" x14ac:dyDescent="0.2">
      <c r="A86" s="6" t="s">
        <v>7343</v>
      </c>
      <c r="B86" s="6" t="s">
        <v>1489</v>
      </c>
      <c r="C86" s="11">
        <v>387600</v>
      </c>
    </row>
    <row r="87" spans="1:3" ht="15" x14ac:dyDescent="0.2">
      <c r="A87" s="6" t="s">
        <v>7343</v>
      </c>
      <c r="B87" s="6" t="s">
        <v>1842</v>
      </c>
      <c r="C87" s="11">
        <v>512420</v>
      </c>
    </row>
    <row r="88" spans="1:3" ht="15" x14ac:dyDescent="0.2">
      <c r="A88" t="s">
        <v>7566</v>
      </c>
      <c r="B88" t="s">
        <v>1609</v>
      </c>
      <c r="C88" s="11">
        <v>591600</v>
      </c>
    </row>
    <row r="89" spans="1:3" ht="15" x14ac:dyDescent="0.2">
      <c r="A89" t="s">
        <v>7566</v>
      </c>
      <c r="B89" s="6" t="s">
        <v>1726</v>
      </c>
      <c r="C89" s="11">
        <v>217062</v>
      </c>
    </row>
    <row r="90" spans="1:3" ht="15" x14ac:dyDescent="0.2">
      <c r="A90" t="s">
        <v>7566</v>
      </c>
      <c r="B90" s="6" t="s">
        <v>2167</v>
      </c>
      <c r="C90" s="11">
        <v>96900</v>
      </c>
    </row>
    <row r="91" spans="1:3" ht="15" x14ac:dyDescent="0.2">
      <c r="A91" t="s">
        <v>7566</v>
      </c>
      <c r="B91" s="6" t="s">
        <v>1734</v>
      </c>
      <c r="C91" s="11">
        <v>924017</v>
      </c>
    </row>
    <row r="92" spans="1:3" ht="15" x14ac:dyDescent="0.2">
      <c r="A92" t="s">
        <v>7566</v>
      </c>
      <c r="B92" s="6" t="s">
        <v>1632</v>
      </c>
      <c r="C92" s="11">
        <v>372666</v>
      </c>
    </row>
    <row r="93" spans="1:3" ht="15" x14ac:dyDescent="0.2">
      <c r="A93" t="s">
        <v>7566</v>
      </c>
      <c r="B93" s="6" t="s">
        <v>7784</v>
      </c>
      <c r="C93" s="11">
        <v>517915</v>
      </c>
    </row>
    <row r="94" spans="1:3" ht="15" x14ac:dyDescent="0.2">
      <c r="A94" s="6" t="s">
        <v>3730</v>
      </c>
      <c r="B94" s="6" t="s">
        <v>888</v>
      </c>
      <c r="C94" s="11">
        <v>1027118.84</v>
      </c>
    </row>
    <row r="95" spans="1:3" ht="15" x14ac:dyDescent="0.2">
      <c r="A95" s="6" t="s">
        <v>3730</v>
      </c>
      <c r="B95" s="6" t="s">
        <v>660</v>
      </c>
      <c r="C95" s="11">
        <v>555170</v>
      </c>
    </row>
    <row r="96" spans="1:3" ht="15" x14ac:dyDescent="0.2">
      <c r="A96" s="6" t="s">
        <v>3730</v>
      </c>
      <c r="B96" s="6" t="s">
        <v>1962</v>
      </c>
      <c r="C96" s="11">
        <v>218360</v>
      </c>
    </row>
    <row r="97" spans="1:3" ht="15" x14ac:dyDescent="0.2">
      <c r="A97" s="6" t="s">
        <v>3730</v>
      </c>
      <c r="B97" s="6" t="s">
        <v>1248</v>
      </c>
      <c r="C97" s="11">
        <v>173134.8</v>
      </c>
    </row>
    <row r="98" spans="1:3" ht="15" x14ac:dyDescent="0.2">
      <c r="A98" s="6" t="s">
        <v>3769</v>
      </c>
      <c r="B98" s="6" t="s">
        <v>2070</v>
      </c>
      <c r="C98" s="11">
        <v>82309</v>
      </c>
    </row>
    <row r="99" spans="1:3" ht="15" x14ac:dyDescent="0.2">
      <c r="A99" s="6" t="s">
        <v>3769</v>
      </c>
      <c r="B99" s="6" t="s">
        <v>1152</v>
      </c>
      <c r="C99" s="11">
        <v>136680</v>
      </c>
    </row>
    <row r="100" spans="1:3" ht="15" x14ac:dyDescent="0.2">
      <c r="A100" s="6" t="s">
        <v>3769</v>
      </c>
      <c r="B100" s="6" t="s">
        <v>1611</v>
      </c>
      <c r="C100" s="11">
        <v>606334</v>
      </c>
    </row>
    <row r="101" spans="1:3" ht="15" x14ac:dyDescent="0.2">
      <c r="A101" s="6" t="s">
        <v>3769</v>
      </c>
      <c r="B101" s="6" t="s">
        <v>346</v>
      </c>
      <c r="C101" s="11">
        <v>122611</v>
      </c>
    </row>
    <row r="102" spans="1:3" ht="15" x14ac:dyDescent="0.2">
      <c r="A102" s="6" t="s">
        <v>3769</v>
      </c>
      <c r="B102" s="6" t="s">
        <v>1051</v>
      </c>
      <c r="C102" s="11">
        <v>167063</v>
      </c>
    </row>
    <row r="103" spans="1:3" ht="15" x14ac:dyDescent="0.2">
      <c r="A103" s="6" t="s">
        <v>3769</v>
      </c>
      <c r="B103" s="6" t="s">
        <v>7785</v>
      </c>
      <c r="C103" s="11">
        <v>168491</v>
      </c>
    </row>
    <row r="104" spans="1:3" ht="15" x14ac:dyDescent="0.2">
      <c r="A104" s="6" t="s">
        <v>3769</v>
      </c>
      <c r="B104" s="6" t="s">
        <v>1637</v>
      </c>
      <c r="C104" s="11">
        <v>122400</v>
      </c>
    </row>
    <row r="105" spans="1:3" ht="15" x14ac:dyDescent="0.2">
      <c r="A105" s="6" t="s">
        <v>3769</v>
      </c>
      <c r="B105" s="6" t="s">
        <v>1597</v>
      </c>
      <c r="C105" s="11">
        <v>467620</v>
      </c>
    </row>
    <row r="106" spans="1:3" ht="15" x14ac:dyDescent="0.2">
      <c r="A106" s="6" t="s">
        <v>3769</v>
      </c>
      <c r="B106" s="6" t="s">
        <v>7786</v>
      </c>
      <c r="C106" s="11">
        <v>169848</v>
      </c>
    </row>
    <row r="107" spans="1:3" ht="15" x14ac:dyDescent="0.2">
      <c r="A107" t="s">
        <v>7521</v>
      </c>
      <c r="B107" t="s">
        <v>1144</v>
      </c>
      <c r="C107" s="11">
        <v>446865.06</v>
      </c>
    </row>
    <row r="108" spans="1:3" ht="15" x14ac:dyDescent="0.2">
      <c r="A108" t="s">
        <v>7521</v>
      </c>
      <c r="B108" s="6" t="s">
        <v>2343</v>
      </c>
      <c r="C108" s="11">
        <v>315251</v>
      </c>
    </row>
    <row r="109" spans="1:3" ht="15" x14ac:dyDescent="0.2">
      <c r="A109" t="s">
        <v>7521</v>
      </c>
      <c r="B109" s="6" t="s">
        <v>677</v>
      </c>
      <c r="C109" s="11">
        <v>510000</v>
      </c>
    </row>
    <row r="110" spans="1:3" ht="15" x14ac:dyDescent="0.2">
      <c r="A110" t="s">
        <v>7521</v>
      </c>
      <c r="B110" s="6" t="s">
        <v>1605</v>
      </c>
      <c r="C110" s="11">
        <v>510000</v>
      </c>
    </row>
    <row r="111" spans="1:3" ht="15" x14ac:dyDescent="0.2">
      <c r="A111" t="s">
        <v>7521</v>
      </c>
      <c r="B111" s="6" t="s">
        <v>675</v>
      </c>
      <c r="C111" s="11">
        <v>509543.04</v>
      </c>
    </row>
    <row r="112" spans="1:3" ht="15" x14ac:dyDescent="0.2">
      <c r="A112" t="s">
        <v>7521</v>
      </c>
      <c r="B112" s="6" t="s">
        <v>2068</v>
      </c>
      <c r="C112" s="11">
        <v>120714.96</v>
      </c>
    </row>
    <row r="113" spans="1:3" ht="15" x14ac:dyDescent="0.2">
      <c r="A113" s="6" t="s">
        <v>3802</v>
      </c>
      <c r="B113" s="6" t="s">
        <v>1613</v>
      </c>
      <c r="C113" s="11">
        <v>60741</v>
      </c>
    </row>
    <row r="114" spans="1:3" ht="15" x14ac:dyDescent="0.2">
      <c r="A114" s="6" t="s">
        <v>3802</v>
      </c>
      <c r="B114" s="6" t="s">
        <v>2241</v>
      </c>
      <c r="C114" s="11">
        <v>745617</v>
      </c>
    </row>
    <row r="115" spans="1:3" ht="15" x14ac:dyDescent="0.2">
      <c r="A115" s="6" t="s">
        <v>3802</v>
      </c>
      <c r="B115" s="6" t="s">
        <v>1846</v>
      </c>
      <c r="C115" s="11">
        <v>858642</v>
      </c>
    </row>
    <row r="116" spans="1:3" ht="15" x14ac:dyDescent="0.2">
      <c r="A116" s="6" t="s">
        <v>3802</v>
      </c>
      <c r="B116" s="6" t="s">
        <v>890</v>
      </c>
      <c r="C116" s="11">
        <v>176480.4</v>
      </c>
    </row>
    <row r="117" spans="1:3" ht="15" x14ac:dyDescent="0.2">
      <c r="A117" s="6" t="s">
        <v>3802</v>
      </c>
      <c r="B117" s="6" t="s">
        <v>2290</v>
      </c>
      <c r="C117" s="11">
        <v>408642</v>
      </c>
    </row>
    <row r="118" spans="1:3" ht="15" x14ac:dyDescent="0.2">
      <c r="A118" s="6" t="s">
        <v>3802</v>
      </c>
      <c r="B118" s="6" t="s">
        <v>7787</v>
      </c>
      <c r="C118" s="11">
        <v>335457</v>
      </c>
    </row>
    <row r="119" spans="1:3" ht="15" x14ac:dyDescent="0.2">
      <c r="A119" s="6" t="s">
        <v>3802</v>
      </c>
      <c r="B119" s="6" t="s">
        <v>704</v>
      </c>
      <c r="C119" s="11">
        <v>217389</v>
      </c>
    </row>
    <row r="120" spans="1:3" ht="15" x14ac:dyDescent="0.2">
      <c r="A120" s="6" t="s">
        <v>4458</v>
      </c>
      <c r="B120" s="6" t="s">
        <v>544</v>
      </c>
      <c r="C120" s="11">
        <v>50175</v>
      </c>
    </row>
    <row r="121" spans="1:3" ht="15" x14ac:dyDescent="0.2">
      <c r="A121" s="6" t="s">
        <v>4458</v>
      </c>
      <c r="B121" s="6" t="s">
        <v>1722</v>
      </c>
      <c r="C121" s="11">
        <v>119484</v>
      </c>
    </row>
    <row r="122" spans="1:3" ht="15" x14ac:dyDescent="0.2">
      <c r="A122" s="6" t="s">
        <v>4458</v>
      </c>
      <c r="B122" s="6" t="s">
        <v>1034</v>
      </c>
      <c r="C122" s="11">
        <v>142942.79999999999</v>
      </c>
    </row>
    <row r="123" spans="1:3" ht="15" x14ac:dyDescent="0.2">
      <c r="A123" s="6" t="s">
        <v>4458</v>
      </c>
      <c r="B123" s="6" t="s">
        <v>662</v>
      </c>
      <c r="C123" s="11">
        <v>1388102.16</v>
      </c>
    </row>
    <row r="124" spans="1:3" ht="15" x14ac:dyDescent="0.2">
      <c r="A124" s="6" t="s">
        <v>4458</v>
      </c>
      <c r="B124" s="6" t="s">
        <v>7788</v>
      </c>
      <c r="C124" s="11">
        <v>242835.45</v>
      </c>
    </row>
    <row r="125" spans="1:3" ht="15" x14ac:dyDescent="0.2">
      <c r="A125" s="6" t="s">
        <v>4458</v>
      </c>
      <c r="B125" s="6" t="s">
        <v>7789</v>
      </c>
      <c r="C125" s="11">
        <v>61342.14</v>
      </c>
    </row>
    <row r="126" spans="1:3" ht="15" x14ac:dyDescent="0.2">
      <c r="A126" s="6" t="s">
        <v>4458</v>
      </c>
      <c r="B126" s="6" t="s">
        <v>1956</v>
      </c>
      <c r="C126" s="11">
        <v>78465.08</v>
      </c>
    </row>
    <row r="127" spans="1:3" ht="15" x14ac:dyDescent="0.2">
      <c r="A127" s="6" t="s">
        <v>4458</v>
      </c>
      <c r="B127" s="6" t="s">
        <v>1720</v>
      </c>
      <c r="C127" s="11">
        <v>522598.31</v>
      </c>
    </row>
    <row r="128" spans="1:3" ht="15" x14ac:dyDescent="0.2">
      <c r="A128" s="6" t="s">
        <v>4458</v>
      </c>
      <c r="B128" s="6" t="s">
        <v>2153</v>
      </c>
      <c r="C128" s="11">
        <v>316950</v>
      </c>
    </row>
    <row r="129" spans="1:3" ht="15" x14ac:dyDescent="0.2">
      <c r="A129" s="6" t="s">
        <v>2983</v>
      </c>
      <c r="B129" s="6" t="s">
        <v>2077</v>
      </c>
      <c r="C129" s="11">
        <v>217388.52</v>
      </c>
    </row>
    <row r="130" spans="1:3" ht="15" x14ac:dyDescent="0.2">
      <c r="A130" s="6" t="s">
        <v>2983</v>
      </c>
      <c r="B130" s="6" t="s">
        <v>534</v>
      </c>
      <c r="C130" s="11">
        <v>523961.76</v>
      </c>
    </row>
    <row r="131" spans="1:3" ht="15" x14ac:dyDescent="0.2">
      <c r="A131" s="6" t="s">
        <v>2983</v>
      </c>
      <c r="B131" s="6" t="s">
        <v>1538</v>
      </c>
      <c r="C131" s="11">
        <v>336666.3</v>
      </c>
    </row>
    <row r="132" spans="1:3" ht="15" x14ac:dyDescent="0.2">
      <c r="A132" s="6" t="s">
        <v>2983</v>
      </c>
      <c r="B132" s="6" t="s">
        <v>1854</v>
      </c>
      <c r="C132" s="11">
        <v>764863.32</v>
      </c>
    </row>
    <row r="133" spans="1:3" ht="15" x14ac:dyDescent="0.2">
      <c r="A133" s="6" t="s">
        <v>2983</v>
      </c>
      <c r="B133" s="6" t="s">
        <v>892</v>
      </c>
      <c r="C133" s="11">
        <v>408000</v>
      </c>
    </row>
    <row r="134" spans="1:3" ht="15" x14ac:dyDescent="0.2">
      <c r="A134" s="6" t="s">
        <v>2983</v>
      </c>
      <c r="B134" s="6" t="s">
        <v>1493</v>
      </c>
      <c r="C134" s="11">
        <v>428231.7</v>
      </c>
    </row>
    <row r="135" spans="1:3" ht="15" x14ac:dyDescent="0.2">
      <c r="A135" s="6" t="s">
        <v>4107</v>
      </c>
      <c r="B135" s="6" t="s">
        <v>2345</v>
      </c>
      <c r="C135" s="11">
        <v>89898.72</v>
      </c>
    </row>
    <row r="136" spans="1:3" ht="15" x14ac:dyDescent="0.2">
      <c r="A136" s="6" t="s">
        <v>4107</v>
      </c>
      <c r="B136" s="6" t="s">
        <v>1848</v>
      </c>
      <c r="C136" s="11">
        <v>217388.52</v>
      </c>
    </row>
    <row r="137" spans="1:3" ht="15" x14ac:dyDescent="0.2">
      <c r="A137" s="6" t="s">
        <v>4107</v>
      </c>
      <c r="B137" s="6" t="s">
        <v>1146</v>
      </c>
      <c r="C137" s="11">
        <v>624120.72000000009</v>
      </c>
    </row>
    <row r="138" spans="1:3" ht="15" x14ac:dyDescent="0.2">
      <c r="A138" s="6" t="s">
        <v>4107</v>
      </c>
      <c r="B138" s="6" t="s">
        <v>1730</v>
      </c>
      <c r="C138" s="11">
        <v>559526.1</v>
      </c>
    </row>
    <row r="139" spans="1:3" ht="15" x14ac:dyDescent="0.2">
      <c r="A139" s="6" t="s">
        <v>4107</v>
      </c>
      <c r="B139" s="6" t="s">
        <v>1039</v>
      </c>
      <c r="C139" s="11">
        <v>67626</v>
      </c>
    </row>
    <row r="140" spans="1:3" ht="15" x14ac:dyDescent="0.2">
      <c r="A140" s="6" t="s">
        <v>4107</v>
      </c>
      <c r="B140" s="6" t="s">
        <v>2151</v>
      </c>
      <c r="C140" s="11">
        <v>597936.71</v>
      </c>
    </row>
    <row r="141" spans="1:3" ht="15" x14ac:dyDescent="0.2">
      <c r="A141" s="6" t="s">
        <v>4107</v>
      </c>
      <c r="B141" s="6" t="s">
        <v>1840</v>
      </c>
      <c r="C141" s="11">
        <v>53006.04</v>
      </c>
    </row>
    <row r="142" spans="1:3" ht="15" x14ac:dyDescent="0.2">
      <c r="A142" s="6" t="s">
        <v>6974</v>
      </c>
      <c r="B142" s="6" t="s">
        <v>2294</v>
      </c>
      <c r="C142" s="11">
        <v>128821</v>
      </c>
    </row>
    <row r="143" spans="1:3" ht="15" x14ac:dyDescent="0.2">
      <c r="A143" s="6" t="s">
        <v>6974</v>
      </c>
      <c r="B143" s="6" t="s">
        <v>539</v>
      </c>
      <c r="C143" s="11">
        <v>331890.7</v>
      </c>
    </row>
    <row r="144" spans="1:3" ht="15" x14ac:dyDescent="0.2">
      <c r="A144" s="6" t="s">
        <v>6974</v>
      </c>
      <c r="B144" s="6" t="s">
        <v>1388</v>
      </c>
      <c r="C144" s="11">
        <v>202650.4</v>
      </c>
    </row>
    <row r="145" spans="1:3" ht="15" x14ac:dyDescent="0.2">
      <c r="A145" s="6" t="s">
        <v>6974</v>
      </c>
      <c r="B145" s="6" t="s">
        <v>1380</v>
      </c>
      <c r="C145" s="11">
        <v>199734.26</v>
      </c>
    </row>
    <row r="146" spans="1:3" ht="15" x14ac:dyDescent="0.2">
      <c r="A146" s="6" t="s">
        <v>6974</v>
      </c>
      <c r="B146" s="6" t="s">
        <v>894</v>
      </c>
      <c r="C146" s="11">
        <v>764443.91</v>
      </c>
    </row>
    <row r="147" spans="1:3" ht="15" x14ac:dyDescent="0.2">
      <c r="A147" s="6" t="s">
        <v>6974</v>
      </c>
      <c r="B147" s="6" t="s">
        <v>1964</v>
      </c>
      <c r="C147" s="11">
        <v>223028.93</v>
      </c>
    </row>
    <row r="148" spans="1:3" ht="15" x14ac:dyDescent="0.2">
      <c r="A148" s="6" t="s">
        <v>6974</v>
      </c>
      <c r="B148" s="6" t="s">
        <v>896</v>
      </c>
      <c r="C148" s="11">
        <v>139855.12</v>
      </c>
    </row>
    <row r="149" spans="1:3" ht="15" x14ac:dyDescent="0.2">
      <c r="A149" s="6" t="s">
        <v>6974</v>
      </c>
      <c r="B149" s="6" t="s">
        <v>1850</v>
      </c>
      <c r="C149" s="11">
        <v>583765.88</v>
      </c>
    </row>
    <row r="150" spans="1:3" ht="15" x14ac:dyDescent="0.2">
      <c r="A150" s="6" t="s">
        <v>6974</v>
      </c>
      <c r="B150" s="6" t="s">
        <v>1289</v>
      </c>
      <c r="C150" s="11">
        <v>94131.11</v>
      </c>
    </row>
    <row r="151" spans="1:3" ht="15" x14ac:dyDescent="0.2">
      <c r="A151" t="s">
        <v>4290</v>
      </c>
      <c r="B151" t="s">
        <v>2350</v>
      </c>
      <c r="C151" s="11">
        <v>385560</v>
      </c>
    </row>
    <row r="152" spans="1:3" ht="15" x14ac:dyDescent="0.2">
      <c r="A152" t="s">
        <v>4290</v>
      </c>
      <c r="B152" s="6" t="s">
        <v>187</v>
      </c>
      <c r="C152" s="11">
        <v>1927860.37</v>
      </c>
    </row>
    <row r="153" spans="1:3" ht="15" x14ac:dyDescent="0.2">
      <c r="A153" t="s">
        <v>4290</v>
      </c>
      <c r="B153" s="6" t="s">
        <v>1254</v>
      </c>
      <c r="C153" s="11">
        <v>618402.96</v>
      </c>
    </row>
    <row r="154" spans="1:3" ht="15" x14ac:dyDescent="0.2">
      <c r="A154" t="s">
        <v>4290</v>
      </c>
      <c r="B154" s="6" t="s">
        <v>1540</v>
      </c>
      <c r="C154" s="11">
        <v>154494.02000000002</v>
      </c>
    </row>
    <row r="155" spans="1:3" ht="15" x14ac:dyDescent="0.2">
      <c r="A155" t="s">
        <v>4290</v>
      </c>
      <c r="B155" s="6" t="s">
        <v>1042</v>
      </c>
      <c r="C155" s="11">
        <v>338038.16000000003</v>
      </c>
    </row>
    <row r="156" spans="1:3" ht="15" x14ac:dyDescent="0.2">
      <c r="A156" t="s">
        <v>4290</v>
      </c>
      <c r="B156" s="6" t="s">
        <v>152</v>
      </c>
      <c r="C156" s="11">
        <v>204299.88</v>
      </c>
    </row>
    <row r="157" spans="1:3" ht="15" x14ac:dyDescent="0.2">
      <c r="A157" t="s">
        <v>4290</v>
      </c>
      <c r="B157" s="6" t="s">
        <v>2223</v>
      </c>
      <c r="C157" s="11">
        <v>232689</v>
      </c>
    </row>
    <row r="158" spans="1:3" ht="15" x14ac:dyDescent="0.2">
      <c r="A158" s="6" t="s">
        <v>3043</v>
      </c>
      <c r="B158" s="6" t="s">
        <v>7790</v>
      </c>
      <c r="C158" s="11">
        <v>124437</v>
      </c>
    </row>
    <row r="159" spans="1:3" ht="15" x14ac:dyDescent="0.2">
      <c r="A159" s="6" t="s">
        <v>3043</v>
      </c>
      <c r="B159" s="6" t="s">
        <v>541</v>
      </c>
      <c r="C159" s="11">
        <v>453849</v>
      </c>
    </row>
    <row r="160" spans="1:3" ht="15" x14ac:dyDescent="0.2">
      <c r="A160" s="6" t="s">
        <v>3043</v>
      </c>
      <c r="B160" s="6" t="s">
        <v>421</v>
      </c>
      <c r="C160" s="11">
        <v>106866.93</v>
      </c>
    </row>
    <row r="161" spans="1:3" ht="15" x14ac:dyDescent="0.2">
      <c r="A161" s="6" t="s">
        <v>3043</v>
      </c>
      <c r="B161" s="6" t="s">
        <v>664</v>
      </c>
      <c r="C161" s="11">
        <v>77643.37000000001</v>
      </c>
    </row>
    <row r="162" spans="1:3" ht="15" x14ac:dyDescent="0.2">
      <c r="A162" s="6" t="s">
        <v>3043</v>
      </c>
      <c r="B162" s="6" t="s">
        <v>1967</v>
      </c>
      <c r="C162" s="11">
        <v>147141</v>
      </c>
    </row>
    <row r="163" spans="1:3" ht="15" x14ac:dyDescent="0.2">
      <c r="A163" s="6" t="s">
        <v>3043</v>
      </c>
      <c r="B163" s="6" t="s">
        <v>1505</v>
      </c>
      <c r="C163" s="11">
        <v>61200</v>
      </c>
    </row>
    <row r="164" spans="1:3" ht="15" x14ac:dyDescent="0.2">
      <c r="A164" s="6" t="s">
        <v>3043</v>
      </c>
      <c r="B164" s="6" t="s">
        <v>898</v>
      </c>
      <c r="C164" s="11">
        <v>91294.080000000002</v>
      </c>
    </row>
    <row r="165" spans="1:3" ht="15" x14ac:dyDescent="0.2">
      <c r="A165" s="6" t="s">
        <v>6262</v>
      </c>
      <c r="B165" s="6" t="s">
        <v>2292</v>
      </c>
      <c r="C165" s="11">
        <v>122400</v>
      </c>
    </row>
    <row r="166" spans="1:3" ht="15" x14ac:dyDescent="0.2">
      <c r="A166" s="6" t="s">
        <v>6262</v>
      </c>
      <c r="B166" s="6" t="s">
        <v>2172</v>
      </c>
      <c r="C166" s="11">
        <v>96900</v>
      </c>
    </row>
    <row r="167" spans="1:3" ht="15" x14ac:dyDescent="0.2">
      <c r="C167" s="35"/>
    </row>
    <row r="168" spans="1:3" ht="15" x14ac:dyDescent="0.2">
      <c r="B168" t="s">
        <v>7759</v>
      </c>
      <c r="C168" s="11"/>
    </row>
    <row r="169" spans="1:3" ht="15" x14ac:dyDescent="0.2">
      <c r="C169" s="11"/>
    </row>
  </sheetData>
  <autoFilter ref="A1:C167">
    <sortState xmlns:xlrd2="http://schemas.microsoft.com/office/spreadsheetml/2017/richdata2" ref="A3:C167">
      <sortCondition ref="A2:A167"/>
    </sortState>
  </autoFilter>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Notes</vt:lpstr>
      <vt:lpstr>CRF-All_Assessed_bids</vt:lpstr>
      <vt:lpstr>CRF_-_Shortlisted_bids</vt:lpstr>
      <vt:lpstr>CapRev-Output-All</vt:lpstr>
      <vt:lpstr>Sheet1</vt:lpstr>
      <vt:lpstr>England</vt:lpstr>
      <vt:lpstr>England-Excluded</vt:lpstr>
      <vt:lpstr>Scotland</vt:lpstr>
      <vt:lpstr>Wales</vt:lpstr>
      <vt:lpstr>NI</vt:lpstr>
      <vt:lpstr>NI-Old</vt:lpstr>
      <vt:lpstr>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BI</dc:creator>
  <cp:lastModifiedBy>Microsoft Office User</cp:lastModifiedBy>
  <dcterms:created xsi:type="dcterms:W3CDTF">2016-07-06T08:22:49Z</dcterms:created>
  <dcterms:modified xsi:type="dcterms:W3CDTF">2021-11-03T15:02:11Z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0x0101008C3E7AFB5A1DF64D846695AFCA54B68B</vt:lpwstr>
  </property>
</Properties>
</file>